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BC1D88A1-3D44-429A-B943-0660C2E2CC84}" xr6:coauthVersionLast="46" xr6:coauthVersionMax="46" xr10:uidLastSave="{00000000-0000-0000-0000-000000000000}"/>
  <bookViews>
    <workbookView xWindow="-120" yWindow="-120" windowWidth="29040" windowHeight="15720" activeTab="10" xr2:uid="{00000000-000D-0000-FFFF-FFFF00000000}"/>
  </bookViews>
  <sheets>
    <sheet name="Perfil_Egreso" sheetId="1" r:id="rId1"/>
    <sheet name="Programa_Estudio" sheetId="2" r:id="rId2"/>
    <sheet name="Capacidades" sheetId="3" r:id="rId3"/>
    <sheet name="Organización_Modular" sheetId="4" r:id="rId4"/>
    <sheet name="M1" sheetId="5" r:id="rId5"/>
    <sheet name="M2" sheetId="6" r:id="rId6"/>
    <sheet name="M3" sheetId="7" r:id="rId7"/>
    <sheet name="M4" sheetId="8" r:id="rId8"/>
    <sheet name="M5" sheetId="9" state="hidden" r:id="rId9"/>
    <sheet name="M6" sheetId="10" state="hidden" r:id="rId10"/>
    <sheet name="Itinerario" sheetId="11" r:id="rId11"/>
    <sheet name="Ambiente_Equipamiento" sheetId="12" state="hidden" r:id="rId12"/>
    <sheet name="Asoc_ambiente_UD" sheetId="13" state="hidden" r:id="rId13"/>
    <sheet name="CheckUD" sheetId="14" state="hidden" r:id="rId14"/>
    <sheet name="Check Amb" sheetId="15"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Itinerario!$A$21:$X$211</definedName>
    <definedName name="_xlnm._FilterDatabase" localSheetId="4" hidden="1">'M1'!$A$16:$M$367</definedName>
    <definedName name="_xlnm._FilterDatabase" localSheetId="5" hidden="1">'M2'!$A$16:$M$367</definedName>
    <definedName name="_xlnm._FilterDatabase" localSheetId="6" hidden="1">'M3'!$A$16:$M$361</definedName>
    <definedName name="_xlnm._FilterDatabase" localSheetId="7" hidden="1">'M4'!$A$16:$M$361</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s>
  <calcPr calcId="181029"/>
  <pivotCaches>
    <pivotCache cacheId="8" r:id="rId16"/>
  </pivotCaches>
</workbook>
</file>

<file path=xl/calcChain.xml><?xml version="1.0" encoding="utf-8"?>
<calcChain xmlns="http://schemas.openxmlformats.org/spreadsheetml/2006/main">
  <c r="A148" i="11" l="1"/>
  <c r="C148" i="11"/>
  <c r="D148" i="11"/>
  <c r="R148" i="11"/>
  <c r="U148" i="11" s="1"/>
  <c r="S148" i="11"/>
  <c r="T148" i="11"/>
  <c r="V148" i="11"/>
  <c r="D149" i="11"/>
  <c r="R149" i="11"/>
  <c r="U149" i="11" s="1"/>
  <c r="S149" i="11"/>
  <c r="T149" i="11"/>
  <c r="V149" i="11"/>
  <c r="D150" i="11"/>
  <c r="R150" i="11"/>
  <c r="S150" i="11"/>
  <c r="V150" i="11" s="1"/>
  <c r="D151" i="11"/>
  <c r="R151" i="11"/>
  <c r="U151" i="11" s="1"/>
  <c r="S151" i="11"/>
  <c r="T151" i="11"/>
  <c r="V151" i="11"/>
  <c r="D152" i="11"/>
  <c r="R152" i="11"/>
  <c r="U152" i="11" s="1"/>
  <c r="S152" i="11"/>
  <c r="D153" i="11"/>
  <c r="R153" i="11"/>
  <c r="T153" i="11" s="1"/>
  <c r="S153" i="11"/>
  <c r="V153" i="11"/>
  <c r="D154" i="11"/>
  <c r="U153" i="11"/>
  <c r="W153" i="11" s="1"/>
  <c r="X153" i="11" s="1"/>
  <c r="R154" i="11"/>
  <c r="U154" i="11" s="1"/>
  <c r="S154" i="11"/>
  <c r="V154" i="11" s="1"/>
  <c r="D155" i="11"/>
  <c r="R155" i="11"/>
  <c r="S155" i="11"/>
  <c r="V155" i="11" s="1"/>
  <c r="D156" i="11"/>
  <c r="T155" i="11"/>
  <c r="U155" i="11"/>
  <c r="W155" i="11" s="1"/>
  <c r="X155" i="11" s="1"/>
  <c r="R156" i="11"/>
  <c r="S156" i="11"/>
  <c r="V156" i="11"/>
  <c r="D157" i="11"/>
  <c r="T156" i="11"/>
  <c r="U156" i="11"/>
  <c r="W156" i="11" s="1"/>
  <c r="X156" i="11" s="1"/>
  <c r="R157" i="11"/>
  <c r="T157" i="11" s="1"/>
  <c r="S157" i="11"/>
  <c r="V157" i="11" s="1"/>
  <c r="D158" i="11"/>
  <c r="R158" i="11"/>
  <c r="S158" i="11"/>
  <c r="V158" i="11" s="1"/>
  <c r="D159" i="11"/>
  <c r="R159" i="11"/>
  <c r="T159" i="11" s="1"/>
  <c r="S159" i="11"/>
  <c r="V159" i="11"/>
  <c r="D160" i="11"/>
  <c r="R160" i="11"/>
  <c r="S160" i="11"/>
  <c r="V160" i="11" s="1"/>
  <c r="D161" i="11"/>
  <c r="R161" i="11"/>
  <c r="T161" i="11" s="1"/>
  <c r="S161" i="11"/>
  <c r="V161" i="11"/>
  <c r="D162" i="11"/>
  <c r="R162" i="11"/>
  <c r="S162" i="11"/>
  <c r="V162" i="11" s="1"/>
  <c r="D163" i="11"/>
  <c r="R163" i="11"/>
  <c r="S163" i="11"/>
  <c r="T163" i="11" s="1"/>
  <c r="U163" i="11"/>
  <c r="D164" i="11"/>
  <c r="R164" i="11"/>
  <c r="T164" i="11" s="1"/>
  <c r="S164" i="11"/>
  <c r="U164" i="11"/>
  <c r="W164" i="11" s="1"/>
  <c r="X164" i="11" s="1"/>
  <c r="D165" i="11"/>
  <c r="V164" i="11"/>
  <c r="R165" i="11"/>
  <c r="U165" i="11" s="1"/>
  <c r="W165" i="11" s="1"/>
  <c r="X165" i="11" s="1"/>
  <c r="S165" i="11"/>
  <c r="V165" i="11" s="1"/>
  <c r="D166" i="11"/>
  <c r="O166" i="11" s="1"/>
  <c r="R166" i="11"/>
  <c r="S166" i="11"/>
  <c r="T166" i="11"/>
  <c r="U166" i="11"/>
  <c r="V166" i="11"/>
  <c r="D167" i="11"/>
  <c r="R167" i="11"/>
  <c r="S167" i="11"/>
  <c r="T167" i="11" s="1"/>
  <c r="U167" i="11"/>
  <c r="C168" i="11"/>
  <c r="D168" i="11"/>
  <c r="R168" i="11"/>
  <c r="S168" i="11"/>
  <c r="V168" i="11" s="1"/>
  <c r="T168" i="11"/>
  <c r="U168" i="11"/>
  <c r="W168" i="11" s="1"/>
  <c r="X168" i="11" s="1"/>
  <c r="D169" i="11"/>
  <c r="R169" i="11"/>
  <c r="U169" i="11" s="1"/>
  <c r="S169" i="11"/>
  <c r="V169" i="11" s="1"/>
  <c r="D170" i="11"/>
  <c r="R170" i="11"/>
  <c r="T170" i="11" s="1"/>
  <c r="S170" i="11"/>
  <c r="V170" i="11" s="1"/>
  <c r="D171" i="11"/>
  <c r="R171" i="11"/>
  <c r="T171" i="11" s="1"/>
  <c r="S171" i="11"/>
  <c r="V171" i="11" s="1"/>
  <c r="U171" i="11"/>
  <c r="W171" i="11" s="1"/>
  <c r="X171" i="11" s="1"/>
  <c r="D172" i="11"/>
  <c r="R172" i="11"/>
  <c r="S172" i="11"/>
  <c r="V172" i="11" s="1"/>
  <c r="U172" i="11"/>
  <c r="D173" i="11"/>
  <c r="R173" i="11"/>
  <c r="S173" i="11"/>
  <c r="V173" i="11" s="1"/>
  <c r="U173" i="11"/>
  <c r="D174" i="11"/>
  <c r="R174" i="11"/>
  <c r="T174" i="11" s="1"/>
  <c r="S174" i="11"/>
  <c r="V174" i="11" s="1"/>
  <c r="D175" i="11"/>
  <c r="P175" i="11" s="1"/>
  <c r="R175" i="11"/>
  <c r="S175" i="11"/>
  <c r="V175" i="11" s="1"/>
  <c r="T175" i="11"/>
  <c r="U175" i="11"/>
  <c r="W175" i="11" s="1"/>
  <c r="X175" i="11" s="1"/>
  <c r="D176" i="11"/>
  <c r="R176" i="11"/>
  <c r="S176" i="11"/>
  <c r="V176" i="11" s="1"/>
  <c r="T176" i="11"/>
  <c r="U176" i="11"/>
  <c r="D177" i="11"/>
  <c r="R177" i="11"/>
  <c r="U177" i="11" s="1"/>
  <c r="S177" i="11"/>
  <c r="V177" i="11" s="1"/>
  <c r="R178" i="11"/>
  <c r="S178" i="11"/>
  <c r="V178" i="11" s="1"/>
  <c r="U178" i="11"/>
  <c r="A179" i="11"/>
  <c r="C179" i="11"/>
  <c r="D179" i="11"/>
  <c r="R179" i="11"/>
  <c r="U179" i="11" s="1"/>
  <c r="S179" i="11"/>
  <c r="V179" i="11" s="1"/>
  <c r="D180" i="11"/>
  <c r="R180" i="11"/>
  <c r="U180" i="11" s="1"/>
  <c r="W180" i="11" s="1"/>
  <c r="X180" i="11" s="1"/>
  <c r="S180" i="11"/>
  <c r="V180" i="11" s="1"/>
  <c r="D181" i="11"/>
  <c r="R181" i="11"/>
  <c r="U181" i="11" s="1"/>
  <c r="S181" i="11"/>
  <c r="V181" i="11" s="1"/>
  <c r="D182" i="11"/>
  <c r="R182" i="11"/>
  <c r="U182" i="11" s="1"/>
  <c r="W182" i="11" s="1"/>
  <c r="X182" i="11" s="1"/>
  <c r="S182" i="11"/>
  <c r="V182" i="11" s="1"/>
  <c r="D183" i="11"/>
  <c r="R183" i="11"/>
  <c r="U183" i="11" s="1"/>
  <c r="S183" i="11"/>
  <c r="V183" i="11" s="1"/>
  <c r="D184" i="11"/>
  <c r="R184" i="11"/>
  <c r="U184" i="11" s="1"/>
  <c r="W184" i="11" s="1"/>
  <c r="X184" i="11" s="1"/>
  <c r="S184" i="11"/>
  <c r="V184" i="11" s="1"/>
  <c r="D185" i="11"/>
  <c r="R185" i="11"/>
  <c r="U185" i="11" s="1"/>
  <c r="S185" i="11"/>
  <c r="V185" i="11" s="1"/>
  <c r="D186" i="11"/>
  <c r="R186" i="11"/>
  <c r="U186" i="11" s="1"/>
  <c r="W186" i="11" s="1"/>
  <c r="X186" i="11" s="1"/>
  <c r="S186" i="11"/>
  <c r="V186" i="11" s="1"/>
  <c r="D187" i="11"/>
  <c r="R187" i="11"/>
  <c r="U187" i="11" s="1"/>
  <c r="S187" i="11"/>
  <c r="V187" i="11" s="1"/>
  <c r="D188" i="11"/>
  <c r="R188" i="11"/>
  <c r="U188" i="11" s="1"/>
  <c r="W188" i="11" s="1"/>
  <c r="X188" i="11" s="1"/>
  <c r="S188" i="11"/>
  <c r="V188" i="11" s="1"/>
  <c r="D189" i="11"/>
  <c r="R189" i="11"/>
  <c r="U189" i="11" s="1"/>
  <c r="S189" i="11"/>
  <c r="V189" i="11" s="1"/>
  <c r="D190" i="11"/>
  <c r="R190" i="11"/>
  <c r="U190" i="11" s="1"/>
  <c r="W190" i="11" s="1"/>
  <c r="X190" i="11" s="1"/>
  <c r="S190" i="11"/>
  <c r="V190" i="11" s="1"/>
  <c r="D191" i="11"/>
  <c r="R191" i="11"/>
  <c r="S191" i="11"/>
  <c r="V191" i="11" s="1"/>
  <c r="D192" i="11"/>
  <c r="R192" i="11"/>
  <c r="U192" i="11" s="1"/>
  <c r="W192" i="11" s="1"/>
  <c r="X192" i="11" s="1"/>
  <c r="S192" i="11"/>
  <c r="V192" i="11" s="1"/>
  <c r="D193" i="11"/>
  <c r="R193" i="11"/>
  <c r="S193" i="11"/>
  <c r="T193" i="11" s="1"/>
  <c r="U193" i="11"/>
  <c r="D194" i="11"/>
  <c r="R194" i="11"/>
  <c r="T194" i="11" s="1"/>
  <c r="S194" i="11"/>
  <c r="U194" i="11"/>
  <c r="W194" i="11" s="1"/>
  <c r="X194" i="11" s="1"/>
  <c r="V194" i="11"/>
  <c r="D195" i="11"/>
  <c r="R195" i="11"/>
  <c r="U195" i="11" s="1"/>
  <c r="S195" i="11"/>
  <c r="V195" i="11" s="1"/>
  <c r="D196" i="11"/>
  <c r="N196" i="11" s="1"/>
  <c r="R196" i="11"/>
  <c r="S196" i="11"/>
  <c r="T196" i="11"/>
  <c r="U196" i="11"/>
  <c r="V196" i="11"/>
  <c r="D197" i="11"/>
  <c r="R197" i="11"/>
  <c r="S197" i="11"/>
  <c r="T197" i="11" s="1"/>
  <c r="U197" i="11"/>
  <c r="D198" i="11"/>
  <c r="R198" i="11"/>
  <c r="T198" i="11" s="1"/>
  <c r="S198" i="11"/>
  <c r="U198" i="11"/>
  <c r="W198" i="11" s="1"/>
  <c r="X198" i="11" s="1"/>
  <c r="V198" i="11"/>
  <c r="C199" i="11"/>
  <c r="D199" i="11"/>
  <c r="R199" i="11"/>
  <c r="U199" i="11" s="1"/>
  <c r="S199" i="11"/>
  <c r="V199" i="11" s="1"/>
  <c r="D200" i="11"/>
  <c r="R200" i="11"/>
  <c r="T200" i="11" s="1"/>
  <c r="S200" i="11"/>
  <c r="V200" i="11" s="1"/>
  <c r="D201" i="11"/>
  <c r="R201" i="11"/>
  <c r="T201" i="11" s="1"/>
  <c r="S201" i="11"/>
  <c r="V201" i="11" s="1"/>
  <c r="U201" i="11"/>
  <c r="W201" i="11" s="1"/>
  <c r="X201" i="11" s="1"/>
  <c r="D202" i="11"/>
  <c r="R202" i="11"/>
  <c r="S202" i="11"/>
  <c r="V202" i="11" s="1"/>
  <c r="U202" i="11"/>
  <c r="D203" i="11"/>
  <c r="R203" i="11"/>
  <c r="S203" i="11"/>
  <c r="V203" i="11" s="1"/>
  <c r="U203" i="11"/>
  <c r="D204" i="11"/>
  <c r="R204" i="11"/>
  <c r="T204" i="11" s="1"/>
  <c r="S204" i="11"/>
  <c r="V204" i="11" s="1"/>
  <c r="D205" i="11"/>
  <c r="P205" i="11" s="1"/>
  <c r="R205" i="11"/>
  <c r="S205" i="11"/>
  <c r="V205" i="11" s="1"/>
  <c r="T205" i="11"/>
  <c r="U205" i="11"/>
  <c r="W205" i="11" s="1"/>
  <c r="X205" i="11" s="1"/>
  <c r="D206" i="11"/>
  <c r="R206" i="11"/>
  <c r="S206" i="11"/>
  <c r="V206" i="11" s="1"/>
  <c r="T206" i="11"/>
  <c r="U206" i="11"/>
  <c r="D207" i="11"/>
  <c r="R207" i="11"/>
  <c r="U207" i="11" s="1"/>
  <c r="S207" i="11"/>
  <c r="V207" i="11" s="1"/>
  <c r="D208" i="11"/>
  <c r="R208" i="11"/>
  <c r="T208" i="11" s="1"/>
  <c r="S208" i="11"/>
  <c r="V208" i="11" s="1"/>
  <c r="R209" i="11"/>
  <c r="T209" i="11" s="1"/>
  <c r="S209" i="11"/>
  <c r="V209" i="11" s="1"/>
  <c r="C327" i="6"/>
  <c r="C327" i="7" s="1"/>
  <c r="M925" i="3"/>
  <c r="B30" i="8" s="1"/>
  <c r="M316" i="3"/>
  <c r="Z28" i="11"/>
  <c r="D24" i="11"/>
  <c r="I24" i="11" s="1"/>
  <c r="H24" i="11"/>
  <c r="J24" i="11"/>
  <c r="L24" i="11"/>
  <c r="L11" i="3"/>
  <c r="L12" i="3"/>
  <c r="L1705" i="3"/>
  <c r="L1695" i="3"/>
  <c r="L1685" i="3"/>
  <c r="L1675" i="3"/>
  <c r="L1665" i="3"/>
  <c r="L1655" i="3"/>
  <c r="L1645" i="3"/>
  <c r="L1635" i="3"/>
  <c r="L1625" i="3"/>
  <c r="L1615" i="3"/>
  <c r="L1605" i="3"/>
  <c r="L1595" i="3"/>
  <c r="L1585" i="3"/>
  <c r="L1575" i="3"/>
  <c r="L1565" i="3"/>
  <c r="L1555" i="3"/>
  <c r="L1545" i="3"/>
  <c r="L1535" i="3"/>
  <c r="L1525" i="3"/>
  <c r="L1515" i="3"/>
  <c r="L1404" i="3"/>
  <c r="L1394" i="3"/>
  <c r="L1384" i="3"/>
  <c r="L1374" i="3"/>
  <c r="L1364" i="3"/>
  <c r="L1354" i="3"/>
  <c r="L1344" i="3"/>
  <c r="L1334" i="3"/>
  <c r="L1324" i="3"/>
  <c r="L1314" i="3"/>
  <c r="L1304" i="3"/>
  <c r="L1294" i="3"/>
  <c r="L1284" i="3"/>
  <c r="L1274" i="3"/>
  <c r="L1264" i="3"/>
  <c r="L1254" i="3"/>
  <c r="L1244" i="3"/>
  <c r="L1234" i="3"/>
  <c r="L1224" i="3"/>
  <c r="L1214" i="3"/>
  <c r="L1103" i="3"/>
  <c r="L1093" i="3"/>
  <c r="L1083" i="3"/>
  <c r="L1073" i="3"/>
  <c r="L1063" i="3"/>
  <c r="L1053" i="3"/>
  <c r="L1043" i="3"/>
  <c r="L1033" i="3"/>
  <c r="L1023" i="3"/>
  <c r="L1013" i="3"/>
  <c r="L1003" i="3"/>
  <c r="L993" i="3"/>
  <c r="L983" i="3"/>
  <c r="L973" i="3"/>
  <c r="L963" i="3"/>
  <c r="L953" i="3"/>
  <c r="L943" i="3"/>
  <c r="L933" i="3"/>
  <c r="L923" i="3"/>
  <c r="L913" i="3"/>
  <c r="L802" i="3"/>
  <c r="L792" i="3"/>
  <c r="L782" i="3"/>
  <c r="L772" i="3"/>
  <c r="L762" i="3"/>
  <c r="L752" i="3"/>
  <c r="L742" i="3"/>
  <c r="L732" i="3"/>
  <c r="L722" i="3"/>
  <c r="L712" i="3"/>
  <c r="L702" i="3"/>
  <c r="L692" i="3"/>
  <c r="L682" i="3"/>
  <c r="L672" i="3"/>
  <c r="L662" i="3"/>
  <c r="L652" i="3"/>
  <c r="L648" i="3"/>
  <c r="L647" i="3"/>
  <c r="L646" i="3"/>
  <c r="L645" i="3"/>
  <c r="L644" i="3"/>
  <c r="L643" i="3"/>
  <c r="L642" i="3"/>
  <c r="L632" i="3"/>
  <c r="L622" i="3"/>
  <c r="L612" i="3"/>
  <c r="L331" i="3"/>
  <c r="L321" i="3"/>
  <c r="L311" i="3"/>
  <c r="L30" i="3"/>
  <c r="L20" i="3"/>
  <c r="D11" i="4" s="1"/>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B48" i="7"/>
  <c r="M643" i="3"/>
  <c r="B49" i="7" s="1"/>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4" i="3"/>
  <c r="M11" i="3"/>
  <c r="M12" i="3"/>
  <c r="M13" i="3"/>
  <c r="M10" i="3"/>
  <c r="D222" i="5"/>
  <c r="D222" i="7"/>
  <c r="D232" i="7"/>
  <c r="F913" i="13"/>
  <c r="F912" i="13"/>
  <c r="F911" i="13"/>
  <c r="F910" i="13"/>
  <c r="F909" i="13"/>
  <c r="F908" i="13"/>
  <c r="F907" i="13"/>
  <c r="F906" i="13"/>
  <c r="F905" i="13"/>
  <c r="F904" i="13"/>
  <c r="F903" i="13"/>
  <c r="F902" i="13"/>
  <c r="F901" i="13"/>
  <c r="F900" i="13"/>
  <c r="F899" i="13"/>
  <c r="F898" i="13"/>
  <c r="F897" i="13"/>
  <c r="F896" i="13"/>
  <c r="F895" i="13"/>
  <c r="F894" i="13"/>
  <c r="F893" i="13"/>
  <c r="F892" i="13"/>
  <c r="F891" i="13"/>
  <c r="F890" i="13"/>
  <c r="F889" i="13"/>
  <c r="F888" i="13"/>
  <c r="F887" i="13"/>
  <c r="F886" i="13"/>
  <c r="F885" i="13"/>
  <c r="F884" i="13"/>
  <c r="F883" i="13"/>
  <c r="F882" i="13"/>
  <c r="F881" i="13"/>
  <c r="F880" i="13"/>
  <c r="F879" i="13"/>
  <c r="F878" i="13"/>
  <c r="F877" i="13"/>
  <c r="F876" i="13"/>
  <c r="F875" i="13"/>
  <c r="F874" i="13"/>
  <c r="F873" i="13"/>
  <c r="F872" i="13"/>
  <c r="F871" i="13"/>
  <c r="F870" i="13"/>
  <c r="F869" i="13"/>
  <c r="F868" i="13"/>
  <c r="F867" i="13"/>
  <c r="F866" i="13"/>
  <c r="F865" i="13"/>
  <c r="F864" i="13"/>
  <c r="F863" i="13"/>
  <c r="F862" i="13"/>
  <c r="F861" i="13"/>
  <c r="F860" i="13"/>
  <c r="F859" i="13"/>
  <c r="F858" i="13"/>
  <c r="F857" i="13"/>
  <c r="F856" i="13"/>
  <c r="F855" i="13"/>
  <c r="F854" i="13"/>
  <c r="F853" i="13"/>
  <c r="F852" i="13"/>
  <c r="F851" i="13"/>
  <c r="F850" i="13"/>
  <c r="F849" i="13"/>
  <c r="F848" i="13"/>
  <c r="F847" i="13"/>
  <c r="F846" i="13"/>
  <c r="F845" i="13"/>
  <c r="F844" i="13"/>
  <c r="F843" i="13"/>
  <c r="F842" i="13"/>
  <c r="F841" i="13"/>
  <c r="F840" i="13"/>
  <c r="F839" i="13"/>
  <c r="F838" i="13"/>
  <c r="F837" i="13"/>
  <c r="F836" i="13"/>
  <c r="F835" i="13"/>
  <c r="F834" i="13"/>
  <c r="F833" i="13"/>
  <c r="F832" i="13"/>
  <c r="F831" i="13"/>
  <c r="F830" i="13"/>
  <c r="F829" i="13"/>
  <c r="F828" i="13"/>
  <c r="F827" i="13"/>
  <c r="F826" i="13"/>
  <c r="F825" i="13"/>
  <c r="F824" i="13"/>
  <c r="F823" i="13"/>
  <c r="F822" i="13"/>
  <c r="F821" i="13"/>
  <c r="F820" i="13"/>
  <c r="F819" i="13"/>
  <c r="F818" i="13"/>
  <c r="F817" i="13"/>
  <c r="F816" i="13"/>
  <c r="F815" i="13"/>
  <c r="F814" i="13"/>
  <c r="F813" i="13"/>
  <c r="F812" i="13"/>
  <c r="F811" i="13"/>
  <c r="F810" i="13"/>
  <c r="F809" i="13"/>
  <c r="F808" i="13"/>
  <c r="F807" i="13"/>
  <c r="F806" i="13"/>
  <c r="F805" i="13"/>
  <c r="F804" i="13"/>
  <c r="F803" i="13"/>
  <c r="F802" i="13"/>
  <c r="F801" i="13"/>
  <c r="F800" i="13"/>
  <c r="F799" i="13"/>
  <c r="F798" i="13"/>
  <c r="F797" i="13"/>
  <c r="F796" i="13"/>
  <c r="F795" i="13"/>
  <c r="F794" i="13"/>
  <c r="F793" i="13"/>
  <c r="F792" i="13"/>
  <c r="F791" i="13"/>
  <c r="F790" i="13"/>
  <c r="F789" i="13"/>
  <c r="F788" i="13"/>
  <c r="F787" i="13"/>
  <c r="F786" i="13"/>
  <c r="F785" i="13"/>
  <c r="F784" i="13"/>
  <c r="F783" i="13"/>
  <c r="F782" i="13"/>
  <c r="F781" i="13"/>
  <c r="F780" i="13"/>
  <c r="F779" i="13"/>
  <c r="F778" i="13"/>
  <c r="F777" i="13"/>
  <c r="F776" i="13"/>
  <c r="F775" i="13"/>
  <c r="F774" i="13"/>
  <c r="F773" i="13"/>
  <c r="F772" i="13"/>
  <c r="F771" i="13"/>
  <c r="F770" i="13"/>
  <c r="F769" i="13"/>
  <c r="F768" i="13"/>
  <c r="F767" i="13"/>
  <c r="F766" i="13"/>
  <c r="F765" i="13"/>
  <c r="F764" i="13"/>
  <c r="B764" i="13"/>
  <c r="F763" i="13"/>
  <c r="F762" i="13"/>
  <c r="F761" i="13"/>
  <c r="F760" i="13"/>
  <c r="F759" i="13"/>
  <c r="F758" i="13"/>
  <c r="F757" i="13"/>
  <c r="F756" i="13"/>
  <c r="F755" i="13"/>
  <c r="F754" i="13"/>
  <c r="F753" i="13"/>
  <c r="F752" i="13"/>
  <c r="F751" i="13"/>
  <c r="F750" i="13"/>
  <c r="F749" i="13"/>
  <c r="F748" i="13"/>
  <c r="F747" i="13"/>
  <c r="F746" i="13"/>
  <c r="F745" i="13"/>
  <c r="F744" i="13"/>
  <c r="F743" i="13"/>
  <c r="F742" i="13"/>
  <c r="F741" i="13"/>
  <c r="F740" i="13"/>
  <c r="F739" i="13"/>
  <c r="F738" i="13"/>
  <c r="F737" i="13"/>
  <c r="F736" i="13"/>
  <c r="F735" i="13"/>
  <c r="F734" i="13"/>
  <c r="F733" i="13"/>
  <c r="F732" i="13"/>
  <c r="F731" i="13"/>
  <c r="F730" i="13"/>
  <c r="F729" i="13"/>
  <c r="F728" i="13"/>
  <c r="F727" i="13"/>
  <c r="F726" i="13"/>
  <c r="F725" i="13"/>
  <c r="F724" i="13"/>
  <c r="F723" i="13"/>
  <c r="F722" i="13"/>
  <c r="F721" i="13"/>
  <c r="F720" i="13"/>
  <c r="F719" i="13"/>
  <c r="F718" i="13"/>
  <c r="F717" i="13"/>
  <c r="F716" i="13"/>
  <c r="F715" i="13"/>
  <c r="F714" i="13"/>
  <c r="F713" i="13"/>
  <c r="F712" i="13"/>
  <c r="F711" i="13"/>
  <c r="F710" i="13"/>
  <c r="F709" i="13"/>
  <c r="F708" i="13"/>
  <c r="F707" i="13"/>
  <c r="F706" i="13"/>
  <c r="F705" i="13"/>
  <c r="F704" i="13"/>
  <c r="F703" i="13"/>
  <c r="F702" i="13"/>
  <c r="F701" i="13"/>
  <c r="F700" i="13"/>
  <c r="F699" i="13"/>
  <c r="F698" i="13"/>
  <c r="F697" i="13"/>
  <c r="F696" i="13"/>
  <c r="F695" i="13"/>
  <c r="F694" i="13"/>
  <c r="F693" i="13"/>
  <c r="F692" i="13"/>
  <c r="F691" i="13"/>
  <c r="F690" i="13"/>
  <c r="F689" i="13"/>
  <c r="F688" i="13"/>
  <c r="F687" i="13"/>
  <c r="F686" i="13"/>
  <c r="F685" i="13"/>
  <c r="F684" i="13"/>
  <c r="F683" i="13"/>
  <c r="F682" i="13"/>
  <c r="F681" i="13"/>
  <c r="F680" i="13"/>
  <c r="F679" i="13"/>
  <c r="F678" i="13"/>
  <c r="F677" i="13"/>
  <c r="F676" i="13"/>
  <c r="F675" i="13"/>
  <c r="F674" i="13"/>
  <c r="F673" i="13"/>
  <c r="F672" i="13"/>
  <c r="F671" i="13"/>
  <c r="F670" i="13"/>
  <c r="F669" i="13"/>
  <c r="F668" i="13"/>
  <c r="F667" i="13"/>
  <c r="F666" i="13"/>
  <c r="F665" i="13"/>
  <c r="F664" i="13"/>
  <c r="F663" i="13"/>
  <c r="F662" i="13"/>
  <c r="F661" i="13"/>
  <c r="F660" i="13"/>
  <c r="F659" i="13"/>
  <c r="F658" i="13"/>
  <c r="F657" i="13"/>
  <c r="F656" i="13"/>
  <c r="F655" i="13"/>
  <c r="F654" i="13"/>
  <c r="F653" i="13"/>
  <c r="F652" i="13"/>
  <c r="F651" i="13"/>
  <c r="F650" i="13"/>
  <c r="F649" i="13"/>
  <c r="F648" i="13"/>
  <c r="F647" i="13"/>
  <c r="F646" i="13"/>
  <c r="F645" i="13"/>
  <c r="F644" i="13"/>
  <c r="F643" i="13"/>
  <c r="F642" i="13"/>
  <c r="F641" i="13"/>
  <c r="F640" i="13"/>
  <c r="F639" i="13"/>
  <c r="F638" i="13"/>
  <c r="F637" i="13"/>
  <c r="F636" i="13"/>
  <c r="F635" i="13"/>
  <c r="F634" i="13"/>
  <c r="F633" i="13"/>
  <c r="F632" i="13"/>
  <c r="F631" i="13"/>
  <c r="F630" i="13"/>
  <c r="F629" i="13"/>
  <c r="F628" i="13"/>
  <c r="F627" i="13"/>
  <c r="F626" i="13"/>
  <c r="F625" i="13"/>
  <c r="F624" i="13"/>
  <c r="F623" i="13"/>
  <c r="F622" i="13"/>
  <c r="F621" i="13"/>
  <c r="F620" i="13"/>
  <c r="F619" i="13"/>
  <c r="F618" i="13"/>
  <c r="F617" i="13"/>
  <c r="F616" i="13"/>
  <c r="F615" i="13"/>
  <c r="F614" i="13"/>
  <c r="B614" i="13"/>
  <c r="F613" i="13"/>
  <c r="F612" i="13"/>
  <c r="F611" i="13"/>
  <c r="F610" i="13"/>
  <c r="F609" i="13"/>
  <c r="F608" i="13"/>
  <c r="F607" i="13"/>
  <c r="F606" i="13"/>
  <c r="F605" i="13"/>
  <c r="F604" i="13"/>
  <c r="F603" i="13"/>
  <c r="F602" i="13"/>
  <c r="F601" i="13"/>
  <c r="F600" i="13"/>
  <c r="F599" i="13"/>
  <c r="F598" i="13"/>
  <c r="F597" i="13"/>
  <c r="F596" i="13"/>
  <c r="F595" i="13"/>
  <c r="F594" i="13"/>
  <c r="F593" i="13"/>
  <c r="F592" i="13"/>
  <c r="F591" i="13"/>
  <c r="F590" i="13"/>
  <c r="F589" i="13"/>
  <c r="F588" i="13"/>
  <c r="F587" i="13"/>
  <c r="F586" i="13"/>
  <c r="F585" i="13"/>
  <c r="F584" i="13"/>
  <c r="F583" i="13"/>
  <c r="F582" i="13"/>
  <c r="F581" i="13"/>
  <c r="F580" i="13"/>
  <c r="F579" i="13"/>
  <c r="F578" i="13"/>
  <c r="F577" i="13"/>
  <c r="F576" i="13"/>
  <c r="F575" i="13"/>
  <c r="F574" i="13"/>
  <c r="F573" i="13"/>
  <c r="F572" i="13"/>
  <c r="F571" i="13"/>
  <c r="F570" i="13"/>
  <c r="F569" i="13"/>
  <c r="F568" i="13"/>
  <c r="F567" i="13"/>
  <c r="F566" i="13"/>
  <c r="F565" i="13"/>
  <c r="F564" i="13"/>
  <c r="F563" i="13"/>
  <c r="F562" i="13"/>
  <c r="F561" i="13"/>
  <c r="F560" i="13"/>
  <c r="F559" i="13"/>
  <c r="F558" i="13"/>
  <c r="F557" i="13"/>
  <c r="F556" i="13"/>
  <c r="F555" i="13"/>
  <c r="F554" i="13"/>
  <c r="F553" i="13"/>
  <c r="F552" i="13"/>
  <c r="F551" i="13"/>
  <c r="F550" i="13"/>
  <c r="F549" i="13"/>
  <c r="F548" i="13"/>
  <c r="F547" i="13"/>
  <c r="F546" i="13"/>
  <c r="F545" i="13"/>
  <c r="F544" i="13"/>
  <c r="F543" i="13"/>
  <c r="F542" i="13"/>
  <c r="F541" i="13"/>
  <c r="F540" i="13"/>
  <c r="F539" i="13"/>
  <c r="F538" i="13"/>
  <c r="F537" i="13"/>
  <c r="F536" i="13"/>
  <c r="F535" i="13"/>
  <c r="F534" i="13"/>
  <c r="F533" i="13"/>
  <c r="F532" i="13"/>
  <c r="F531" i="13"/>
  <c r="F530" i="13"/>
  <c r="F529" i="13"/>
  <c r="F528" i="13"/>
  <c r="F527" i="13"/>
  <c r="F526" i="13"/>
  <c r="F525" i="13"/>
  <c r="F524" i="13"/>
  <c r="F523" i="13"/>
  <c r="F522" i="13"/>
  <c r="F521" i="13"/>
  <c r="F520" i="13"/>
  <c r="F519" i="13"/>
  <c r="F518" i="13"/>
  <c r="F517" i="13"/>
  <c r="F516" i="13"/>
  <c r="F515" i="13"/>
  <c r="F514" i="13"/>
  <c r="F513" i="13"/>
  <c r="F512" i="13"/>
  <c r="F511" i="13"/>
  <c r="F510" i="13"/>
  <c r="F509" i="13"/>
  <c r="F508" i="13"/>
  <c r="F507" i="13"/>
  <c r="F506" i="13"/>
  <c r="F505" i="13"/>
  <c r="F504" i="13"/>
  <c r="F503" i="13"/>
  <c r="F502" i="13"/>
  <c r="F501" i="13"/>
  <c r="F500" i="13"/>
  <c r="F499" i="13"/>
  <c r="F498" i="13"/>
  <c r="F497" i="13"/>
  <c r="F496" i="13"/>
  <c r="F495" i="13"/>
  <c r="F494" i="13"/>
  <c r="F493" i="13"/>
  <c r="F492" i="13"/>
  <c r="F491" i="13"/>
  <c r="F490" i="13"/>
  <c r="F489" i="13"/>
  <c r="F488" i="13"/>
  <c r="F487" i="13"/>
  <c r="F486" i="13"/>
  <c r="F485" i="13"/>
  <c r="F484" i="13"/>
  <c r="F483" i="13"/>
  <c r="F482" i="13"/>
  <c r="F481" i="13"/>
  <c r="F480" i="13"/>
  <c r="F479" i="13"/>
  <c r="F478" i="13"/>
  <c r="F477" i="13"/>
  <c r="F476" i="13"/>
  <c r="F475" i="13"/>
  <c r="F474" i="13"/>
  <c r="F473" i="13"/>
  <c r="F472" i="13"/>
  <c r="F471" i="13"/>
  <c r="F470" i="13"/>
  <c r="F469" i="13"/>
  <c r="F468" i="13"/>
  <c r="F467" i="13"/>
  <c r="F466" i="13"/>
  <c r="F465" i="13"/>
  <c r="F464" i="13"/>
  <c r="B464" i="13"/>
  <c r="F463" i="13"/>
  <c r="F462" i="13"/>
  <c r="F461" i="13"/>
  <c r="F460" i="13"/>
  <c r="F459" i="13"/>
  <c r="F458" i="13"/>
  <c r="F457" i="13"/>
  <c r="F456" i="13"/>
  <c r="F455" i="13"/>
  <c r="F454" i="13"/>
  <c r="F453" i="13"/>
  <c r="F452" i="13"/>
  <c r="F451" i="13"/>
  <c r="F450" i="13"/>
  <c r="F449" i="13"/>
  <c r="F448" i="13"/>
  <c r="F447" i="13"/>
  <c r="F446" i="13"/>
  <c r="F445" i="13"/>
  <c r="F444" i="13"/>
  <c r="F443" i="13"/>
  <c r="F442" i="13"/>
  <c r="F441" i="13"/>
  <c r="F440" i="13"/>
  <c r="F439" i="13"/>
  <c r="F438" i="13"/>
  <c r="F437" i="13"/>
  <c r="F436" i="13"/>
  <c r="F435" i="13"/>
  <c r="F434" i="13"/>
  <c r="F433" i="13"/>
  <c r="F432" i="13"/>
  <c r="F431" i="13"/>
  <c r="F430" i="13"/>
  <c r="F429" i="13"/>
  <c r="F428" i="13"/>
  <c r="F427" i="13"/>
  <c r="F426" i="13"/>
  <c r="F425" i="13"/>
  <c r="F424" i="13"/>
  <c r="F423" i="13"/>
  <c r="F422" i="13"/>
  <c r="F421" i="13"/>
  <c r="F420" i="13"/>
  <c r="F419" i="13"/>
  <c r="F418" i="13"/>
  <c r="F417" i="13"/>
  <c r="F416" i="13"/>
  <c r="F415" i="13"/>
  <c r="F414" i="13"/>
  <c r="F413" i="13"/>
  <c r="F412" i="13"/>
  <c r="F411" i="13"/>
  <c r="F410" i="13"/>
  <c r="F409" i="13"/>
  <c r="F408" i="13"/>
  <c r="F407" i="13"/>
  <c r="F406" i="13"/>
  <c r="F405" i="13"/>
  <c r="F404" i="13"/>
  <c r="F403" i="13"/>
  <c r="F402" i="13"/>
  <c r="F401" i="13"/>
  <c r="F400" i="13"/>
  <c r="F399" i="13"/>
  <c r="F398" i="13"/>
  <c r="F397" i="13"/>
  <c r="F396" i="13"/>
  <c r="F395" i="13"/>
  <c r="F394" i="13"/>
  <c r="F393" i="13"/>
  <c r="F392" i="13"/>
  <c r="F391" i="13"/>
  <c r="F390" i="13"/>
  <c r="F389" i="13"/>
  <c r="F388" i="13"/>
  <c r="F387" i="13"/>
  <c r="F386" i="13"/>
  <c r="F385" i="13"/>
  <c r="F384" i="13"/>
  <c r="F383" i="13"/>
  <c r="F382" i="13"/>
  <c r="F381" i="13"/>
  <c r="F380" i="13"/>
  <c r="F379" i="13"/>
  <c r="F378" i="13"/>
  <c r="F377" i="13"/>
  <c r="F376" i="13"/>
  <c r="F375" i="13"/>
  <c r="F374" i="13"/>
  <c r="F373" i="13"/>
  <c r="F372" i="13"/>
  <c r="F371" i="13"/>
  <c r="F370" i="13"/>
  <c r="F369" i="13"/>
  <c r="F368" i="13"/>
  <c r="F367" i="13"/>
  <c r="F366" i="13"/>
  <c r="F365" i="13"/>
  <c r="F364" i="13"/>
  <c r="F363" i="13"/>
  <c r="F362" i="13"/>
  <c r="F361" i="13"/>
  <c r="F360" i="13"/>
  <c r="F359" i="13"/>
  <c r="F358" i="13"/>
  <c r="F357" i="13"/>
  <c r="F356" i="13"/>
  <c r="F355" i="13"/>
  <c r="F354" i="13"/>
  <c r="F353" i="13"/>
  <c r="F352" i="13"/>
  <c r="F351" i="13"/>
  <c r="F350" i="13"/>
  <c r="F349" i="13"/>
  <c r="F348" i="13"/>
  <c r="F347" i="13"/>
  <c r="F346" i="13"/>
  <c r="F345" i="13"/>
  <c r="F344" i="13"/>
  <c r="F343" i="13"/>
  <c r="F342" i="13"/>
  <c r="F341" i="13"/>
  <c r="F340" i="13"/>
  <c r="F339" i="13"/>
  <c r="F338" i="13"/>
  <c r="F337" i="13"/>
  <c r="F336" i="13"/>
  <c r="F335" i="13"/>
  <c r="F334" i="13"/>
  <c r="F333" i="13"/>
  <c r="F332" i="13"/>
  <c r="F331" i="13"/>
  <c r="F330" i="13"/>
  <c r="F329" i="13"/>
  <c r="F328" i="13"/>
  <c r="F327" i="13"/>
  <c r="F326" i="13"/>
  <c r="F325" i="13"/>
  <c r="F324" i="13"/>
  <c r="F323" i="13"/>
  <c r="F322" i="13"/>
  <c r="F321" i="13"/>
  <c r="F320" i="13"/>
  <c r="F319" i="13"/>
  <c r="F318" i="13"/>
  <c r="F317" i="13"/>
  <c r="F316" i="13"/>
  <c r="F315" i="13"/>
  <c r="F314" i="13"/>
  <c r="B314" i="13"/>
  <c r="F313" i="13"/>
  <c r="F312" i="13"/>
  <c r="F311" i="13"/>
  <c r="F310" i="13"/>
  <c r="F309" i="13"/>
  <c r="F308" i="13"/>
  <c r="F307" i="13"/>
  <c r="F306" i="13"/>
  <c r="F305" i="13"/>
  <c r="F304" i="13"/>
  <c r="F303" i="13"/>
  <c r="F302" i="13"/>
  <c r="F301" i="13"/>
  <c r="F300" i="13"/>
  <c r="F299" i="13"/>
  <c r="F298" i="13"/>
  <c r="F297" i="13"/>
  <c r="F296" i="13"/>
  <c r="F295" i="13"/>
  <c r="F294" i="13"/>
  <c r="F293" i="13"/>
  <c r="F292" i="13"/>
  <c r="F291" i="13"/>
  <c r="F290" i="13"/>
  <c r="F289" i="13"/>
  <c r="F288" i="13"/>
  <c r="F287" i="13"/>
  <c r="F286" i="13"/>
  <c r="F285" i="13"/>
  <c r="F284" i="13"/>
  <c r="F283" i="13"/>
  <c r="F282" i="13"/>
  <c r="F281" i="13"/>
  <c r="F280" i="13"/>
  <c r="F279" i="13"/>
  <c r="F278" i="13"/>
  <c r="F277" i="13"/>
  <c r="F276" i="13"/>
  <c r="F275" i="13"/>
  <c r="F274" i="13"/>
  <c r="F273" i="13"/>
  <c r="F272" i="13"/>
  <c r="F271" i="13"/>
  <c r="F270" i="13"/>
  <c r="F269" i="13"/>
  <c r="F268" i="13"/>
  <c r="F267" i="13"/>
  <c r="F266" i="13"/>
  <c r="F265" i="13"/>
  <c r="F264" i="13"/>
  <c r="F263" i="13"/>
  <c r="F262" i="13"/>
  <c r="F261" i="13"/>
  <c r="F260" i="13"/>
  <c r="F259" i="13"/>
  <c r="F258" i="13"/>
  <c r="F257" i="13"/>
  <c r="F256" i="13"/>
  <c r="F255" i="13"/>
  <c r="F254" i="13"/>
  <c r="F253" i="13"/>
  <c r="F252" i="13"/>
  <c r="F251" i="13"/>
  <c r="F250" i="13"/>
  <c r="F249" i="13"/>
  <c r="F248" i="13"/>
  <c r="F247" i="13"/>
  <c r="F246" i="13"/>
  <c r="F245" i="13"/>
  <c r="F244" i="13"/>
  <c r="F243" i="13"/>
  <c r="F242" i="13"/>
  <c r="F241" i="13"/>
  <c r="F240" i="13"/>
  <c r="F239" i="13"/>
  <c r="F238" i="13"/>
  <c r="F237" i="13"/>
  <c r="F236" i="13"/>
  <c r="F235" i="13"/>
  <c r="F234" i="13"/>
  <c r="F233" i="13"/>
  <c r="F232" i="13"/>
  <c r="F231" i="13"/>
  <c r="F230" i="13"/>
  <c r="F229" i="13"/>
  <c r="F228" i="13"/>
  <c r="F227" i="13"/>
  <c r="F226" i="13"/>
  <c r="F225" i="13"/>
  <c r="F224" i="13"/>
  <c r="F223" i="13"/>
  <c r="F222" i="13"/>
  <c r="F221" i="13"/>
  <c r="F220" i="13"/>
  <c r="F219" i="13"/>
  <c r="F218" i="13"/>
  <c r="F217" i="13"/>
  <c r="F216" i="13"/>
  <c r="F215" i="13"/>
  <c r="F214" i="13"/>
  <c r="F213" i="13"/>
  <c r="F212" i="13"/>
  <c r="F211" i="13"/>
  <c r="F210" i="13"/>
  <c r="F209" i="13"/>
  <c r="F208" i="13"/>
  <c r="F207" i="13"/>
  <c r="F206" i="13"/>
  <c r="F205" i="13"/>
  <c r="F204" i="13"/>
  <c r="F203" i="13"/>
  <c r="F202" i="13"/>
  <c r="F201" i="13"/>
  <c r="F200" i="13"/>
  <c r="F199" i="13"/>
  <c r="F198" i="13"/>
  <c r="F197" i="13"/>
  <c r="F196" i="13"/>
  <c r="F195" i="13"/>
  <c r="F194" i="13"/>
  <c r="F193" i="13"/>
  <c r="F192" i="13"/>
  <c r="F191" i="13"/>
  <c r="F190" i="13"/>
  <c r="F189" i="13"/>
  <c r="F188" i="13"/>
  <c r="F187" i="13"/>
  <c r="F186" i="13"/>
  <c r="F185" i="13"/>
  <c r="F184" i="13"/>
  <c r="F183" i="13"/>
  <c r="F182" i="13"/>
  <c r="F181" i="13"/>
  <c r="F180" i="13"/>
  <c r="F179" i="13"/>
  <c r="F178" i="13"/>
  <c r="F177" i="13"/>
  <c r="F176" i="13"/>
  <c r="F175" i="13"/>
  <c r="F174" i="13"/>
  <c r="F173" i="13"/>
  <c r="F172" i="13"/>
  <c r="F171" i="13"/>
  <c r="F170" i="13"/>
  <c r="F169" i="13"/>
  <c r="F168" i="13"/>
  <c r="F167" i="13"/>
  <c r="F166" i="13"/>
  <c r="F165" i="13"/>
  <c r="F164" i="13"/>
  <c r="B164" i="13"/>
  <c r="F163" i="13"/>
  <c r="F162" i="13"/>
  <c r="F161" i="13"/>
  <c r="F160" i="13"/>
  <c r="F159" i="13"/>
  <c r="F158" i="13"/>
  <c r="F157" i="13"/>
  <c r="F156" i="13"/>
  <c r="F155" i="13"/>
  <c r="F154" i="13"/>
  <c r="F153" i="13"/>
  <c r="F152" i="13"/>
  <c r="F151" i="13"/>
  <c r="F150"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F123" i="13"/>
  <c r="F122" i="13"/>
  <c r="F121" i="13"/>
  <c r="F120" i="13"/>
  <c r="F119" i="13"/>
  <c r="F118" i="13"/>
  <c r="F117" i="13"/>
  <c r="F116" i="13"/>
  <c r="F115" i="13"/>
  <c r="F114" i="13"/>
  <c r="F113" i="13"/>
  <c r="F112" i="13"/>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B14" i="13"/>
  <c r="E11" i="13"/>
  <c r="B11" i="13"/>
  <c r="B9" i="13"/>
  <c r="F7" i="13"/>
  <c r="D7" i="13"/>
  <c r="B7" i="13"/>
  <c r="A7" i="13"/>
  <c r="F5" i="13"/>
  <c r="D5" i="13"/>
  <c r="B5" i="13"/>
  <c r="F3" i="13"/>
  <c r="B3" i="13"/>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E11" i="12"/>
  <c r="B11" i="12"/>
  <c r="B9" i="12"/>
  <c r="F7" i="12"/>
  <c r="D7" i="12"/>
  <c r="B7" i="12"/>
  <c r="A7" i="12"/>
  <c r="F5" i="12"/>
  <c r="D5" i="12"/>
  <c r="B5" i="12"/>
  <c r="F3" i="12"/>
  <c r="B3" i="12"/>
  <c r="X211" i="11"/>
  <c r="X210" i="11"/>
  <c r="A764" i="13"/>
  <c r="A614" i="13"/>
  <c r="S147" i="11"/>
  <c r="V147" i="11" s="1"/>
  <c r="R147" i="11"/>
  <c r="S146" i="11"/>
  <c r="V146" i="11" s="1"/>
  <c r="R146" i="11"/>
  <c r="D146" i="11"/>
  <c r="S145" i="11"/>
  <c r="V145" i="11" s="1"/>
  <c r="R145" i="11"/>
  <c r="D145" i="11"/>
  <c r="S144" i="11"/>
  <c r="V144" i="11" s="1"/>
  <c r="R144" i="11"/>
  <c r="U144" i="11"/>
  <c r="D144" i="11"/>
  <c r="S143" i="11"/>
  <c r="R143" i="11"/>
  <c r="U143" i="11"/>
  <c r="D143" i="11"/>
  <c r="S142" i="11"/>
  <c r="V142" i="11" s="1"/>
  <c r="R142" i="11"/>
  <c r="U142" i="11"/>
  <c r="D142" i="11"/>
  <c r="S141" i="11"/>
  <c r="V141" i="11"/>
  <c r="R141" i="11"/>
  <c r="U141" i="11" s="1"/>
  <c r="D141" i="11"/>
  <c r="S140" i="11"/>
  <c r="V140" i="11"/>
  <c r="R140" i="11"/>
  <c r="U140" i="11"/>
  <c r="D140" i="11"/>
  <c r="S139" i="11"/>
  <c r="V139" i="11" s="1"/>
  <c r="R139" i="11"/>
  <c r="D139" i="11"/>
  <c r="S138" i="11"/>
  <c r="V138" i="11" s="1"/>
  <c r="R138" i="11"/>
  <c r="D138" i="11"/>
  <c r="S137" i="11"/>
  <c r="V137" i="11" s="1"/>
  <c r="R137" i="11"/>
  <c r="D137" i="11"/>
  <c r="C137" i="11"/>
  <c r="S136" i="11"/>
  <c r="R136" i="11"/>
  <c r="U136" i="11" s="1"/>
  <c r="D136" i="11"/>
  <c r="S135" i="11"/>
  <c r="V135" i="11" s="1"/>
  <c r="R135" i="11"/>
  <c r="D135" i="11"/>
  <c r="S134" i="11"/>
  <c r="V134" i="11" s="1"/>
  <c r="R134" i="11"/>
  <c r="U134" i="11"/>
  <c r="D134" i="11"/>
  <c r="S133" i="11"/>
  <c r="V133" i="11"/>
  <c r="R133" i="11"/>
  <c r="U133" i="11"/>
  <c r="D133" i="11"/>
  <c r="S132" i="11"/>
  <c r="V132" i="11"/>
  <c r="R132" i="11"/>
  <c r="D132" i="11"/>
  <c r="S131" i="11"/>
  <c r="V131" i="11"/>
  <c r="R131" i="11"/>
  <c r="U131" i="11" s="1"/>
  <c r="D131" i="11"/>
  <c r="S130" i="11"/>
  <c r="V130" i="11"/>
  <c r="R130" i="11"/>
  <c r="U130" i="11" s="1"/>
  <c r="D130" i="11"/>
  <c r="S129" i="11"/>
  <c r="V129" i="11" s="1"/>
  <c r="R129" i="11"/>
  <c r="D129" i="11"/>
  <c r="S128" i="11"/>
  <c r="V128" i="11" s="1"/>
  <c r="R128" i="11"/>
  <c r="D128" i="11"/>
  <c r="S127" i="11"/>
  <c r="V127" i="11" s="1"/>
  <c r="R127" i="11"/>
  <c r="D127" i="11"/>
  <c r="S126" i="11"/>
  <c r="V126" i="11" s="1"/>
  <c r="R126" i="11"/>
  <c r="U126" i="11"/>
  <c r="D126" i="11"/>
  <c r="S125" i="11"/>
  <c r="V125" i="11"/>
  <c r="R125" i="11"/>
  <c r="T125" i="11"/>
  <c r="D125" i="11"/>
  <c r="S124" i="11"/>
  <c r="V124" i="11"/>
  <c r="R124" i="11"/>
  <c r="U124" i="11" s="1"/>
  <c r="D124" i="11"/>
  <c r="S123" i="11"/>
  <c r="V123" i="11"/>
  <c r="R123" i="11"/>
  <c r="U123" i="11" s="1"/>
  <c r="D123" i="11"/>
  <c r="S122" i="11"/>
  <c r="R122" i="11"/>
  <c r="U122" i="11"/>
  <c r="D122" i="11"/>
  <c r="S121" i="11"/>
  <c r="V121" i="11" s="1"/>
  <c r="W121" i="11" s="1"/>
  <c r="X121" i="11" s="1"/>
  <c r="R121" i="11"/>
  <c r="U121" i="11"/>
  <c r="D121" i="11"/>
  <c r="S120" i="11"/>
  <c r="V120" i="11"/>
  <c r="R120" i="11"/>
  <c r="U120" i="11" s="1"/>
  <c r="D120" i="11"/>
  <c r="S119" i="11"/>
  <c r="V119" i="11" s="1"/>
  <c r="R119" i="11"/>
  <c r="D119" i="11"/>
  <c r="S118" i="11"/>
  <c r="V118" i="11" s="1"/>
  <c r="R118" i="11"/>
  <c r="U118" i="11" s="1"/>
  <c r="D118" i="11"/>
  <c r="S117" i="11"/>
  <c r="V117" i="11" s="1"/>
  <c r="R117" i="11"/>
  <c r="U117" i="11" s="1"/>
  <c r="D117" i="11"/>
  <c r="C117" i="11"/>
  <c r="A117" i="11"/>
  <c r="A464" i="13" s="1"/>
  <c r="S116" i="11"/>
  <c r="V116" i="11" s="1"/>
  <c r="R116" i="11"/>
  <c r="S115" i="11"/>
  <c r="V115" i="11" s="1"/>
  <c r="R115" i="11"/>
  <c r="D115" i="11"/>
  <c r="S114" i="11"/>
  <c r="V114" i="11" s="1"/>
  <c r="R114" i="11"/>
  <c r="U114" i="11" s="1"/>
  <c r="D114" i="11"/>
  <c r="S113" i="11"/>
  <c r="V113" i="11" s="1"/>
  <c r="R113" i="11"/>
  <c r="U113" i="11"/>
  <c r="D113" i="11"/>
  <c r="S112" i="11"/>
  <c r="V112" i="11" s="1"/>
  <c r="R112" i="11"/>
  <c r="U112" i="11" s="1"/>
  <c r="D112" i="11"/>
  <c r="S111" i="11"/>
  <c r="V111" i="11"/>
  <c r="R111" i="11"/>
  <c r="D111" i="11"/>
  <c r="S110" i="11"/>
  <c r="R110" i="11"/>
  <c r="U110" i="11" s="1"/>
  <c r="D110" i="11"/>
  <c r="S109" i="11"/>
  <c r="V109" i="11"/>
  <c r="R109" i="11"/>
  <c r="D109" i="11"/>
  <c r="S108" i="11"/>
  <c r="V108" i="11"/>
  <c r="R108" i="11"/>
  <c r="T108" i="11"/>
  <c r="D108" i="11"/>
  <c r="S107" i="11"/>
  <c r="V107" i="11" s="1"/>
  <c r="R107" i="11"/>
  <c r="D107" i="11"/>
  <c r="S106" i="11"/>
  <c r="R106" i="11"/>
  <c r="U106" i="11"/>
  <c r="D106" i="11"/>
  <c r="C106" i="11"/>
  <c r="S105" i="11"/>
  <c r="V105" i="11" s="1"/>
  <c r="R105" i="11"/>
  <c r="D105" i="11"/>
  <c r="S104" i="11"/>
  <c r="V104" i="11" s="1"/>
  <c r="R104" i="11"/>
  <c r="D104" i="11"/>
  <c r="S103" i="11"/>
  <c r="V103" i="11" s="1"/>
  <c r="R103" i="11"/>
  <c r="D103" i="11"/>
  <c r="S102" i="11"/>
  <c r="V102" i="11" s="1"/>
  <c r="R102" i="11"/>
  <c r="U102" i="11" s="1"/>
  <c r="D102" i="11"/>
  <c r="S101" i="11"/>
  <c r="V101" i="11"/>
  <c r="R101" i="11"/>
  <c r="U101" i="11"/>
  <c r="D101" i="11"/>
  <c r="S100" i="11"/>
  <c r="V100" i="11" s="1"/>
  <c r="R100" i="11"/>
  <c r="U100" i="11" s="1"/>
  <c r="D100" i="11"/>
  <c r="S99" i="11"/>
  <c r="V99" i="11"/>
  <c r="R99" i="11"/>
  <c r="U99" i="11"/>
  <c r="D99" i="11"/>
  <c r="S98" i="11"/>
  <c r="V98" i="11" s="1"/>
  <c r="R98" i="11"/>
  <c r="D98" i="11"/>
  <c r="S97" i="11"/>
  <c r="V97" i="11" s="1"/>
  <c r="R97" i="11"/>
  <c r="D97" i="11"/>
  <c r="S96" i="11"/>
  <c r="V96" i="11" s="1"/>
  <c r="R96" i="11"/>
  <c r="U96" i="11" s="1"/>
  <c r="D96" i="11"/>
  <c r="S95" i="11"/>
  <c r="V95" i="11"/>
  <c r="R95" i="11"/>
  <c r="D95" i="11"/>
  <c r="S94" i="11"/>
  <c r="V94" i="11" s="1"/>
  <c r="R94" i="11"/>
  <c r="D94" i="11"/>
  <c r="S93" i="11"/>
  <c r="V93" i="11" s="1"/>
  <c r="R93" i="11"/>
  <c r="U93" i="11"/>
  <c r="D93" i="11"/>
  <c r="S92" i="11"/>
  <c r="V92" i="11" s="1"/>
  <c r="R92" i="11"/>
  <c r="D92" i="11"/>
  <c r="S91" i="11"/>
  <c r="V91" i="11"/>
  <c r="R91" i="11"/>
  <c r="U91" i="11" s="1"/>
  <c r="D91" i="11"/>
  <c r="S90" i="11"/>
  <c r="V90" i="11"/>
  <c r="R90" i="11"/>
  <c r="U90" i="11" s="1"/>
  <c r="D90" i="11"/>
  <c r="S89" i="11"/>
  <c r="V89" i="11" s="1"/>
  <c r="R89" i="11"/>
  <c r="D89" i="11"/>
  <c r="S88" i="11"/>
  <c r="V88" i="11" s="1"/>
  <c r="R88" i="11"/>
  <c r="U88" i="11" s="1"/>
  <c r="D88" i="11"/>
  <c r="S87" i="11"/>
  <c r="V87" i="11" s="1"/>
  <c r="R87" i="11"/>
  <c r="U87" i="11" s="1"/>
  <c r="D87" i="11"/>
  <c r="S86" i="11"/>
  <c r="V86" i="11"/>
  <c r="R86" i="11"/>
  <c r="U86" i="11"/>
  <c r="D86" i="11"/>
  <c r="C86" i="11"/>
  <c r="A86" i="11"/>
  <c r="A314" i="13"/>
  <c r="S85" i="11"/>
  <c r="V85" i="11"/>
  <c r="R85" i="11"/>
  <c r="S84" i="11"/>
  <c r="V84" i="11" s="1"/>
  <c r="W84" i="11" s="1"/>
  <c r="X84" i="11" s="1"/>
  <c r="R84" i="11"/>
  <c r="U84" i="11"/>
  <c r="D84" i="11"/>
  <c r="S83" i="11"/>
  <c r="V83" i="11" s="1"/>
  <c r="R83" i="11"/>
  <c r="U83" i="11" s="1"/>
  <c r="D83" i="11"/>
  <c r="S82" i="11"/>
  <c r="V82" i="11"/>
  <c r="R82" i="11"/>
  <c r="D82" i="11"/>
  <c r="S81" i="11"/>
  <c r="V81" i="11"/>
  <c r="R81" i="11"/>
  <c r="D81" i="11"/>
  <c r="S80" i="11"/>
  <c r="V80" i="11"/>
  <c r="R80" i="11"/>
  <c r="U80" i="11"/>
  <c r="D80" i="11"/>
  <c r="S79" i="11"/>
  <c r="V79" i="11" s="1"/>
  <c r="R79" i="11"/>
  <c r="U79" i="11" s="1"/>
  <c r="D79" i="11"/>
  <c r="S78" i="11"/>
  <c r="V78" i="11"/>
  <c r="R78" i="11"/>
  <c r="U78" i="11"/>
  <c r="D78" i="11"/>
  <c r="S77" i="11"/>
  <c r="V77" i="11" s="1"/>
  <c r="R77" i="11"/>
  <c r="D77" i="11"/>
  <c r="S76" i="11"/>
  <c r="V76" i="11" s="1"/>
  <c r="R76" i="11"/>
  <c r="U76" i="11" s="1"/>
  <c r="D76" i="11"/>
  <c r="S75" i="11"/>
  <c r="V75" i="11"/>
  <c r="R75" i="11"/>
  <c r="U75" i="11" s="1"/>
  <c r="D75" i="11"/>
  <c r="C75" i="11"/>
  <c r="S74" i="11"/>
  <c r="R74" i="11"/>
  <c r="U74" i="11" s="1"/>
  <c r="D74" i="11"/>
  <c r="S73" i="11"/>
  <c r="R73" i="11"/>
  <c r="U73" i="11" s="1"/>
  <c r="D73" i="11"/>
  <c r="S72" i="11"/>
  <c r="V72" i="11" s="1"/>
  <c r="R72" i="11"/>
  <c r="U72" i="11"/>
  <c r="D72" i="11"/>
  <c r="S71" i="11"/>
  <c r="V71" i="11" s="1"/>
  <c r="R71" i="11"/>
  <c r="D71" i="11"/>
  <c r="S70" i="11"/>
  <c r="V70" i="11"/>
  <c r="R70" i="11"/>
  <c r="D70" i="11"/>
  <c r="S69" i="11"/>
  <c r="V69" i="11" s="1"/>
  <c r="R69" i="11"/>
  <c r="U69" i="11" s="1"/>
  <c r="D69" i="11"/>
  <c r="S68" i="11"/>
  <c r="V68" i="11"/>
  <c r="R68" i="11"/>
  <c r="D68" i="11"/>
  <c r="S67" i="11"/>
  <c r="V67" i="11"/>
  <c r="R67" i="11"/>
  <c r="U67" i="11" s="1"/>
  <c r="D67" i="11"/>
  <c r="S66" i="11"/>
  <c r="V66" i="11" s="1"/>
  <c r="R66" i="11"/>
  <c r="U66" i="11" s="1"/>
  <c r="D66" i="11"/>
  <c r="S65" i="11"/>
  <c r="V65" i="11" s="1"/>
  <c r="R65" i="11"/>
  <c r="U65" i="11"/>
  <c r="D65" i="11"/>
  <c r="S64" i="11"/>
  <c r="V64" i="11" s="1"/>
  <c r="R64" i="11"/>
  <c r="U64" i="11" s="1"/>
  <c r="D64" i="11"/>
  <c r="S63" i="11"/>
  <c r="V63" i="11"/>
  <c r="R63" i="11"/>
  <c r="D63" i="11"/>
  <c r="S62" i="11"/>
  <c r="R62" i="11"/>
  <c r="U62" i="11" s="1"/>
  <c r="D62" i="11"/>
  <c r="S61" i="11"/>
  <c r="V61" i="11"/>
  <c r="R61" i="11"/>
  <c r="D61" i="11"/>
  <c r="S60" i="11"/>
  <c r="V60" i="11"/>
  <c r="R60" i="11"/>
  <c r="U60" i="11" s="1"/>
  <c r="D60" i="11"/>
  <c r="S59" i="11"/>
  <c r="V59" i="11" s="1"/>
  <c r="R59" i="11"/>
  <c r="D59" i="11"/>
  <c r="S58" i="11"/>
  <c r="V58" i="11" s="1"/>
  <c r="R58" i="11"/>
  <c r="U58" i="11" s="1"/>
  <c r="D58" i="11"/>
  <c r="S57" i="11"/>
  <c r="V57" i="11"/>
  <c r="R57" i="11"/>
  <c r="U57" i="11"/>
  <c r="D57" i="11"/>
  <c r="S56" i="11"/>
  <c r="V56" i="11" s="1"/>
  <c r="R56" i="11"/>
  <c r="U56" i="11" s="1"/>
  <c r="D56" i="11"/>
  <c r="S55" i="11"/>
  <c r="V55" i="11"/>
  <c r="R55" i="11"/>
  <c r="U55" i="11" s="1"/>
  <c r="D55" i="11"/>
  <c r="C55" i="11"/>
  <c r="A55" i="11"/>
  <c r="A164" i="13" s="1"/>
  <c r="S54" i="11"/>
  <c r="V54" i="11" s="1"/>
  <c r="R54" i="11"/>
  <c r="U54" i="11" s="1"/>
  <c r="W54" i="11" s="1"/>
  <c r="X54" i="11" s="1"/>
  <c r="B54" i="11"/>
  <c r="S53" i="11"/>
  <c r="V53" i="11" s="1"/>
  <c r="R53" i="11"/>
  <c r="U53" i="11" s="1"/>
  <c r="D53" i="11"/>
  <c r="S52" i="11"/>
  <c r="V52" i="11" s="1"/>
  <c r="R52" i="11"/>
  <c r="D52" i="11"/>
  <c r="S51" i="11"/>
  <c r="V51" i="11" s="1"/>
  <c r="R51" i="11"/>
  <c r="U51" i="11" s="1"/>
  <c r="D51" i="11"/>
  <c r="S50" i="11"/>
  <c r="V50" i="11"/>
  <c r="R50" i="11"/>
  <c r="U50" i="11"/>
  <c r="D50" i="11"/>
  <c r="S49" i="11"/>
  <c r="V49" i="11" s="1"/>
  <c r="R49" i="11"/>
  <c r="U49" i="11" s="1"/>
  <c r="D49" i="11"/>
  <c r="S48" i="11"/>
  <c r="V48" i="11"/>
  <c r="R48" i="11"/>
  <c r="D48" i="11"/>
  <c r="S47" i="11"/>
  <c r="V47" i="11"/>
  <c r="R47" i="11"/>
  <c r="U47" i="11"/>
  <c r="D47" i="11"/>
  <c r="S46" i="11"/>
  <c r="V46" i="11" s="1"/>
  <c r="R46" i="11"/>
  <c r="U46" i="11" s="1"/>
  <c r="D46" i="11"/>
  <c r="S45" i="11"/>
  <c r="V45" i="11"/>
  <c r="R45" i="11"/>
  <c r="U45" i="11"/>
  <c r="D45" i="11"/>
  <c r="S44" i="11"/>
  <c r="V44" i="11" s="1"/>
  <c r="R44" i="11"/>
  <c r="D44" i="11"/>
  <c r="C44" i="11"/>
  <c r="B44" i="11"/>
  <c r="S43" i="11"/>
  <c r="V43" i="11" s="1"/>
  <c r="R43" i="11"/>
  <c r="U43" i="11" s="1"/>
  <c r="W43" i="11" s="1"/>
  <c r="X43" i="11" s="1"/>
  <c r="D43" i="11"/>
  <c r="S42" i="11"/>
  <c r="V42" i="11"/>
  <c r="R42" i="11"/>
  <c r="D42" i="11"/>
  <c r="S41" i="11"/>
  <c r="V41" i="11"/>
  <c r="R41" i="11"/>
  <c r="D41" i="11"/>
  <c r="S40" i="11"/>
  <c r="V40" i="11"/>
  <c r="R40" i="11"/>
  <c r="D40" i="11"/>
  <c r="S39" i="11"/>
  <c r="V39" i="11"/>
  <c r="R39" i="11"/>
  <c r="U39" i="11"/>
  <c r="D39" i="11"/>
  <c r="S38" i="11"/>
  <c r="V38" i="11"/>
  <c r="R38" i="11"/>
  <c r="D38" i="11"/>
  <c r="S37" i="11"/>
  <c r="V37" i="11"/>
  <c r="R37" i="11"/>
  <c r="U37" i="11" s="1"/>
  <c r="D37" i="11"/>
  <c r="S36" i="11"/>
  <c r="V36" i="11"/>
  <c r="R36" i="11"/>
  <c r="U36" i="11"/>
  <c r="D36" i="11"/>
  <c r="S35" i="11"/>
  <c r="V35" i="11" s="1"/>
  <c r="R35" i="11"/>
  <c r="U35" i="11" s="1"/>
  <c r="D35" i="11"/>
  <c r="S34" i="11"/>
  <c r="V34" i="11"/>
  <c r="R34" i="11"/>
  <c r="U34" i="11"/>
  <c r="D34" i="11"/>
  <c r="S33" i="11"/>
  <c r="V33" i="11" s="1"/>
  <c r="R33" i="11"/>
  <c r="U33" i="11" s="1"/>
  <c r="D33" i="11"/>
  <c r="S32" i="11"/>
  <c r="V32" i="11"/>
  <c r="R32" i="11"/>
  <c r="U32" i="11"/>
  <c r="D32" i="11"/>
  <c r="S31" i="11"/>
  <c r="V31" i="11" s="1"/>
  <c r="R31" i="11"/>
  <c r="U31" i="11"/>
  <c r="D31" i="11"/>
  <c r="S30" i="11"/>
  <c r="V30" i="11"/>
  <c r="R30" i="11"/>
  <c r="U30" i="11"/>
  <c r="D30" i="11"/>
  <c r="S29" i="11"/>
  <c r="V29" i="11"/>
  <c r="R29" i="11"/>
  <c r="D29" i="11"/>
  <c r="S28" i="11"/>
  <c r="V28" i="11" s="1"/>
  <c r="R28" i="11"/>
  <c r="U28" i="11" s="1"/>
  <c r="D28" i="11"/>
  <c r="S27" i="11"/>
  <c r="V27" i="11"/>
  <c r="R27" i="11"/>
  <c r="D27" i="11"/>
  <c r="S26" i="11"/>
  <c r="V26" i="11"/>
  <c r="R26" i="11"/>
  <c r="U26" i="11"/>
  <c r="D26" i="11"/>
  <c r="S25" i="11"/>
  <c r="V25" i="11" s="1"/>
  <c r="R25" i="11"/>
  <c r="D25" i="11"/>
  <c r="S24" i="11"/>
  <c r="V24" i="11" s="1"/>
  <c r="W24" i="11" s="1"/>
  <c r="R24" i="11"/>
  <c r="U24" i="11"/>
  <c r="C24" i="11"/>
  <c r="B24" i="11"/>
  <c r="A24" i="11"/>
  <c r="A14" i="13" s="1"/>
  <c r="X23" i="11"/>
  <c r="X22" i="11"/>
  <c r="C11" i="11"/>
  <c r="G9" i="11"/>
  <c r="C9" i="11"/>
  <c r="C7" i="11"/>
  <c r="T5" i="11"/>
  <c r="G5" i="11"/>
  <c r="C5" i="11"/>
  <c r="S3" i="11"/>
  <c r="C3" i="11"/>
  <c r="A361" i="10"/>
  <c r="M361" i="10"/>
  <c r="M360" i="10"/>
  <c r="M359" i="10"/>
  <c r="K359" i="10"/>
  <c r="L359" i="10"/>
  <c r="L358" i="10"/>
  <c r="K358" i="10"/>
  <c r="C358" i="10"/>
  <c r="B358" i="10"/>
  <c r="A358" i="10"/>
  <c r="M358" i="10" s="1"/>
  <c r="A357" i="10"/>
  <c r="M357" i="10" s="1"/>
  <c r="M326" i="10"/>
  <c r="M322" i="10"/>
  <c r="G312" i="10"/>
  <c r="F312" i="10"/>
  <c r="H312" i="10" s="1"/>
  <c r="E312" i="10"/>
  <c r="D312" i="10"/>
  <c r="G302" i="10"/>
  <c r="J302" i="10" s="1"/>
  <c r="K302" i="10" s="1"/>
  <c r="F302" i="10"/>
  <c r="I302" i="10" s="1"/>
  <c r="E302" i="10"/>
  <c r="D302" i="10"/>
  <c r="G292" i="10"/>
  <c r="J292" i="10" s="1"/>
  <c r="F292" i="10"/>
  <c r="I292" i="10"/>
  <c r="E292" i="10"/>
  <c r="D292" i="10"/>
  <c r="G282" i="10"/>
  <c r="J282" i="10"/>
  <c r="F282" i="10"/>
  <c r="I282" i="10" s="1"/>
  <c r="K282" i="10" s="1"/>
  <c r="E282" i="10"/>
  <c r="D282" i="10"/>
  <c r="G272" i="10"/>
  <c r="F272" i="10"/>
  <c r="I272" i="10"/>
  <c r="E272" i="10"/>
  <c r="D272" i="10"/>
  <c r="G262" i="10"/>
  <c r="J262" i="10" s="1"/>
  <c r="F262" i="10"/>
  <c r="I262" i="10" s="1"/>
  <c r="E262" i="10"/>
  <c r="D262" i="10"/>
  <c r="G252" i="10"/>
  <c r="J252" i="10" s="1"/>
  <c r="F252" i="10"/>
  <c r="I252" i="10" s="1"/>
  <c r="E252" i="10"/>
  <c r="D252" i="10"/>
  <c r="G242" i="10"/>
  <c r="J242" i="10" s="1"/>
  <c r="F242" i="10"/>
  <c r="H242" i="10" s="1"/>
  <c r="E242" i="10"/>
  <c r="D242" i="10"/>
  <c r="G232" i="10"/>
  <c r="J232" i="10"/>
  <c r="K232" i="10" s="1"/>
  <c r="F232" i="10"/>
  <c r="I232" i="10" s="1"/>
  <c r="E232" i="10"/>
  <c r="D232" i="10"/>
  <c r="G222" i="10"/>
  <c r="J222" i="10" s="1"/>
  <c r="K222" i="10" s="1"/>
  <c r="F222" i="10"/>
  <c r="I222" i="10"/>
  <c r="E222" i="10"/>
  <c r="D222" i="10"/>
  <c r="M221" i="10"/>
  <c r="M220" i="10"/>
  <c r="A219" i="10"/>
  <c r="M219" i="10" s="1"/>
  <c r="M218" i="10"/>
  <c r="G208" i="10"/>
  <c r="J208" i="10" s="1"/>
  <c r="F208" i="10"/>
  <c r="H208" i="10" s="1"/>
  <c r="E208" i="10"/>
  <c r="D208" i="10"/>
  <c r="G198" i="10"/>
  <c r="J198" i="10" s="1"/>
  <c r="K198" i="10" s="1"/>
  <c r="F198" i="10"/>
  <c r="I198" i="10" s="1"/>
  <c r="E198" i="10"/>
  <c r="D198" i="10"/>
  <c r="G188" i="10"/>
  <c r="J188" i="10" s="1"/>
  <c r="F188" i="10"/>
  <c r="E188" i="10"/>
  <c r="D188" i="10"/>
  <c r="G178" i="10"/>
  <c r="J178" i="10"/>
  <c r="F178" i="10"/>
  <c r="E178" i="10"/>
  <c r="D178" i="10"/>
  <c r="G168" i="10"/>
  <c r="F168" i="10"/>
  <c r="I168" i="10"/>
  <c r="E168" i="10"/>
  <c r="D168" i="10"/>
  <c r="G158" i="10"/>
  <c r="J158" i="10"/>
  <c r="F158" i="10"/>
  <c r="E158" i="10"/>
  <c r="D158" i="10"/>
  <c r="G148" i="10"/>
  <c r="J148" i="10" s="1"/>
  <c r="K148" i="10" s="1"/>
  <c r="F148" i="10"/>
  <c r="I148" i="10" s="1"/>
  <c r="E148" i="10"/>
  <c r="D148" i="10"/>
  <c r="G138" i="10"/>
  <c r="J138" i="10" s="1"/>
  <c r="K138" i="10" s="1"/>
  <c r="F138" i="10"/>
  <c r="I138" i="10" s="1"/>
  <c r="E138" i="10"/>
  <c r="D138" i="10"/>
  <c r="G128" i="10"/>
  <c r="J128" i="10" s="1"/>
  <c r="F128" i="10"/>
  <c r="I128" i="10" s="1"/>
  <c r="E128" i="10"/>
  <c r="D128" i="10"/>
  <c r="G118" i="10"/>
  <c r="J118" i="10" s="1"/>
  <c r="K118" i="10" s="1"/>
  <c r="F118" i="10"/>
  <c r="I118" i="10" s="1"/>
  <c r="E118" i="10"/>
  <c r="D118" i="10"/>
  <c r="G108" i="10"/>
  <c r="F108" i="10"/>
  <c r="I108" i="10"/>
  <c r="K108" i="10" s="1"/>
  <c r="E108" i="10"/>
  <c r="D108" i="10"/>
  <c r="G98" i="10"/>
  <c r="J98" i="10"/>
  <c r="K98" i="10" s="1"/>
  <c r="F98" i="10"/>
  <c r="I98" i="10"/>
  <c r="E98" i="10"/>
  <c r="D98" i="10"/>
  <c r="G88" i="10"/>
  <c r="F88" i="10"/>
  <c r="I88" i="10" s="1"/>
  <c r="E88" i="10"/>
  <c r="D88" i="10"/>
  <c r="G78" i="10"/>
  <c r="J78" i="10" s="1"/>
  <c r="F78" i="10"/>
  <c r="I78" i="10" s="1"/>
  <c r="E78" i="10"/>
  <c r="D78" i="10"/>
  <c r="G68" i="10"/>
  <c r="J68" i="10" s="1"/>
  <c r="F68" i="10"/>
  <c r="E68" i="10"/>
  <c r="D68" i="10"/>
  <c r="G58" i="10"/>
  <c r="J58" i="10"/>
  <c r="F58" i="10"/>
  <c r="I58" i="10"/>
  <c r="K58" i="10" s="1"/>
  <c r="E58" i="10"/>
  <c r="D58" i="10"/>
  <c r="G48" i="10"/>
  <c r="F48" i="10"/>
  <c r="I48" i="10" s="1"/>
  <c r="K48" i="10" s="1"/>
  <c r="E48" i="10"/>
  <c r="D48" i="10"/>
  <c r="G38" i="10"/>
  <c r="J38" i="10" s="1"/>
  <c r="K38" i="10" s="1"/>
  <c r="F38" i="10"/>
  <c r="I38" i="10" s="1"/>
  <c r="E38" i="10"/>
  <c r="D38" i="10"/>
  <c r="G28" i="10"/>
  <c r="J28" i="10" s="1"/>
  <c r="F28" i="10"/>
  <c r="E28" i="10"/>
  <c r="D28" i="10"/>
  <c r="G18" i="10"/>
  <c r="H18" i="10" s="1"/>
  <c r="F18" i="10"/>
  <c r="E18" i="10"/>
  <c r="D18" i="10"/>
  <c r="B15" i="10"/>
  <c r="A14" i="10"/>
  <c r="I11" i="10"/>
  <c r="F11" i="10"/>
  <c r="B11" i="10"/>
  <c r="A11" i="10"/>
  <c r="B9" i="10"/>
  <c r="A9" i="10"/>
  <c r="I7" i="10"/>
  <c r="F7" i="10"/>
  <c r="D7" i="10"/>
  <c r="B7" i="10"/>
  <c r="A7" i="10"/>
  <c r="I5" i="10"/>
  <c r="D5" i="10"/>
  <c r="B5" i="10"/>
  <c r="I3" i="10"/>
  <c r="B3" i="10"/>
  <c r="A361" i="9"/>
  <c r="M361" i="9"/>
  <c r="M360" i="9"/>
  <c r="M359" i="9"/>
  <c r="K359" i="9"/>
  <c r="L359" i="9"/>
  <c r="L358" i="9"/>
  <c r="K358" i="9"/>
  <c r="C358" i="9"/>
  <c r="B358" i="9"/>
  <c r="A358" i="9"/>
  <c r="M358" i="9" s="1"/>
  <c r="A357" i="9"/>
  <c r="M357" i="9"/>
  <c r="M326" i="9"/>
  <c r="M322" i="9"/>
  <c r="G312" i="9"/>
  <c r="F312" i="9"/>
  <c r="I312" i="9" s="1"/>
  <c r="E312" i="9"/>
  <c r="D312" i="9"/>
  <c r="G302" i="9"/>
  <c r="J302" i="9" s="1"/>
  <c r="F302" i="9"/>
  <c r="E302" i="9"/>
  <c r="D302" i="9"/>
  <c r="G292" i="9"/>
  <c r="J292" i="9" s="1"/>
  <c r="F292" i="9"/>
  <c r="E292" i="9"/>
  <c r="D292" i="9"/>
  <c r="G282" i="9"/>
  <c r="J282" i="9" s="1"/>
  <c r="F282" i="9"/>
  <c r="E282" i="9"/>
  <c r="D282" i="9"/>
  <c r="G272" i="9"/>
  <c r="J272" i="9"/>
  <c r="F272" i="9"/>
  <c r="I272" i="9" s="1"/>
  <c r="K272" i="9" s="1"/>
  <c r="E272" i="9"/>
  <c r="D272" i="9"/>
  <c r="G262" i="9"/>
  <c r="J262" i="9" s="1"/>
  <c r="K262" i="9" s="1"/>
  <c r="F262" i="9"/>
  <c r="I262" i="9"/>
  <c r="E262" i="9"/>
  <c r="D262" i="9"/>
  <c r="G252" i="9"/>
  <c r="J252" i="9" s="1"/>
  <c r="F252" i="9"/>
  <c r="I252" i="9" s="1"/>
  <c r="K252" i="9" s="1"/>
  <c r="E252" i="9"/>
  <c r="D252" i="9"/>
  <c r="G242" i="9"/>
  <c r="J242" i="9" s="1"/>
  <c r="F242" i="9"/>
  <c r="I242" i="9" s="1"/>
  <c r="K242" i="9" s="1"/>
  <c r="E242" i="9"/>
  <c r="D242" i="9"/>
  <c r="G232" i="9"/>
  <c r="J232" i="9" s="1"/>
  <c r="F232" i="9"/>
  <c r="I232" i="9" s="1"/>
  <c r="K232" i="9" s="1"/>
  <c r="E232" i="9"/>
  <c r="D232" i="9"/>
  <c r="G222" i="9"/>
  <c r="J222" i="9" s="1"/>
  <c r="F222" i="9"/>
  <c r="H222" i="9" s="1"/>
  <c r="E222" i="9"/>
  <c r="D222" i="9"/>
  <c r="M221" i="9"/>
  <c r="M220" i="9"/>
  <c r="A219" i="9"/>
  <c r="M219" i="9"/>
  <c r="M218" i="9"/>
  <c r="G208" i="9"/>
  <c r="J208" i="9" s="1"/>
  <c r="F208" i="9"/>
  <c r="I208" i="9" s="1"/>
  <c r="E208" i="9"/>
  <c r="D208" i="9"/>
  <c r="G198" i="9"/>
  <c r="J198" i="9" s="1"/>
  <c r="K198" i="9" s="1"/>
  <c r="F198" i="9"/>
  <c r="I198" i="9" s="1"/>
  <c r="E198" i="9"/>
  <c r="D198" i="9"/>
  <c r="G188" i="9"/>
  <c r="J188" i="9" s="1"/>
  <c r="K188" i="9" s="1"/>
  <c r="F188" i="9"/>
  <c r="I188" i="9" s="1"/>
  <c r="E188" i="9"/>
  <c r="D188" i="9"/>
  <c r="G178" i="9"/>
  <c r="J178" i="9" s="1"/>
  <c r="K178" i="9" s="1"/>
  <c r="F178" i="9"/>
  <c r="I178" i="9" s="1"/>
  <c r="E178" i="9"/>
  <c r="D178" i="9"/>
  <c r="G168" i="9"/>
  <c r="J168" i="9" s="1"/>
  <c r="K168" i="9" s="1"/>
  <c r="F168" i="9"/>
  <c r="I168" i="9" s="1"/>
  <c r="E168" i="9"/>
  <c r="D168" i="9"/>
  <c r="G158" i="9"/>
  <c r="J158" i="9" s="1"/>
  <c r="K158" i="9" s="1"/>
  <c r="F158" i="9"/>
  <c r="I158" i="9" s="1"/>
  <c r="E158" i="9"/>
  <c r="D158" i="9"/>
  <c r="G148" i="9"/>
  <c r="J148" i="9" s="1"/>
  <c r="F148" i="9"/>
  <c r="I148" i="9" s="1"/>
  <c r="E148" i="9"/>
  <c r="D148" i="9"/>
  <c r="G138" i="9"/>
  <c r="J138" i="9" s="1"/>
  <c r="K138" i="9" s="1"/>
  <c r="F138" i="9"/>
  <c r="I138" i="9" s="1"/>
  <c r="E138" i="9"/>
  <c r="D138" i="9"/>
  <c r="G128" i="9"/>
  <c r="H128" i="9" s="1"/>
  <c r="F128" i="9"/>
  <c r="I128" i="9" s="1"/>
  <c r="E128" i="9"/>
  <c r="D128" i="9"/>
  <c r="G118" i="9"/>
  <c r="J118" i="9" s="1"/>
  <c r="F118" i="9"/>
  <c r="I118" i="9" s="1"/>
  <c r="E118" i="9"/>
  <c r="D118" i="9"/>
  <c r="G108" i="9"/>
  <c r="J108" i="9" s="1"/>
  <c r="F108" i="9"/>
  <c r="I108" i="9" s="1"/>
  <c r="E108" i="9"/>
  <c r="D108" i="9"/>
  <c r="G98" i="9"/>
  <c r="J98" i="9" s="1"/>
  <c r="F98" i="9"/>
  <c r="E98" i="9"/>
  <c r="D98" i="9"/>
  <c r="G88" i="9"/>
  <c r="J88" i="9" s="1"/>
  <c r="F88" i="9"/>
  <c r="I88" i="9"/>
  <c r="E88" i="9"/>
  <c r="D88" i="9"/>
  <c r="G78" i="9"/>
  <c r="F78" i="9"/>
  <c r="I78" i="9" s="1"/>
  <c r="K78" i="9" s="1"/>
  <c r="E78" i="9"/>
  <c r="D78" i="9"/>
  <c r="G68" i="9"/>
  <c r="J68" i="9" s="1"/>
  <c r="F68" i="9"/>
  <c r="H68" i="9" s="1"/>
  <c r="E68" i="9"/>
  <c r="D68" i="9"/>
  <c r="G58" i="9"/>
  <c r="J58" i="9"/>
  <c r="K58" i="9" s="1"/>
  <c r="F58" i="9"/>
  <c r="E58" i="9"/>
  <c r="D58" i="9"/>
  <c r="G48" i="9"/>
  <c r="J48" i="9" s="1"/>
  <c r="K48" i="9" s="1"/>
  <c r="F48" i="9"/>
  <c r="I48" i="9" s="1"/>
  <c r="E48" i="9"/>
  <c r="D48" i="9"/>
  <c r="G38" i="9"/>
  <c r="J38" i="9" s="1"/>
  <c r="K38" i="9" s="1"/>
  <c r="F38" i="9"/>
  <c r="I38" i="9" s="1"/>
  <c r="E38" i="9"/>
  <c r="D38" i="9"/>
  <c r="G28" i="9"/>
  <c r="J28" i="9" s="1"/>
  <c r="F28" i="9"/>
  <c r="E28" i="9"/>
  <c r="D28" i="9"/>
  <c r="G18" i="9"/>
  <c r="F18" i="9"/>
  <c r="I18" i="9" s="1"/>
  <c r="E18" i="9"/>
  <c r="D18" i="9"/>
  <c r="B15" i="9"/>
  <c r="A14" i="9"/>
  <c r="I11" i="9"/>
  <c r="F11" i="9"/>
  <c r="B11" i="9"/>
  <c r="A11" i="9"/>
  <c r="B9" i="9"/>
  <c r="A9" i="9"/>
  <c r="I7" i="9"/>
  <c r="F7" i="9"/>
  <c r="D7" i="9"/>
  <c r="B7" i="9"/>
  <c r="A7" i="9"/>
  <c r="I5" i="9"/>
  <c r="D5" i="9"/>
  <c r="B5" i="9"/>
  <c r="I3" i="9"/>
  <c r="B3" i="9"/>
  <c r="A361" i="8"/>
  <c r="M361" i="8" s="1"/>
  <c r="M360" i="8"/>
  <c r="M359" i="8"/>
  <c r="K359" i="8"/>
  <c r="L359" i="8"/>
  <c r="L358" i="8"/>
  <c r="K358" i="8"/>
  <c r="C358" i="8"/>
  <c r="B358" i="8"/>
  <c r="A358" i="8"/>
  <c r="M358" i="8" s="1"/>
  <c r="A357" i="8"/>
  <c r="M357" i="8" s="1"/>
  <c r="M326" i="8"/>
  <c r="M322" i="8"/>
  <c r="G312" i="8"/>
  <c r="F312" i="8"/>
  <c r="I312" i="8"/>
  <c r="E312" i="8"/>
  <c r="D312" i="8"/>
  <c r="G302" i="8"/>
  <c r="F302" i="8"/>
  <c r="I302" i="8" s="1"/>
  <c r="E302" i="8"/>
  <c r="D302" i="8"/>
  <c r="G292" i="8"/>
  <c r="J292" i="8" s="1"/>
  <c r="F292" i="8"/>
  <c r="I292" i="8"/>
  <c r="E292" i="8"/>
  <c r="D292" i="8"/>
  <c r="G282" i="8"/>
  <c r="J282" i="8" s="1"/>
  <c r="F282" i="8"/>
  <c r="E282" i="8"/>
  <c r="D282" i="8"/>
  <c r="G272" i="8"/>
  <c r="J272" i="8"/>
  <c r="F272" i="8"/>
  <c r="E272" i="8"/>
  <c r="D272" i="8"/>
  <c r="G262" i="8"/>
  <c r="J262" i="8" s="1"/>
  <c r="F262" i="8"/>
  <c r="I262" i="8"/>
  <c r="E262" i="8"/>
  <c r="D262" i="8"/>
  <c r="G252" i="8"/>
  <c r="J252" i="8" s="1"/>
  <c r="F252" i="8"/>
  <c r="E252" i="8"/>
  <c r="D252" i="8"/>
  <c r="G242" i="8"/>
  <c r="F242" i="8"/>
  <c r="I242" i="8" s="1"/>
  <c r="E242" i="8"/>
  <c r="D242" i="8"/>
  <c r="G232" i="8"/>
  <c r="J232" i="8" s="1"/>
  <c r="F232" i="8"/>
  <c r="I232" i="8"/>
  <c r="E232" i="8"/>
  <c r="D232" i="8"/>
  <c r="G222" i="8"/>
  <c r="J222" i="8" s="1"/>
  <c r="F222" i="8"/>
  <c r="I222" i="8" s="1"/>
  <c r="E222" i="8"/>
  <c r="D222" i="8"/>
  <c r="M221" i="8"/>
  <c r="M220" i="8"/>
  <c r="A219" i="8"/>
  <c r="M219" i="8" s="1"/>
  <c r="M218" i="8"/>
  <c r="G208" i="8"/>
  <c r="J208" i="8" s="1"/>
  <c r="F208" i="8"/>
  <c r="E208" i="8"/>
  <c r="D208" i="8"/>
  <c r="G198" i="8"/>
  <c r="F198" i="8"/>
  <c r="I198" i="8" s="1"/>
  <c r="E198" i="8"/>
  <c r="D198" i="8"/>
  <c r="G188" i="8"/>
  <c r="J188" i="8"/>
  <c r="F188" i="8"/>
  <c r="I188" i="8" s="1"/>
  <c r="E188" i="8"/>
  <c r="D188" i="8"/>
  <c r="G178" i="8"/>
  <c r="F178" i="8"/>
  <c r="I178" i="8"/>
  <c r="E178" i="8"/>
  <c r="D178" i="8"/>
  <c r="G168" i="8"/>
  <c r="J168" i="8"/>
  <c r="F168" i="8"/>
  <c r="I168" i="8"/>
  <c r="E168" i="8"/>
  <c r="D168" i="8"/>
  <c r="G158" i="8"/>
  <c r="J158" i="8"/>
  <c r="F158" i="8"/>
  <c r="I158" i="8"/>
  <c r="E158" i="8"/>
  <c r="D158" i="8"/>
  <c r="G148" i="8"/>
  <c r="J148" i="8" s="1"/>
  <c r="F148" i="8"/>
  <c r="E148" i="8"/>
  <c r="D148" i="8"/>
  <c r="G138" i="8"/>
  <c r="J138" i="8" s="1"/>
  <c r="F138" i="8"/>
  <c r="I138" i="8" s="1"/>
  <c r="E138" i="8"/>
  <c r="D138" i="8"/>
  <c r="G128" i="8"/>
  <c r="J128" i="8" s="1"/>
  <c r="F128" i="8"/>
  <c r="I128" i="8" s="1"/>
  <c r="E128" i="8"/>
  <c r="D128" i="8"/>
  <c r="G118" i="8"/>
  <c r="J118" i="8"/>
  <c r="F118" i="8"/>
  <c r="I118" i="8" s="1"/>
  <c r="E118" i="8"/>
  <c r="D118" i="8"/>
  <c r="G108" i="8"/>
  <c r="J108" i="8" s="1"/>
  <c r="F108" i="8"/>
  <c r="I108" i="8"/>
  <c r="E108" i="8"/>
  <c r="D108" i="8"/>
  <c r="G98" i="8"/>
  <c r="J98" i="8" s="1"/>
  <c r="F98" i="8"/>
  <c r="I98" i="8" s="1"/>
  <c r="E98" i="8"/>
  <c r="D98" i="8"/>
  <c r="G88" i="8"/>
  <c r="F88" i="8"/>
  <c r="I88" i="8"/>
  <c r="E88" i="8"/>
  <c r="D88" i="8"/>
  <c r="G78" i="8"/>
  <c r="J78" i="8"/>
  <c r="F78" i="8"/>
  <c r="I78" i="8"/>
  <c r="E78" i="8"/>
  <c r="D78" i="8"/>
  <c r="G68" i="8"/>
  <c r="J68" i="8"/>
  <c r="F68" i="8"/>
  <c r="I68" i="8"/>
  <c r="E68" i="8"/>
  <c r="D68" i="8"/>
  <c r="G58" i="8"/>
  <c r="J58" i="8"/>
  <c r="F58" i="8"/>
  <c r="H58" i="8"/>
  <c r="E58" i="8"/>
  <c r="D58" i="8"/>
  <c r="G48" i="8"/>
  <c r="J48" i="8"/>
  <c r="F48" i="8"/>
  <c r="E48" i="8"/>
  <c r="D48" i="8"/>
  <c r="G38" i="8"/>
  <c r="J38" i="8" s="1"/>
  <c r="F38" i="8"/>
  <c r="E38" i="8"/>
  <c r="D38" i="8"/>
  <c r="G28" i="8"/>
  <c r="J28" i="8"/>
  <c r="F28" i="8"/>
  <c r="I28" i="8"/>
  <c r="E28" i="8"/>
  <c r="D28" i="8"/>
  <c r="G18" i="8"/>
  <c r="J18" i="8"/>
  <c r="F18" i="8"/>
  <c r="I18" i="8" s="1"/>
  <c r="E18" i="8"/>
  <c r="D18" i="8"/>
  <c r="B15" i="8"/>
  <c r="A14" i="8"/>
  <c r="I11" i="8"/>
  <c r="F11" i="8"/>
  <c r="B11" i="8"/>
  <c r="A11" i="8"/>
  <c r="B9" i="8"/>
  <c r="A9" i="8"/>
  <c r="I7" i="8"/>
  <c r="F7" i="8"/>
  <c r="D7" i="8"/>
  <c r="B7" i="8"/>
  <c r="A7" i="8"/>
  <c r="I5" i="8"/>
  <c r="D5" i="8"/>
  <c r="B5" i="8"/>
  <c r="I3" i="8"/>
  <c r="B3" i="8"/>
  <c r="A361" i="7"/>
  <c r="M361" i="7" s="1"/>
  <c r="M360" i="7"/>
  <c r="M359" i="7"/>
  <c r="K359" i="7"/>
  <c r="L359" i="7" s="1"/>
  <c r="L358" i="7"/>
  <c r="K358" i="7"/>
  <c r="C358" i="7"/>
  <c r="B358" i="7"/>
  <c r="A358" i="7"/>
  <c r="M358" i="7" s="1"/>
  <c r="A357" i="7"/>
  <c r="M357" i="7" s="1"/>
  <c r="M326" i="7"/>
  <c r="M322" i="7"/>
  <c r="G312" i="7"/>
  <c r="F312" i="7"/>
  <c r="I312" i="7"/>
  <c r="E312" i="7"/>
  <c r="D312" i="7"/>
  <c r="G302" i="7"/>
  <c r="F302" i="7"/>
  <c r="I302" i="7" s="1"/>
  <c r="E302" i="7"/>
  <c r="D302" i="7"/>
  <c r="G292" i="7"/>
  <c r="J292" i="7" s="1"/>
  <c r="F292" i="7"/>
  <c r="E292" i="7"/>
  <c r="D292" i="7"/>
  <c r="G282" i="7"/>
  <c r="J282" i="7" s="1"/>
  <c r="F282" i="7"/>
  <c r="I282" i="7"/>
  <c r="E282" i="7"/>
  <c r="D282" i="7"/>
  <c r="G272" i="7"/>
  <c r="J272" i="7"/>
  <c r="F272" i="7"/>
  <c r="I272" i="7" s="1"/>
  <c r="E272" i="7"/>
  <c r="D272" i="7"/>
  <c r="G262" i="7"/>
  <c r="J262" i="7"/>
  <c r="F262" i="7"/>
  <c r="I262" i="7"/>
  <c r="E262" i="7"/>
  <c r="D262" i="7"/>
  <c r="G252" i="7"/>
  <c r="J252" i="7"/>
  <c r="F252" i="7"/>
  <c r="I252" i="7"/>
  <c r="E252" i="7"/>
  <c r="D252" i="7"/>
  <c r="G242" i="7"/>
  <c r="J242" i="7" s="1"/>
  <c r="F242" i="7"/>
  <c r="I242" i="7"/>
  <c r="E242" i="7"/>
  <c r="D242" i="7"/>
  <c r="G232" i="7"/>
  <c r="J232" i="7"/>
  <c r="F232" i="7"/>
  <c r="I232" i="7" s="1"/>
  <c r="E232" i="7"/>
  <c r="G222" i="7"/>
  <c r="J222" i="7" s="1"/>
  <c r="F222" i="7"/>
  <c r="E222" i="7"/>
  <c r="M221" i="7"/>
  <c r="M220" i="7"/>
  <c r="A219" i="7"/>
  <c r="M219" i="7" s="1"/>
  <c r="M218" i="7"/>
  <c r="G208" i="7"/>
  <c r="J208" i="7" s="1"/>
  <c r="F208" i="7"/>
  <c r="I208" i="7" s="1"/>
  <c r="E208" i="7"/>
  <c r="D208" i="7"/>
  <c r="G198" i="7"/>
  <c r="J198" i="7" s="1"/>
  <c r="F198" i="7"/>
  <c r="I198" i="7" s="1"/>
  <c r="E198" i="7"/>
  <c r="D198" i="7"/>
  <c r="G188" i="7"/>
  <c r="J188" i="7" s="1"/>
  <c r="F188" i="7"/>
  <c r="I188" i="7" s="1"/>
  <c r="E188" i="7"/>
  <c r="D188" i="7"/>
  <c r="G178" i="7"/>
  <c r="J178" i="7" s="1"/>
  <c r="F178" i="7"/>
  <c r="I178" i="7" s="1"/>
  <c r="E178" i="7"/>
  <c r="D178" i="7"/>
  <c r="G168" i="7"/>
  <c r="J168" i="7" s="1"/>
  <c r="F168" i="7"/>
  <c r="I168" i="7" s="1"/>
  <c r="E168" i="7"/>
  <c r="D168" i="7"/>
  <c r="G158" i="7"/>
  <c r="J158" i="7" s="1"/>
  <c r="F158" i="7"/>
  <c r="E158" i="7"/>
  <c r="D158" i="7"/>
  <c r="G148" i="7"/>
  <c r="J148" i="7"/>
  <c r="F148" i="7"/>
  <c r="I148" i="7"/>
  <c r="E148" i="7"/>
  <c r="D148" i="7"/>
  <c r="G138" i="7"/>
  <c r="J138" i="7"/>
  <c r="F138" i="7"/>
  <c r="I138" i="7"/>
  <c r="E138" i="7"/>
  <c r="D138" i="7"/>
  <c r="G128" i="7"/>
  <c r="J128" i="7"/>
  <c r="F128" i="7"/>
  <c r="I128" i="7"/>
  <c r="E128" i="7"/>
  <c r="D128" i="7"/>
  <c r="G118" i="7"/>
  <c r="J118" i="7"/>
  <c r="F118" i="7"/>
  <c r="E118" i="7"/>
  <c r="D118" i="7"/>
  <c r="G108" i="7"/>
  <c r="J108" i="7" s="1"/>
  <c r="F108" i="7"/>
  <c r="I108" i="7" s="1"/>
  <c r="E108" i="7"/>
  <c r="D108" i="7"/>
  <c r="G98" i="7"/>
  <c r="J98" i="7" s="1"/>
  <c r="F98" i="7"/>
  <c r="I98" i="7" s="1"/>
  <c r="E98" i="7"/>
  <c r="D98" i="7"/>
  <c r="G88" i="7"/>
  <c r="J88" i="7"/>
  <c r="F88" i="7"/>
  <c r="I88" i="7" s="1"/>
  <c r="E88" i="7"/>
  <c r="D88" i="7"/>
  <c r="G78" i="7"/>
  <c r="J78" i="7" s="1"/>
  <c r="F78" i="7"/>
  <c r="I78" i="7"/>
  <c r="E78" i="7"/>
  <c r="D78" i="7"/>
  <c r="G68" i="7"/>
  <c r="J68" i="7" s="1"/>
  <c r="F68" i="7"/>
  <c r="E68" i="7"/>
  <c r="D68" i="7"/>
  <c r="G58" i="7"/>
  <c r="J58" i="7"/>
  <c r="F58" i="7"/>
  <c r="E58" i="7"/>
  <c r="D58" i="7"/>
  <c r="G48" i="7"/>
  <c r="J48" i="7" s="1"/>
  <c r="F48" i="7"/>
  <c r="I48" i="7" s="1"/>
  <c r="E48" i="7"/>
  <c r="D48" i="7"/>
  <c r="G38" i="7"/>
  <c r="J38" i="7" s="1"/>
  <c r="F38" i="7"/>
  <c r="I38" i="7" s="1"/>
  <c r="E38" i="7"/>
  <c r="D38" i="7"/>
  <c r="G28" i="7"/>
  <c r="J28" i="7" s="1"/>
  <c r="F28" i="7"/>
  <c r="I28" i="7" s="1"/>
  <c r="E28" i="7"/>
  <c r="D28" i="7"/>
  <c r="G18" i="7"/>
  <c r="J18" i="7" s="1"/>
  <c r="F18" i="7"/>
  <c r="E18" i="7"/>
  <c r="D18" i="7"/>
  <c r="B15" i="7"/>
  <c r="A14" i="7"/>
  <c r="I11" i="7"/>
  <c r="F11" i="7"/>
  <c r="B11" i="7"/>
  <c r="A11" i="7"/>
  <c r="B9" i="7"/>
  <c r="A9" i="7"/>
  <c r="I7" i="7"/>
  <c r="F7" i="7"/>
  <c r="D7" i="7"/>
  <c r="B7" i="7"/>
  <c r="A7" i="7"/>
  <c r="I5" i="7"/>
  <c r="D5" i="7"/>
  <c r="B5" i="7"/>
  <c r="I3" i="7"/>
  <c r="B3" i="7"/>
  <c r="A361" i="6"/>
  <c r="M361" i="6"/>
  <c r="M360" i="6"/>
  <c r="M359" i="6"/>
  <c r="K359" i="6"/>
  <c r="L359" i="6"/>
  <c r="L358" i="6"/>
  <c r="K358" i="6"/>
  <c r="C358" i="6"/>
  <c r="B358" i="6"/>
  <c r="A358" i="6"/>
  <c r="M358" i="6"/>
  <c r="A357" i="6"/>
  <c r="M357" i="6"/>
  <c r="M326" i="6"/>
  <c r="A324" i="6"/>
  <c r="A324" i="7" s="1"/>
  <c r="A323" i="6"/>
  <c r="M322" i="6"/>
  <c r="G312" i="6"/>
  <c r="J312" i="6" s="1"/>
  <c r="F312" i="6"/>
  <c r="E312" i="6"/>
  <c r="D312" i="6"/>
  <c r="G302" i="6"/>
  <c r="J302" i="6" s="1"/>
  <c r="F302" i="6"/>
  <c r="E302" i="6"/>
  <c r="D302" i="6"/>
  <c r="G292" i="6"/>
  <c r="J292" i="6"/>
  <c r="F292" i="6"/>
  <c r="I292" i="6"/>
  <c r="E292" i="6"/>
  <c r="D292" i="6"/>
  <c r="G282" i="6"/>
  <c r="J282" i="6"/>
  <c r="F282" i="6"/>
  <c r="I282" i="6"/>
  <c r="E282" i="6"/>
  <c r="D282" i="6"/>
  <c r="G272" i="6"/>
  <c r="J272" i="6"/>
  <c r="F272" i="6"/>
  <c r="E272" i="6"/>
  <c r="D272" i="6"/>
  <c r="G262" i="6"/>
  <c r="J262" i="6"/>
  <c r="F262" i="6"/>
  <c r="I262" i="6" s="1"/>
  <c r="E262" i="6"/>
  <c r="D262" i="6"/>
  <c r="G252" i="6"/>
  <c r="J252" i="6" s="1"/>
  <c r="F252" i="6"/>
  <c r="E252" i="6"/>
  <c r="D252" i="6"/>
  <c r="G242" i="6"/>
  <c r="J242" i="6"/>
  <c r="F242" i="6"/>
  <c r="I242" i="6"/>
  <c r="E242" i="6"/>
  <c r="D242" i="6"/>
  <c r="G232" i="6"/>
  <c r="J232" i="6"/>
  <c r="F232" i="6"/>
  <c r="E232" i="6"/>
  <c r="D232" i="6"/>
  <c r="G222" i="6"/>
  <c r="J222" i="6" s="1"/>
  <c r="F222" i="6"/>
  <c r="I222" i="6" s="1"/>
  <c r="E222" i="6"/>
  <c r="D222" i="6"/>
  <c r="M221" i="6"/>
  <c r="M220" i="6"/>
  <c r="A219" i="6"/>
  <c r="M219" i="6"/>
  <c r="M218" i="6"/>
  <c r="G208" i="6"/>
  <c r="J208" i="6" s="1"/>
  <c r="F208" i="6"/>
  <c r="I208" i="6" s="1"/>
  <c r="E208" i="6"/>
  <c r="D208" i="6"/>
  <c r="G198" i="6"/>
  <c r="J198" i="6" s="1"/>
  <c r="F198" i="6"/>
  <c r="I198" i="6" s="1"/>
  <c r="E198" i="6"/>
  <c r="D198" i="6"/>
  <c r="G188" i="6"/>
  <c r="J188" i="6" s="1"/>
  <c r="F188" i="6"/>
  <c r="E188" i="6"/>
  <c r="D188" i="6"/>
  <c r="G178" i="6"/>
  <c r="J178" i="6" s="1"/>
  <c r="F178" i="6"/>
  <c r="I178" i="6"/>
  <c r="E178" i="6"/>
  <c r="D178" i="6"/>
  <c r="G168" i="6"/>
  <c r="J168" i="6"/>
  <c r="F168" i="6"/>
  <c r="I168" i="6"/>
  <c r="E168" i="6"/>
  <c r="D168" i="6"/>
  <c r="G158" i="6"/>
  <c r="J158" i="6"/>
  <c r="F158" i="6"/>
  <c r="I158" i="6"/>
  <c r="E158" i="6"/>
  <c r="D158" i="6"/>
  <c r="G148" i="6"/>
  <c r="J148" i="6"/>
  <c r="F148" i="6"/>
  <c r="E148" i="6"/>
  <c r="D148" i="6"/>
  <c r="G138" i="6"/>
  <c r="J138" i="6" s="1"/>
  <c r="F138" i="6"/>
  <c r="E138" i="6"/>
  <c r="D138" i="6"/>
  <c r="G128" i="6"/>
  <c r="J128" i="6"/>
  <c r="F128" i="6"/>
  <c r="I128" i="6"/>
  <c r="E128" i="6"/>
  <c r="D128" i="6"/>
  <c r="G118" i="6"/>
  <c r="J118" i="6"/>
  <c r="F118" i="6"/>
  <c r="I118" i="6"/>
  <c r="E118" i="6"/>
  <c r="D118" i="6"/>
  <c r="G108" i="6"/>
  <c r="J108" i="6"/>
  <c r="F108" i="6"/>
  <c r="I108" i="6"/>
  <c r="E108" i="6"/>
  <c r="D108" i="6"/>
  <c r="G98" i="6"/>
  <c r="F98" i="6"/>
  <c r="I98" i="6" s="1"/>
  <c r="E98" i="6"/>
  <c r="D98" i="6"/>
  <c r="G88" i="6"/>
  <c r="J88" i="6" s="1"/>
  <c r="F88" i="6"/>
  <c r="I88" i="6" s="1"/>
  <c r="E88" i="6"/>
  <c r="D88" i="6"/>
  <c r="G78" i="6"/>
  <c r="J78" i="6"/>
  <c r="F78" i="6"/>
  <c r="E78" i="6"/>
  <c r="D78" i="6"/>
  <c r="G68" i="6"/>
  <c r="J68" i="6"/>
  <c r="F68" i="6"/>
  <c r="I68" i="6" s="1"/>
  <c r="E68" i="6"/>
  <c r="D68" i="6"/>
  <c r="G58" i="6"/>
  <c r="J58" i="6"/>
  <c r="F58" i="6"/>
  <c r="I58" i="6"/>
  <c r="E58" i="6"/>
  <c r="D58" i="6"/>
  <c r="G48" i="6"/>
  <c r="J48" i="6"/>
  <c r="F48" i="6"/>
  <c r="E48" i="6"/>
  <c r="D48" i="6"/>
  <c r="G38" i="6"/>
  <c r="J38" i="6" s="1"/>
  <c r="F38" i="6"/>
  <c r="I38" i="6"/>
  <c r="E38" i="6"/>
  <c r="D38" i="6"/>
  <c r="G28" i="6"/>
  <c r="J28" i="6" s="1"/>
  <c r="F28" i="6"/>
  <c r="E28" i="6"/>
  <c r="D28" i="6"/>
  <c r="G18" i="6"/>
  <c r="J18" i="6" s="1"/>
  <c r="F18" i="6"/>
  <c r="I18" i="6" s="1"/>
  <c r="E18" i="6"/>
  <c r="D18" i="6"/>
  <c r="B15" i="6"/>
  <c r="A14" i="6"/>
  <c r="I11" i="6"/>
  <c r="F11" i="6"/>
  <c r="B11" i="6"/>
  <c r="A11" i="6"/>
  <c r="B9" i="6"/>
  <c r="A9" i="6"/>
  <c r="I7" i="6"/>
  <c r="F7" i="6"/>
  <c r="D7" i="6"/>
  <c r="B7" i="6"/>
  <c r="A7" i="6"/>
  <c r="I5" i="6"/>
  <c r="D5" i="6"/>
  <c r="B5" i="6"/>
  <c r="I3" i="6"/>
  <c r="B3" i="6"/>
  <c r="A1" i="6"/>
  <c r="A1" i="7" s="1"/>
  <c r="A1" i="8" s="1"/>
  <c r="A1" i="9" s="1"/>
  <c r="A1" i="10" s="1"/>
  <c r="M361" i="5"/>
  <c r="M360" i="5"/>
  <c r="M359" i="5"/>
  <c r="K359" i="5"/>
  <c r="L359" i="5" s="1"/>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G312" i="5"/>
  <c r="J312" i="5"/>
  <c r="F312" i="5"/>
  <c r="E312" i="5"/>
  <c r="D312" i="5"/>
  <c r="G302" i="5"/>
  <c r="J302" i="5" s="1"/>
  <c r="F302" i="5"/>
  <c r="I302" i="5" s="1"/>
  <c r="E302" i="5"/>
  <c r="D302" i="5"/>
  <c r="G292" i="5"/>
  <c r="J292" i="5"/>
  <c r="F292" i="5"/>
  <c r="I292" i="5" s="1"/>
  <c r="E292" i="5"/>
  <c r="D292" i="5"/>
  <c r="G282" i="5"/>
  <c r="J282" i="5" s="1"/>
  <c r="F282" i="5"/>
  <c r="I282" i="5"/>
  <c r="E282" i="5"/>
  <c r="D282" i="5"/>
  <c r="G272" i="5"/>
  <c r="J272" i="5" s="1"/>
  <c r="F272" i="5"/>
  <c r="I272" i="5" s="1"/>
  <c r="E272" i="5"/>
  <c r="D272" i="5"/>
  <c r="G262" i="5"/>
  <c r="J262" i="5" s="1"/>
  <c r="F262" i="5"/>
  <c r="I262" i="5" s="1"/>
  <c r="E262" i="5"/>
  <c r="D262" i="5"/>
  <c r="G252" i="5"/>
  <c r="J252" i="5"/>
  <c r="F252" i="5"/>
  <c r="I252" i="5" s="1"/>
  <c r="E252" i="5"/>
  <c r="D252" i="5"/>
  <c r="G242" i="5"/>
  <c r="J242" i="5" s="1"/>
  <c r="F242" i="5"/>
  <c r="E242" i="5"/>
  <c r="D242" i="5"/>
  <c r="G232" i="5"/>
  <c r="J232" i="5"/>
  <c r="F232" i="5"/>
  <c r="E232" i="5"/>
  <c r="D232" i="5"/>
  <c r="G222" i="5"/>
  <c r="J222" i="5"/>
  <c r="F222" i="5"/>
  <c r="E222" i="5"/>
  <c r="M221" i="5"/>
  <c r="M220" i="5"/>
  <c r="A219" i="5"/>
  <c r="M219" i="5" s="1"/>
  <c r="M218" i="5"/>
  <c r="G208" i="5"/>
  <c r="J208" i="5" s="1"/>
  <c r="F208" i="5"/>
  <c r="I208" i="5" s="1"/>
  <c r="E208" i="5"/>
  <c r="D208" i="5"/>
  <c r="G198" i="5"/>
  <c r="J198" i="5" s="1"/>
  <c r="F198" i="5"/>
  <c r="I198" i="5" s="1"/>
  <c r="E198" i="5"/>
  <c r="D198" i="5"/>
  <c r="G188" i="5"/>
  <c r="J188" i="5" s="1"/>
  <c r="F188" i="5"/>
  <c r="I188" i="5" s="1"/>
  <c r="E188" i="5"/>
  <c r="D188" i="5"/>
  <c r="G178" i="5"/>
  <c r="J178" i="5" s="1"/>
  <c r="F178" i="5"/>
  <c r="I178" i="5" s="1"/>
  <c r="E178" i="5"/>
  <c r="D178" i="5"/>
  <c r="G168" i="5"/>
  <c r="J168" i="5"/>
  <c r="F168" i="5"/>
  <c r="I168" i="5" s="1"/>
  <c r="E168" i="5"/>
  <c r="D168" i="5"/>
  <c r="G158" i="5"/>
  <c r="J158" i="5" s="1"/>
  <c r="F158" i="5"/>
  <c r="I158" i="5"/>
  <c r="E158" i="5"/>
  <c r="D158" i="5"/>
  <c r="G148" i="5"/>
  <c r="J148" i="5" s="1"/>
  <c r="F148" i="5"/>
  <c r="E148" i="5"/>
  <c r="D148" i="5"/>
  <c r="G138" i="5"/>
  <c r="J138" i="5"/>
  <c r="F138" i="5"/>
  <c r="I138" i="5"/>
  <c r="E138" i="5"/>
  <c r="D138" i="5"/>
  <c r="G128" i="5"/>
  <c r="J128" i="5"/>
  <c r="F128" i="5"/>
  <c r="I128" i="5"/>
  <c r="E128" i="5"/>
  <c r="D128" i="5"/>
  <c r="G118" i="5"/>
  <c r="F118" i="5"/>
  <c r="I118" i="5" s="1"/>
  <c r="E118" i="5"/>
  <c r="D118" i="5"/>
  <c r="G108" i="5"/>
  <c r="J108" i="5" s="1"/>
  <c r="F108" i="5"/>
  <c r="I108" i="5" s="1"/>
  <c r="E108" i="5"/>
  <c r="D108" i="5"/>
  <c r="G98" i="5"/>
  <c r="F98" i="5"/>
  <c r="I98" i="5"/>
  <c r="E98" i="5"/>
  <c r="D98" i="5"/>
  <c r="G88" i="5"/>
  <c r="J88" i="5"/>
  <c r="F88" i="5"/>
  <c r="E88" i="5"/>
  <c r="D88" i="5"/>
  <c r="G78" i="5"/>
  <c r="J78" i="5" s="1"/>
  <c r="F78" i="5"/>
  <c r="E78" i="5"/>
  <c r="D78" i="5"/>
  <c r="G68" i="5"/>
  <c r="J68" i="5" s="1"/>
  <c r="F68" i="5"/>
  <c r="E68" i="5"/>
  <c r="D68" i="5"/>
  <c r="G58" i="5"/>
  <c r="J58" i="5" s="1"/>
  <c r="F58" i="5"/>
  <c r="I58" i="5" s="1"/>
  <c r="E58" i="5"/>
  <c r="D58" i="5"/>
  <c r="G48" i="5"/>
  <c r="J48" i="5" s="1"/>
  <c r="F48" i="5"/>
  <c r="I48" i="5" s="1"/>
  <c r="E48" i="5"/>
  <c r="D48" i="5"/>
  <c r="G38" i="5"/>
  <c r="J38" i="5"/>
  <c r="F38" i="5"/>
  <c r="I38" i="5" s="1"/>
  <c r="E38" i="5"/>
  <c r="D38" i="5"/>
  <c r="G28" i="5"/>
  <c r="J28" i="5" s="1"/>
  <c r="K28" i="5" s="1"/>
  <c r="F28" i="5"/>
  <c r="I28" i="5"/>
  <c r="E28" i="5"/>
  <c r="D28" i="5"/>
  <c r="M22" i="5"/>
  <c r="G18" i="5"/>
  <c r="J18" i="5" s="1"/>
  <c r="K18" i="5" s="1"/>
  <c r="F18" i="5"/>
  <c r="I18" i="5"/>
  <c r="E18" i="5"/>
  <c r="D18" i="5"/>
  <c r="B15" i="5"/>
  <c r="A14" i="5"/>
  <c r="I11" i="5"/>
  <c r="F11" i="5"/>
  <c r="B11" i="5"/>
  <c r="A11" i="5"/>
  <c r="B9" i="5"/>
  <c r="A9" i="5"/>
  <c r="D7" i="5"/>
  <c r="B7" i="5"/>
  <c r="A7" i="5"/>
  <c r="I5" i="5"/>
  <c r="D5" i="5"/>
  <c r="B5" i="5"/>
  <c r="I3" i="5"/>
  <c r="B3" i="5"/>
  <c r="J196" i="4"/>
  <c r="I196" i="4"/>
  <c r="J195" i="4"/>
  <c r="B195" i="4"/>
  <c r="J194" i="4"/>
  <c r="J193" i="4"/>
  <c r="J192" i="4"/>
  <c r="J191" i="4"/>
  <c r="J190" i="4"/>
  <c r="J189" i="4"/>
  <c r="J188" i="4"/>
  <c r="J187" i="4"/>
  <c r="J186" i="4"/>
  <c r="J185" i="4"/>
  <c r="B185" i="4"/>
  <c r="J184" i="4"/>
  <c r="J183" i="4"/>
  <c r="J182" i="4"/>
  <c r="J181" i="4"/>
  <c r="J180" i="4"/>
  <c r="J179" i="4"/>
  <c r="J178" i="4"/>
  <c r="J177" i="4"/>
  <c r="J176" i="4"/>
  <c r="J175" i="4"/>
  <c r="J174" i="4"/>
  <c r="J173" i="4"/>
  <c r="J172" i="4"/>
  <c r="J171" i="4"/>
  <c r="J170" i="4"/>
  <c r="J169" i="4"/>
  <c r="J168" i="4"/>
  <c r="J167" i="4"/>
  <c r="J166" i="4"/>
  <c r="J165" i="4"/>
  <c r="B165" i="4"/>
  <c r="J164" i="4"/>
  <c r="B164" i="4"/>
  <c r="J163" i="4"/>
  <c r="J162" i="4"/>
  <c r="J161" i="4"/>
  <c r="J160" i="4"/>
  <c r="J159" i="4"/>
  <c r="J158" i="4"/>
  <c r="J157" i="4"/>
  <c r="J156" i="4"/>
  <c r="J155" i="4"/>
  <c r="J154" i="4"/>
  <c r="B154" i="4"/>
  <c r="J153" i="4"/>
  <c r="J152" i="4"/>
  <c r="J151" i="4"/>
  <c r="J150" i="4"/>
  <c r="J149" i="4"/>
  <c r="J148" i="4"/>
  <c r="J147" i="4"/>
  <c r="J146" i="4"/>
  <c r="J145" i="4"/>
  <c r="J144" i="4"/>
  <c r="J143" i="4"/>
  <c r="J142" i="4"/>
  <c r="J141" i="4"/>
  <c r="J140" i="4"/>
  <c r="J139" i="4"/>
  <c r="J138" i="4"/>
  <c r="J137" i="4"/>
  <c r="J136" i="4"/>
  <c r="J135" i="4"/>
  <c r="J134" i="4"/>
  <c r="B134" i="4"/>
  <c r="J133" i="4"/>
  <c r="B133" i="4"/>
  <c r="J132" i="4"/>
  <c r="J131" i="4"/>
  <c r="J130" i="4"/>
  <c r="J129" i="4"/>
  <c r="J128" i="4"/>
  <c r="J127" i="4"/>
  <c r="J126" i="4"/>
  <c r="J125" i="4"/>
  <c r="J124" i="4"/>
  <c r="J123" i="4"/>
  <c r="B123" i="4"/>
  <c r="J122" i="4"/>
  <c r="J121" i="4"/>
  <c r="J120" i="4"/>
  <c r="J119" i="4"/>
  <c r="J118" i="4"/>
  <c r="J117" i="4"/>
  <c r="J116" i="4"/>
  <c r="J115" i="4"/>
  <c r="J114" i="4"/>
  <c r="J113" i="4"/>
  <c r="J112" i="4"/>
  <c r="J111" i="4"/>
  <c r="J110" i="4"/>
  <c r="J109" i="4"/>
  <c r="J108" i="4"/>
  <c r="J107" i="4"/>
  <c r="J106" i="4"/>
  <c r="J105" i="4"/>
  <c r="J104" i="4"/>
  <c r="J103" i="4"/>
  <c r="B103" i="4"/>
  <c r="J102" i="4"/>
  <c r="B102" i="4"/>
  <c r="J101" i="4"/>
  <c r="J100" i="4"/>
  <c r="J99" i="4"/>
  <c r="J98" i="4"/>
  <c r="J97" i="4"/>
  <c r="J96" i="4"/>
  <c r="J95" i="4"/>
  <c r="J94" i="4"/>
  <c r="J93" i="4"/>
  <c r="J92" i="4"/>
  <c r="B92" i="4"/>
  <c r="J91" i="4"/>
  <c r="J90" i="4"/>
  <c r="J89" i="4"/>
  <c r="J88" i="4"/>
  <c r="J87" i="4"/>
  <c r="J86" i="4"/>
  <c r="J85" i="4"/>
  <c r="J84" i="4"/>
  <c r="J83" i="4"/>
  <c r="J82" i="4"/>
  <c r="J81" i="4"/>
  <c r="J80" i="4"/>
  <c r="J79" i="4"/>
  <c r="J78" i="4"/>
  <c r="J77" i="4"/>
  <c r="J76" i="4"/>
  <c r="J75" i="4"/>
  <c r="J74" i="4"/>
  <c r="J73" i="4"/>
  <c r="J72" i="4"/>
  <c r="B72" i="4"/>
  <c r="J71" i="4"/>
  <c r="B71" i="4"/>
  <c r="J70" i="4"/>
  <c r="J69" i="4"/>
  <c r="J68" i="4"/>
  <c r="J67" i="4"/>
  <c r="J66" i="4"/>
  <c r="J65" i="4"/>
  <c r="J64" i="4"/>
  <c r="J63" i="4"/>
  <c r="J62" i="4"/>
  <c r="J61" i="4"/>
  <c r="B61" i="4"/>
  <c r="J60" i="4"/>
  <c r="J59" i="4"/>
  <c r="J58" i="4"/>
  <c r="J57" i="4"/>
  <c r="J56" i="4"/>
  <c r="J55" i="4"/>
  <c r="J54" i="4"/>
  <c r="J53" i="4"/>
  <c r="J52" i="4"/>
  <c r="J51" i="4"/>
  <c r="J50" i="4"/>
  <c r="J49" i="4"/>
  <c r="J48" i="4"/>
  <c r="J47" i="4"/>
  <c r="J46" i="4"/>
  <c r="J45" i="4"/>
  <c r="J44" i="4"/>
  <c r="J43" i="4"/>
  <c r="J42" i="4"/>
  <c r="J41" i="4"/>
  <c r="B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F7" i="4"/>
  <c r="C7" i="4"/>
  <c r="A7" i="4"/>
  <c r="G5" i="4"/>
  <c r="E5" i="4"/>
  <c r="C5" i="4"/>
  <c r="A5" i="4"/>
  <c r="G3" i="4"/>
  <c r="C3" i="4"/>
  <c r="B321" i="10"/>
  <c r="M321" i="10"/>
  <c r="L1814" i="3"/>
  <c r="B320" i="10"/>
  <c r="M320" i="10" s="1"/>
  <c r="L1813" i="3"/>
  <c r="B319" i="10"/>
  <c r="M319" i="10"/>
  <c r="L1812" i="3"/>
  <c r="B318" i="10"/>
  <c r="M318" i="10" s="1"/>
  <c r="L1811" i="3"/>
  <c r="B317" i="10"/>
  <c r="M317" i="10"/>
  <c r="L1810" i="3"/>
  <c r="B316" i="10"/>
  <c r="M316" i="10" s="1"/>
  <c r="L1809" i="3"/>
  <c r="B315" i="10"/>
  <c r="M315" i="10"/>
  <c r="L1808" i="3"/>
  <c r="B314" i="10"/>
  <c r="M314" i="10" s="1"/>
  <c r="L1807" i="3"/>
  <c r="B313" i="10"/>
  <c r="M313" i="10"/>
  <c r="L1806" i="3"/>
  <c r="B312" i="10"/>
  <c r="M312" i="10" s="1"/>
  <c r="L1805" i="3"/>
  <c r="A312" i="10" s="1"/>
  <c r="A356" i="10"/>
  <c r="M356" i="10" s="1"/>
  <c r="B311" i="10"/>
  <c r="M311" i="10"/>
  <c r="L1804" i="3"/>
  <c r="B310" i="10"/>
  <c r="M310" i="10" s="1"/>
  <c r="L1803" i="3"/>
  <c r="B309" i="10"/>
  <c r="M309" i="10"/>
  <c r="L1802" i="3"/>
  <c r="B308" i="10"/>
  <c r="M308" i="10" s="1"/>
  <c r="L1801" i="3"/>
  <c r="B307" i="10"/>
  <c r="M307" i="10"/>
  <c r="L1800" i="3"/>
  <c r="B306" i="10"/>
  <c r="M306" i="10" s="1"/>
  <c r="L1799" i="3"/>
  <c r="B305" i="10"/>
  <c r="M305" i="10"/>
  <c r="L1798" i="3"/>
  <c r="B304" i="10"/>
  <c r="M304" i="10" s="1"/>
  <c r="L1797" i="3"/>
  <c r="B303" i="10"/>
  <c r="M303" i="10"/>
  <c r="L1796" i="3"/>
  <c r="B302" i="10"/>
  <c r="M302" i="10" s="1"/>
  <c r="L1795" i="3"/>
  <c r="A302" i="10" s="1"/>
  <c r="A355" i="10" s="1"/>
  <c r="M355" i="10" s="1"/>
  <c r="B301" i="10"/>
  <c r="M301" i="10"/>
  <c r="L1794" i="3"/>
  <c r="B300" i="10"/>
  <c r="M300" i="10"/>
  <c r="L1793" i="3"/>
  <c r="B299" i="10"/>
  <c r="M299" i="10"/>
  <c r="L1792" i="3"/>
  <c r="B298" i="10"/>
  <c r="M298" i="10" s="1"/>
  <c r="L1791" i="3"/>
  <c r="B297" i="10"/>
  <c r="M297" i="10"/>
  <c r="L1790" i="3"/>
  <c r="B296" i="10"/>
  <c r="M296" i="10" s="1"/>
  <c r="L1789" i="3"/>
  <c r="B295" i="10"/>
  <c r="M295" i="10" s="1"/>
  <c r="L1788" i="3"/>
  <c r="B294" i="10"/>
  <c r="M294" i="10" s="1"/>
  <c r="L1787" i="3"/>
  <c r="B293" i="10"/>
  <c r="M293" i="10"/>
  <c r="L1786" i="3"/>
  <c r="B292" i="10"/>
  <c r="M292" i="10"/>
  <c r="L1785" i="3"/>
  <c r="A292" i="10" s="1"/>
  <c r="A354" i="10" s="1"/>
  <c r="M354" i="10" s="1"/>
  <c r="B291" i="10"/>
  <c r="M291" i="10"/>
  <c r="L1784" i="3"/>
  <c r="B290" i="10"/>
  <c r="M290" i="10"/>
  <c r="L1783" i="3"/>
  <c r="B289" i="10"/>
  <c r="M289" i="10"/>
  <c r="L1782" i="3"/>
  <c r="B288" i="10"/>
  <c r="M288" i="10" s="1"/>
  <c r="L1781" i="3"/>
  <c r="B287" i="10"/>
  <c r="M287" i="10"/>
  <c r="L1780" i="3"/>
  <c r="B286" i="10"/>
  <c r="M286" i="10" s="1"/>
  <c r="L1779" i="3"/>
  <c r="B285" i="10"/>
  <c r="M285" i="10" s="1"/>
  <c r="L1778" i="3"/>
  <c r="B284" i="10"/>
  <c r="M284" i="10" s="1"/>
  <c r="L1777" i="3"/>
  <c r="B283" i="10"/>
  <c r="M283" i="10"/>
  <c r="L1776" i="3"/>
  <c r="B282" i="10"/>
  <c r="M282" i="10"/>
  <c r="L1775" i="3"/>
  <c r="A282" i="10" s="1"/>
  <c r="A353" i="10"/>
  <c r="M353" i="10" s="1"/>
  <c r="B281" i="10"/>
  <c r="M281" i="10"/>
  <c r="L1774" i="3"/>
  <c r="B280" i="10"/>
  <c r="M280" i="10"/>
  <c r="L1773" i="3"/>
  <c r="B279" i="10"/>
  <c r="M279" i="10"/>
  <c r="L1772" i="3"/>
  <c r="B278" i="10"/>
  <c r="M278" i="10" s="1"/>
  <c r="L1771" i="3"/>
  <c r="B277" i="10"/>
  <c r="M277" i="10"/>
  <c r="L1770" i="3"/>
  <c r="B276" i="10"/>
  <c r="M276" i="10" s="1"/>
  <c r="L1769" i="3"/>
  <c r="B275" i="10"/>
  <c r="M275" i="10" s="1"/>
  <c r="L1768" i="3"/>
  <c r="B274" i="10"/>
  <c r="M274" i="10" s="1"/>
  <c r="L1767" i="3"/>
  <c r="B273" i="10"/>
  <c r="M273" i="10"/>
  <c r="L1766" i="3"/>
  <c r="B272" i="10"/>
  <c r="M272" i="10"/>
  <c r="L1765" i="3"/>
  <c r="A272" i="10" s="1"/>
  <c r="A352" i="10" s="1"/>
  <c r="M352" i="10" s="1"/>
  <c r="B271" i="10"/>
  <c r="M271" i="10"/>
  <c r="L1764" i="3"/>
  <c r="B270" i="10"/>
  <c r="M270" i="10"/>
  <c r="L1763" i="3"/>
  <c r="B269" i="10"/>
  <c r="M269" i="10"/>
  <c r="L1762" i="3"/>
  <c r="B268" i="10"/>
  <c r="M268" i="10" s="1"/>
  <c r="L1761" i="3"/>
  <c r="B267" i="10"/>
  <c r="M267" i="10"/>
  <c r="L1760" i="3"/>
  <c r="B266" i="10"/>
  <c r="M266" i="10" s="1"/>
  <c r="L1759" i="3"/>
  <c r="B265" i="10"/>
  <c r="M265" i="10" s="1"/>
  <c r="L1758" i="3"/>
  <c r="B264" i="10"/>
  <c r="M264" i="10" s="1"/>
  <c r="L1757" i="3"/>
  <c r="B263" i="10"/>
  <c r="M263" i="10"/>
  <c r="L1756" i="3"/>
  <c r="B262" i="10"/>
  <c r="M262" i="10"/>
  <c r="L1755" i="3"/>
  <c r="B261" i="10"/>
  <c r="M261" i="10"/>
  <c r="L1754" i="3"/>
  <c r="B260" i="10"/>
  <c r="M260" i="10" s="1"/>
  <c r="L1753" i="3"/>
  <c r="B259" i="10"/>
  <c r="M259" i="10"/>
  <c r="L1752" i="3"/>
  <c r="B258" i="10"/>
  <c r="M258" i="10" s="1"/>
  <c r="L1751" i="3"/>
  <c r="B257" i="10"/>
  <c r="M257" i="10" s="1"/>
  <c r="L1750" i="3"/>
  <c r="B256" i="10"/>
  <c r="M256" i="10" s="1"/>
  <c r="L1749" i="3"/>
  <c r="B255" i="10"/>
  <c r="M255" i="10"/>
  <c r="L1748" i="3"/>
  <c r="B254" i="10"/>
  <c r="M254" i="10"/>
  <c r="L1747" i="3"/>
  <c r="B253" i="10"/>
  <c r="M253" i="10"/>
  <c r="L1746" i="3"/>
  <c r="B252" i="10"/>
  <c r="M252" i="10" s="1"/>
  <c r="L1745" i="3"/>
  <c r="A252" i="10" s="1"/>
  <c r="A350" i="10" s="1"/>
  <c r="M350" i="10" s="1"/>
  <c r="B251" i="10"/>
  <c r="M251" i="10"/>
  <c r="L1744" i="3"/>
  <c r="B250" i="10"/>
  <c r="M250" i="10" s="1"/>
  <c r="L1743" i="3"/>
  <c r="B249" i="10"/>
  <c r="M249" i="10"/>
  <c r="L1742" i="3"/>
  <c r="B248" i="10"/>
  <c r="M248" i="10" s="1"/>
  <c r="L1741" i="3"/>
  <c r="B247" i="10"/>
  <c r="M247" i="10" s="1"/>
  <c r="L1740" i="3"/>
  <c r="B246" i="10"/>
  <c r="M246" i="10" s="1"/>
  <c r="L1739" i="3"/>
  <c r="B245" i="10"/>
  <c r="M245" i="10"/>
  <c r="L1738" i="3"/>
  <c r="B244" i="10"/>
  <c r="M244" i="10"/>
  <c r="L1737" i="3"/>
  <c r="B243" i="10"/>
  <c r="M243" i="10"/>
  <c r="L1736" i="3"/>
  <c r="B242" i="10"/>
  <c r="M242" i="10" s="1"/>
  <c r="L1735" i="3"/>
  <c r="A242" i="10"/>
  <c r="A349" i="10"/>
  <c r="M349" i="10" s="1"/>
  <c r="B241" i="10"/>
  <c r="M241" i="10"/>
  <c r="L1734" i="3"/>
  <c r="B240" i="10"/>
  <c r="M240" i="10" s="1"/>
  <c r="L1733" i="3"/>
  <c r="B239" i="10"/>
  <c r="M239" i="10"/>
  <c r="L1732" i="3"/>
  <c r="B238" i="10"/>
  <c r="M238" i="10" s="1"/>
  <c r="L1731" i="3"/>
  <c r="B237" i="10"/>
  <c r="M237" i="10"/>
  <c r="L1730" i="3"/>
  <c r="B236" i="10"/>
  <c r="M236" i="10" s="1"/>
  <c r="L1729" i="3"/>
  <c r="B235" i="10"/>
  <c r="M235" i="10"/>
  <c r="L1728" i="3"/>
  <c r="B234" i="10"/>
  <c r="M234" i="10"/>
  <c r="L1727" i="3"/>
  <c r="B233" i="10"/>
  <c r="M233" i="10"/>
  <c r="L1726" i="3"/>
  <c r="B232" i="10"/>
  <c r="M232" i="10" s="1"/>
  <c r="L1725" i="3"/>
  <c r="A232" i="10"/>
  <c r="A348" i="10"/>
  <c r="M348" i="10" s="1"/>
  <c r="B231" i="10"/>
  <c r="M231" i="10"/>
  <c r="L1724" i="3"/>
  <c r="B230" i="10"/>
  <c r="M230" i="10" s="1"/>
  <c r="L1723" i="3"/>
  <c r="B229" i="10"/>
  <c r="M229" i="10"/>
  <c r="L1722" i="3"/>
  <c r="B228" i="10"/>
  <c r="M228" i="10" s="1"/>
  <c r="L1721" i="3"/>
  <c r="B227" i="10"/>
  <c r="M227" i="10"/>
  <c r="L1720" i="3"/>
  <c r="B226" i="10"/>
  <c r="M226" i="10" s="1"/>
  <c r="L1719" i="3"/>
  <c r="B225" i="10"/>
  <c r="M225" i="10"/>
  <c r="L1718" i="3"/>
  <c r="B224" i="10"/>
  <c r="M224" i="10"/>
  <c r="L1717" i="3"/>
  <c r="B223" i="10"/>
  <c r="M223" i="10"/>
  <c r="L1716" i="3"/>
  <c r="B222" i="10"/>
  <c r="M222" i="10" s="1"/>
  <c r="L1715" i="3"/>
  <c r="A222" i="10"/>
  <c r="A347" i="10"/>
  <c r="M347" i="10" s="1"/>
  <c r="B217" i="10"/>
  <c r="M217" i="10"/>
  <c r="L1714" i="3"/>
  <c r="B216" i="10"/>
  <c r="M216" i="10" s="1"/>
  <c r="L1713" i="3"/>
  <c r="B215" i="10"/>
  <c r="M215" i="10"/>
  <c r="L1712" i="3"/>
  <c r="B214" i="10"/>
  <c r="M214" i="10" s="1"/>
  <c r="L1711" i="3"/>
  <c r="B213" i="10"/>
  <c r="M213" i="10"/>
  <c r="L1710" i="3"/>
  <c r="B212" i="10"/>
  <c r="M212" i="10" s="1"/>
  <c r="L1709" i="3"/>
  <c r="B211" i="10"/>
  <c r="M211" i="10"/>
  <c r="L1708" i="3"/>
  <c r="B210" i="10"/>
  <c r="M210" i="10"/>
  <c r="L1707" i="3"/>
  <c r="B209" i="10"/>
  <c r="M209" i="10"/>
  <c r="L1706" i="3"/>
  <c r="B208" i="10"/>
  <c r="M208" i="10" s="1"/>
  <c r="B207" i="10"/>
  <c r="M207" i="10"/>
  <c r="L1704" i="3"/>
  <c r="B206" i="10"/>
  <c r="M206" i="10"/>
  <c r="L1703" i="3"/>
  <c r="B205" i="10"/>
  <c r="M205" i="10" s="1"/>
  <c r="L1702" i="3"/>
  <c r="B204" i="10"/>
  <c r="M204" i="10"/>
  <c r="L1701" i="3"/>
  <c r="B203" i="10"/>
  <c r="M203" i="10" s="1"/>
  <c r="L1700" i="3"/>
  <c r="B202" i="10"/>
  <c r="M202" i="10"/>
  <c r="L1699" i="3"/>
  <c r="B201" i="10"/>
  <c r="M201" i="10" s="1"/>
  <c r="L1698" i="3"/>
  <c r="B200" i="10"/>
  <c r="M200" i="10"/>
  <c r="L1697" i="3"/>
  <c r="B199" i="10"/>
  <c r="M199" i="10"/>
  <c r="L1696" i="3"/>
  <c r="B198" i="10"/>
  <c r="M198" i="10"/>
  <c r="A198" i="10"/>
  <c r="A345" i="10"/>
  <c r="M345" i="10" s="1"/>
  <c r="B197" i="10"/>
  <c r="M197" i="10"/>
  <c r="L1694" i="3"/>
  <c r="B196" i="10"/>
  <c r="M196" i="10" s="1"/>
  <c r="L1693" i="3"/>
  <c r="B195" i="10"/>
  <c r="M195" i="10"/>
  <c r="L1692" i="3"/>
  <c r="B194" i="10"/>
  <c r="M194" i="10"/>
  <c r="L1691" i="3"/>
  <c r="B193" i="10"/>
  <c r="M193" i="10"/>
  <c r="L1690" i="3"/>
  <c r="B192" i="10"/>
  <c r="M192" i="10" s="1"/>
  <c r="L1689" i="3"/>
  <c r="B191" i="10"/>
  <c r="M191" i="10"/>
  <c r="L1688" i="3"/>
  <c r="B190" i="10"/>
  <c r="M190" i="10" s="1"/>
  <c r="L1687" i="3"/>
  <c r="B189" i="10"/>
  <c r="M189" i="10"/>
  <c r="L1686" i="3"/>
  <c r="B188" i="10"/>
  <c r="M188" i="10" s="1"/>
  <c r="B187" i="10"/>
  <c r="M187" i="10" s="1"/>
  <c r="L1684" i="3"/>
  <c r="B186" i="10"/>
  <c r="M186" i="10"/>
  <c r="L1683" i="3"/>
  <c r="B185" i="10"/>
  <c r="M185" i="10" s="1"/>
  <c r="L1682" i="3"/>
  <c r="B184" i="10"/>
  <c r="M184" i="10"/>
  <c r="L1681" i="3"/>
  <c r="B183" i="10"/>
  <c r="M183" i="10"/>
  <c r="L1680" i="3"/>
  <c r="B182" i="10"/>
  <c r="M182" i="10"/>
  <c r="L1679" i="3"/>
  <c r="B181" i="10"/>
  <c r="M181" i="10" s="1"/>
  <c r="L1678" i="3"/>
  <c r="B180" i="10"/>
  <c r="M180" i="10"/>
  <c r="L1677" i="3"/>
  <c r="B179" i="10"/>
  <c r="M179" i="10" s="1"/>
  <c r="L1676" i="3"/>
  <c r="B178" i="10"/>
  <c r="M178" i="10"/>
  <c r="B177" i="10"/>
  <c r="M177" i="10"/>
  <c r="L1674" i="3"/>
  <c r="B176" i="10"/>
  <c r="M176" i="10" s="1"/>
  <c r="L1673" i="3"/>
  <c r="B175" i="10"/>
  <c r="M175" i="10"/>
  <c r="L1672" i="3"/>
  <c r="B174" i="10"/>
  <c r="M174" i="10" s="1"/>
  <c r="L1671" i="3"/>
  <c r="B173" i="10"/>
  <c r="M173" i="10"/>
  <c r="L1670" i="3"/>
  <c r="B172" i="10"/>
  <c r="M172" i="10"/>
  <c r="L1669" i="3"/>
  <c r="B171" i="10"/>
  <c r="M171" i="10"/>
  <c r="L1668" i="3"/>
  <c r="B170" i="10"/>
  <c r="M170" i="10" s="1"/>
  <c r="L1667" i="3"/>
  <c r="B169" i="10"/>
  <c r="M169" i="10"/>
  <c r="L1666" i="3"/>
  <c r="B168" i="10"/>
  <c r="M168" i="10" s="1"/>
  <c r="B167" i="10"/>
  <c r="M167" i="10" s="1"/>
  <c r="L1664" i="3"/>
  <c r="B166" i="10"/>
  <c r="M166" i="10"/>
  <c r="L1663" i="3"/>
  <c r="B165" i="10"/>
  <c r="M165" i="10" s="1"/>
  <c r="L1662" i="3"/>
  <c r="B164" i="10"/>
  <c r="M164" i="10"/>
  <c r="L1661" i="3"/>
  <c r="B163" i="10"/>
  <c r="M163" i="10" s="1"/>
  <c r="L1660" i="3"/>
  <c r="B162" i="10"/>
  <c r="M162" i="10"/>
  <c r="L1659" i="3"/>
  <c r="B161" i="10"/>
  <c r="M161" i="10"/>
  <c r="L1658" i="3"/>
  <c r="B160" i="10"/>
  <c r="M160" i="10"/>
  <c r="L1657" i="3"/>
  <c r="B159" i="10"/>
  <c r="M159" i="10" s="1"/>
  <c r="L1656" i="3"/>
  <c r="B158" i="10"/>
  <c r="M158" i="10"/>
  <c r="A158" i="10"/>
  <c r="A341" i="10"/>
  <c r="M341" i="10" s="1"/>
  <c r="B157" i="10"/>
  <c r="M157" i="10"/>
  <c r="L1654" i="3"/>
  <c r="B156" i="10"/>
  <c r="M156" i="10"/>
  <c r="L1653" i="3"/>
  <c r="B155" i="10"/>
  <c r="M155" i="10"/>
  <c r="L1652" i="3"/>
  <c r="B154" i="10"/>
  <c r="M154" i="10" s="1"/>
  <c r="L1651" i="3"/>
  <c r="B153" i="10"/>
  <c r="M153" i="10"/>
  <c r="L1650" i="3"/>
  <c r="B152" i="10"/>
  <c r="M152" i="10" s="1"/>
  <c r="L1649" i="3"/>
  <c r="B151" i="10"/>
  <c r="M151" i="10"/>
  <c r="L1648" i="3"/>
  <c r="B150" i="10"/>
  <c r="M150" i="10" s="1"/>
  <c r="L1647" i="3"/>
  <c r="B149" i="10"/>
  <c r="M149" i="10"/>
  <c r="L1646" i="3"/>
  <c r="B148" i="10"/>
  <c r="M148" i="10"/>
  <c r="A148" i="10"/>
  <c r="A340" i="10" s="1"/>
  <c r="M340" i="10" s="1"/>
  <c r="B147" i="10"/>
  <c r="M147" i="10" s="1"/>
  <c r="L1644" i="3"/>
  <c r="B146" i="10"/>
  <c r="M146" i="10"/>
  <c r="L1643" i="3"/>
  <c r="B145" i="10"/>
  <c r="M145" i="10" s="1"/>
  <c r="L1642" i="3"/>
  <c r="B144" i="10"/>
  <c r="M144" i="10"/>
  <c r="L1641" i="3"/>
  <c r="B143" i="10"/>
  <c r="M143" i="10"/>
  <c r="L1640" i="3"/>
  <c r="B142" i="10"/>
  <c r="M142" i="10"/>
  <c r="L1639" i="3"/>
  <c r="B141" i="10"/>
  <c r="M141" i="10" s="1"/>
  <c r="L1638" i="3"/>
  <c r="B140" i="10"/>
  <c r="M140" i="10"/>
  <c r="L1637" i="3"/>
  <c r="B139" i="10"/>
  <c r="M139" i="10" s="1"/>
  <c r="L1636" i="3"/>
  <c r="B138" i="10"/>
  <c r="M138" i="10"/>
  <c r="A138" i="10"/>
  <c r="A339" i="10"/>
  <c r="M339" i="10" s="1"/>
  <c r="B137" i="10"/>
  <c r="M137" i="10"/>
  <c r="L1634" i="3"/>
  <c r="B136" i="10"/>
  <c r="M136" i="10" s="1"/>
  <c r="L1633" i="3"/>
  <c r="B135" i="10"/>
  <c r="M135" i="10"/>
  <c r="L1632" i="3"/>
  <c r="B134" i="10"/>
  <c r="M134" i="10" s="1"/>
  <c r="L1631" i="3"/>
  <c r="B133" i="10"/>
  <c r="M133" i="10"/>
  <c r="L1630" i="3"/>
  <c r="B132" i="10"/>
  <c r="M132" i="10" s="1"/>
  <c r="L1629" i="3"/>
  <c r="B131" i="10"/>
  <c r="M131" i="10"/>
  <c r="L1628" i="3"/>
  <c r="B130" i="10"/>
  <c r="M130" i="10"/>
  <c r="L1627" i="3"/>
  <c r="B129" i="10"/>
  <c r="M129" i="10"/>
  <c r="L1626" i="3"/>
  <c r="B128" i="10"/>
  <c r="M128" i="10" s="1"/>
  <c r="B127" i="10"/>
  <c r="M127" i="10"/>
  <c r="L1624" i="3"/>
  <c r="B126" i="10"/>
  <c r="M126" i="10"/>
  <c r="L1623" i="3"/>
  <c r="B125" i="10"/>
  <c r="M125" i="10" s="1"/>
  <c r="L1622" i="3"/>
  <c r="B124" i="10"/>
  <c r="M124" i="10"/>
  <c r="L1621" i="3"/>
  <c r="B123" i="10"/>
  <c r="M123" i="10" s="1"/>
  <c r="L1620" i="3"/>
  <c r="B122" i="10"/>
  <c r="M122" i="10" s="1"/>
  <c r="L1619" i="3"/>
  <c r="B121" i="10"/>
  <c r="M121" i="10" s="1"/>
  <c r="L1618" i="3"/>
  <c r="B120" i="10"/>
  <c r="M120" i="10"/>
  <c r="L1617" i="3"/>
  <c r="B119" i="10"/>
  <c r="M119" i="10"/>
  <c r="L1616" i="3"/>
  <c r="B118" i="10"/>
  <c r="M118" i="10"/>
  <c r="A118" i="10"/>
  <c r="A337" i="10"/>
  <c r="M337" i="10" s="1"/>
  <c r="B117" i="10"/>
  <c r="M117" i="10" s="1"/>
  <c r="L1614" i="3"/>
  <c r="B116" i="10"/>
  <c r="M116" i="10" s="1"/>
  <c r="L1613" i="3"/>
  <c r="B115" i="10"/>
  <c r="M115" i="10"/>
  <c r="L1612" i="3"/>
  <c r="B114" i="10"/>
  <c r="M114" i="10"/>
  <c r="L1611" i="3"/>
  <c r="B113" i="10"/>
  <c r="M113" i="10"/>
  <c r="L1610" i="3"/>
  <c r="B112" i="10"/>
  <c r="M112" i="10" s="1"/>
  <c r="L1609" i="3"/>
  <c r="B111" i="10"/>
  <c r="M111" i="10"/>
  <c r="L1608" i="3"/>
  <c r="B110" i="10"/>
  <c r="M110" i="10" s="1"/>
  <c r="L1607" i="3"/>
  <c r="B109" i="10"/>
  <c r="M109" i="10" s="1"/>
  <c r="L1606" i="3"/>
  <c r="B108" i="10"/>
  <c r="M108" i="10" s="1"/>
  <c r="A108" i="10"/>
  <c r="A336" i="10" s="1"/>
  <c r="M336" i="10" s="1"/>
  <c r="B107" i="10"/>
  <c r="M107" i="10" s="1"/>
  <c r="L1604" i="3"/>
  <c r="B106" i="10"/>
  <c r="M106" i="10"/>
  <c r="L1603" i="3"/>
  <c r="B105" i="10"/>
  <c r="M105" i="10" s="1"/>
  <c r="L1602" i="3"/>
  <c r="B104" i="10"/>
  <c r="M104" i="10" s="1"/>
  <c r="L1601" i="3"/>
  <c r="B103" i="10"/>
  <c r="M103" i="10" s="1"/>
  <c r="L1600" i="3"/>
  <c r="B102" i="10"/>
  <c r="M102" i="10"/>
  <c r="L1599" i="3"/>
  <c r="B101" i="10"/>
  <c r="M101" i="10"/>
  <c r="L1598" i="3"/>
  <c r="B100" i="10"/>
  <c r="M100" i="10"/>
  <c r="L1597" i="3"/>
  <c r="B99" i="10"/>
  <c r="M99" i="10" s="1"/>
  <c r="L1596" i="3"/>
  <c r="B98" i="10"/>
  <c r="M98" i="10"/>
  <c r="B97" i="10"/>
  <c r="M97" i="10"/>
  <c r="L1594" i="3"/>
  <c r="B96" i="10"/>
  <c r="M96" i="10" s="1"/>
  <c r="L1593" i="3"/>
  <c r="B95" i="10"/>
  <c r="M95" i="10"/>
  <c r="L1592" i="3"/>
  <c r="B94" i="10"/>
  <c r="M94" i="10" s="1"/>
  <c r="L1591" i="3"/>
  <c r="B93" i="10"/>
  <c r="M93" i="10"/>
  <c r="L1590" i="3"/>
  <c r="B92" i="10"/>
  <c r="M92" i="10" s="1"/>
  <c r="L1589" i="3"/>
  <c r="B91" i="10"/>
  <c r="M91" i="10"/>
  <c r="L1588" i="3"/>
  <c r="B90" i="10"/>
  <c r="M90" i="10"/>
  <c r="L1587" i="3"/>
  <c r="B89" i="10"/>
  <c r="M89" i="10"/>
  <c r="L1586" i="3"/>
  <c r="B88" i="10"/>
  <c r="M88" i="10" s="1"/>
  <c r="B87" i="10"/>
  <c r="M87" i="10"/>
  <c r="L1584" i="3"/>
  <c r="B86" i="10"/>
  <c r="M86" i="10"/>
  <c r="L1583" i="3"/>
  <c r="B85" i="10"/>
  <c r="M85" i="10" s="1"/>
  <c r="L1582" i="3"/>
  <c r="B84" i="10"/>
  <c r="M84" i="10"/>
  <c r="L1581" i="3"/>
  <c r="B83" i="10"/>
  <c r="M83" i="10" s="1"/>
  <c r="L1580" i="3"/>
  <c r="B82" i="10"/>
  <c r="M82" i="10"/>
  <c r="L1579" i="3"/>
  <c r="B81" i="10"/>
  <c r="M81" i="10" s="1"/>
  <c r="L1578" i="3"/>
  <c r="B80" i="10"/>
  <c r="M80" i="10"/>
  <c r="L1577" i="3"/>
  <c r="B79" i="10"/>
  <c r="M79" i="10"/>
  <c r="L1576" i="3"/>
  <c r="B78" i="10"/>
  <c r="M78" i="10"/>
  <c r="A78" i="10"/>
  <c r="A333" i="10"/>
  <c r="M333" i="10" s="1"/>
  <c r="B77" i="10"/>
  <c r="M77" i="10"/>
  <c r="L1574" i="3"/>
  <c r="B76" i="10"/>
  <c r="M76" i="10" s="1"/>
  <c r="L1573" i="3"/>
  <c r="B75" i="10"/>
  <c r="M75" i="10"/>
  <c r="L1572" i="3"/>
  <c r="B74" i="10"/>
  <c r="M74" i="10"/>
  <c r="L1571" i="3"/>
  <c r="B73" i="10"/>
  <c r="M73" i="10"/>
  <c r="L1570" i="3"/>
  <c r="B72" i="10"/>
  <c r="M72" i="10" s="1"/>
  <c r="L1569" i="3"/>
  <c r="B71" i="10"/>
  <c r="M71" i="10"/>
  <c r="L1568" i="3"/>
  <c r="B70" i="10"/>
  <c r="M70" i="10" s="1"/>
  <c r="L1567" i="3"/>
  <c r="B69" i="10"/>
  <c r="M69" i="10"/>
  <c r="L1566" i="3"/>
  <c r="B68" i="10"/>
  <c r="M68" i="10" s="1"/>
  <c r="A68" i="10"/>
  <c r="A332" i="10" s="1"/>
  <c r="M332" i="10" s="1"/>
  <c r="B67" i="10"/>
  <c r="M67" i="10" s="1"/>
  <c r="L1564" i="3"/>
  <c r="B66" i="10"/>
  <c r="M66" i="10"/>
  <c r="L1563" i="3"/>
  <c r="B65" i="10"/>
  <c r="M65" i="10" s="1"/>
  <c r="L1562" i="3"/>
  <c r="B64" i="10"/>
  <c r="M64" i="10"/>
  <c r="L1561" i="3"/>
  <c r="B63" i="10"/>
  <c r="M63" i="10" s="1"/>
  <c r="L1560" i="3"/>
  <c r="B62" i="10"/>
  <c r="M62" i="10"/>
  <c r="L1559" i="3"/>
  <c r="B61" i="10"/>
  <c r="M61" i="10"/>
  <c r="L1558" i="3"/>
  <c r="B60" i="10"/>
  <c r="M60" i="10"/>
  <c r="L1557" i="3"/>
  <c r="B59" i="10"/>
  <c r="M59" i="10" s="1"/>
  <c r="L1556" i="3"/>
  <c r="B58" i="10"/>
  <c r="M58" i="10"/>
  <c r="A58" i="10"/>
  <c r="A331" i="10"/>
  <c r="M331" i="10" s="1"/>
  <c r="B57" i="10"/>
  <c r="M57" i="10"/>
  <c r="L1554" i="3"/>
  <c r="B56" i="10"/>
  <c r="M56" i="10"/>
  <c r="L1553" i="3"/>
  <c r="B55" i="10"/>
  <c r="M55" i="10"/>
  <c r="L1552" i="3"/>
  <c r="B54" i="10"/>
  <c r="M54" i="10" s="1"/>
  <c r="L1551" i="3"/>
  <c r="B53" i="10"/>
  <c r="M53" i="10"/>
  <c r="L1550" i="3"/>
  <c r="B52" i="10"/>
  <c r="M52" i="10" s="1"/>
  <c r="L1549" i="3"/>
  <c r="B51" i="10"/>
  <c r="M51" i="10"/>
  <c r="L1548" i="3"/>
  <c r="B50" i="10"/>
  <c r="M50" i="10" s="1"/>
  <c r="L1547" i="3"/>
  <c r="B49" i="10"/>
  <c r="M49" i="10"/>
  <c r="L1546" i="3"/>
  <c r="B48" i="10"/>
  <c r="M48" i="10"/>
  <c r="B47" i="10"/>
  <c r="M47" i="10" s="1"/>
  <c r="L1544" i="3"/>
  <c r="B46" i="10"/>
  <c r="M46" i="10"/>
  <c r="L1543" i="3"/>
  <c r="B45" i="10"/>
  <c r="M45" i="10"/>
  <c r="L1542" i="3"/>
  <c r="B44" i="10"/>
  <c r="M44" i="10"/>
  <c r="L1541" i="3"/>
  <c r="B43" i="10"/>
  <c r="M43" i="10" s="1"/>
  <c r="L1540" i="3"/>
  <c r="B42" i="10"/>
  <c r="M42" i="10"/>
  <c r="L1539" i="3"/>
  <c r="B41" i="10"/>
  <c r="M41" i="10" s="1"/>
  <c r="L1538" i="3"/>
  <c r="B40" i="10"/>
  <c r="M40" i="10" s="1"/>
  <c r="L1537" i="3"/>
  <c r="B39" i="10"/>
  <c r="M39" i="10" s="1"/>
  <c r="L1536" i="3"/>
  <c r="B38" i="10"/>
  <c r="M38" i="10"/>
  <c r="A38" i="10"/>
  <c r="A329" i="10"/>
  <c r="M329" i="10" s="1"/>
  <c r="B37" i="10"/>
  <c r="M37" i="10"/>
  <c r="L1534" i="3"/>
  <c r="B36" i="10"/>
  <c r="M36" i="10"/>
  <c r="L1533" i="3"/>
  <c r="B35" i="10"/>
  <c r="M35" i="10"/>
  <c r="L1532" i="3"/>
  <c r="B34" i="10"/>
  <c r="M34" i="10" s="1"/>
  <c r="L1531" i="3"/>
  <c r="B33" i="10"/>
  <c r="M33" i="10"/>
  <c r="L1530" i="3"/>
  <c r="B32" i="10"/>
  <c r="M32" i="10"/>
  <c r="L1529" i="3"/>
  <c r="B31" i="10"/>
  <c r="M31" i="10"/>
  <c r="L1528" i="3"/>
  <c r="B30" i="10"/>
  <c r="M30" i="10" s="1"/>
  <c r="L1527" i="3"/>
  <c r="B29" i="10"/>
  <c r="M29" i="10"/>
  <c r="L1526" i="3"/>
  <c r="B28" i="10"/>
  <c r="M28" i="10"/>
  <c r="A28" i="10"/>
  <c r="A328" i="10" s="1"/>
  <c r="M328" i="10" s="1"/>
  <c r="B27" i="10"/>
  <c r="M27" i="10"/>
  <c r="L1524" i="3"/>
  <c r="B26" i="10"/>
  <c r="M26" i="10"/>
  <c r="L1523" i="3"/>
  <c r="B25" i="10"/>
  <c r="M25" i="10" s="1"/>
  <c r="L1522" i="3"/>
  <c r="B24" i="10"/>
  <c r="M24" i="10"/>
  <c r="L1521" i="3"/>
  <c r="B23" i="10"/>
  <c r="M23" i="10"/>
  <c r="L1520" i="3"/>
  <c r="B22" i="10"/>
  <c r="M22" i="10"/>
  <c r="L1519" i="3"/>
  <c r="B21" i="10"/>
  <c r="M21" i="10" s="1"/>
  <c r="L1518" i="3"/>
  <c r="B20" i="10"/>
  <c r="M20" i="10"/>
  <c r="L1517" i="3"/>
  <c r="B19" i="10"/>
  <c r="M19" i="10"/>
  <c r="L1516" i="3"/>
  <c r="B18" i="10"/>
  <c r="M18" i="10"/>
  <c r="B321" i="9"/>
  <c r="M321" i="9"/>
  <c r="L1513" i="3"/>
  <c r="B320" i="9"/>
  <c r="M320" i="9"/>
  <c r="L1512" i="3"/>
  <c r="B319" i="9"/>
  <c r="M319" i="9"/>
  <c r="L1511" i="3"/>
  <c r="B318" i="9"/>
  <c r="M318" i="9" s="1"/>
  <c r="L1510" i="3"/>
  <c r="B317" i="9"/>
  <c r="M317" i="9" s="1"/>
  <c r="L1509" i="3"/>
  <c r="B316" i="9"/>
  <c r="M316" i="9" s="1"/>
  <c r="L1508" i="3"/>
  <c r="B315" i="9"/>
  <c r="M315" i="9"/>
  <c r="L1507" i="3"/>
  <c r="B314" i="9"/>
  <c r="M314" i="9" s="1"/>
  <c r="L1506" i="3"/>
  <c r="B313" i="9"/>
  <c r="M313" i="9" s="1"/>
  <c r="L1505" i="3"/>
  <c r="B312" i="9"/>
  <c r="M312" i="9"/>
  <c r="L1504" i="3"/>
  <c r="A312" i="9" s="1"/>
  <c r="A356" i="9" s="1"/>
  <c r="M356" i="9" s="1"/>
  <c r="B311" i="9"/>
  <c r="M311" i="9" s="1"/>
  <c r="L1503" i="3"/>
  <c r="B310" i="9"/>
  <c r="M310" i="9"/>
  <c r="L1502" i="3"/>
  <c r="B309" i="9"/>
  <c r="M309" i="9" s="1"/>
  <c r="L1501" i="3"/>
  <c r="B308" i="9"/>
  <c r="M308" i="9" s="1"/>
  <c r="L1500" i="3"/>
  <c r="B307" i="9"/>
  <c r="M307" i="9"/>
  <c r="L1499" i="3"/>
  <c r="B306" i="9"/>
  <c r="M306" i="9"/>
  <c r="L1498" i="3"/>
  <c r="B305" i="9"/>
  <c r="M305" i="9"/>
  <c r="L1497" i="3"/>
  <c r="B304" i="9"/>
  <c r="M304" i="9"/>
  <c r="L1496" i="3"/>
  <c r="B303" i="9"/>
  <c r="M303" i="9" s="1"/>
  <c r="L1495" i="3"/>
  <c r="B302" i="9"/>
  <c r="M302" i="9"/>
  <c r="L1494" i="3"/>
  <c r="A302" i="9"/>
  <c r="A355" i="9" s="1"/>
  <c r="M355" i="9" s="1"/>
  <c r="B301" i="9"/>
  <c r="M301" i="9" s="1"/>
  <c r="L1493" i="3"/>
  <c r="B300" i="9"/>
  <c r="M300" i="9"/>
  <c r="L1492" i="3"/>
  <c r="B299" i="9"/>
  <c r="M299" i="9" s="1"/>
  <c r="L1491" i="3"/>
  <c r="B298" i="9"/>
  <c r="M298" i="9" s="1"/>
  <c r="L1490" i="3"/>
  <c r="B297" i="9"/>
  <c r="M297" i="9"/>
  <c r="L1489" i="3"/>
  <c r="B296" i="9"/>
  <c r="M296" i="9" s="1"/>
  <c r="L1488" i="3"/>
  <c r="B295" i="9"/>
  <c r="M295" i="9"/>
  <c r="L1487" i="3"/>
  <c r="B294" i="9"/>
  <c r="M294" i="9"/>
  <c r="L1486" i="3"/>
  <c r="B293" i="9"/>
  <c r="M293" i="9" s="1"/>
  <c r="L1485" i="3"/>
  <c r="B292" i="9"/>
  <c r="M292" i="9"/>
  <c r="L1484" i="3"/>
  <c r="A292" i="9"/>
  <c r="A354" i="9" s="1"/>
  <c r="M354" i="9" s="1"/>
  <c r="B291" i="9"/>
  <c r="M291" i="9" s="1"/>
  <c r="L1483" i="3"/>
  <c r="B290" i="9"/>
  <c r="M290" i="9"/>
  <c r="L1482" i="3"/>
  <c r="B289" i="9"/>
  <c r="M289" i="9" s="1"/>
  <c r="L1481" i="3"/>
  <c r="B288" i="9"/>
  <c r="M288" i="9" s="1"/>
  <c r="L1480" i="3"/>
  <c r="B287" i="9"/>
  <c r="M287" i="9"/>
  <c r="L1479" i="3"/>
  <c r="B286" i="9"/>
  <c r="M286" i="9" s="1"/>
  <c r="L1478" i="3"/>
  <c r="B285" i="9"/>
  <c r="M285" i="9"/>
  <c r="L1477" i="3"/>
  <c r="B284" i="9"/>
  <c r="M284" i="9"/>
  <c r="L1476" i="3"/>
  <c r="B283" i="9"/>
  <c r="M283" i="9" s="1"/>
  <c r="L1475" i="3"/>
  <c r="B282" i="9"/>
  <c r="M282" i="9"/>
  <c r="L1474" i="3"/>
  <c r="A282" i="9"/>
  <c r="A353" i="9" s="1"/>
  <c r="M353" i="9" s="1"/>
  <c r="B281" i="9"/>
  <c r="M281" i="9" s="1"/>
  <c r="L1473" i="3"/>
  <c r="B280" i="9"/>
  <c r="M280" i="9"/>
  <c r="L1472" i="3"/>
  <c r="B279" i="9"/>
  <c r="M279" i="9" s="1"/>
  <c r="L1471" i="3"/>
  <c r="B278" i="9"/>
  <c r="M278" i="9" s="1"/>
  <c r="L1470" i="3"/>
  <c r="B277" i="9"/>
  <c r="M277" i="9"/>
  <c r="L1469" i="3"/>
  <c r="B276" i="9"/>
  <c r="M276" i="9" s="1"/>
  <c r="L1468" i="3"/>
  <c r="B275" i="9"/>
  <c r="M275" i="9"/>
  <c r="L1467" i="3"/>
  <c r="B274" i="9"/>
  <c r="M274" i="9"/>
  <c r="L1466" i="3"/>
  <c r="B273" i="9"/>
  <c r="M273" i="9" s="1"/>
  <c r="L1465" i="3"/>
  <c r="B272" i="9"/>
  <c r="M272" i="9"/>
  <c r="L1464" i="3"/>
  <c r="A272" i="9"/>
  <c r="A352" i="9" s="1"/>
  <c r="M352" i="9" s="1"/>
  <c r="B271" i="9"/>
  <c r="M271" i="9" s="1"/>
  <c r="L1463" i="3"/>
  <c r="B270" i="9"/>
  <c r="M270" i="9"/>
  <c r="L1462" i="3"/>
  <c r="B269" i="9"/>
  <c r="M269" i="9" s="1"/>
  <c r="L1461" i="3"/>
  <c r="B268" i="9"/>
  <c r="M268" i="9" s="1"/>
  <c r="L1460" i="3"/>
  <c r="B267" i="9"/>
  <c r="M267" i="9"/>
  <c r="L1459" i="3"/>
  <c r="B266" i="9"/>
  <c r="M266" i="9" s="1"/>
  <c r="L1458" i="3"/>
  <c r="B265" i="9"/>
  <c r="M265" i="9"/>
  <c r="L1457" i="3"/>
  <c r="B264" i="9"/>
  <c r="M264" i="9"/>
  <c r="L1456" i="3"/>
  <c r="B263" i="9"/>
  <c r="M263" i="9" s="1"/>
  <c r="L1455" i="3"/>
  <c r="B262" i="9"/>
  <c r="M262" i="9"/>
  <c r="L1454" i="3"/>
  <c r="A262" i="9"/>
  <c r="A351" i="9" s="1"/>
  <c r="M351" i="9" s="1"/>
  <c r="B261" i="9"/>
  <c r="M261" i="9" s="1"/>
  <c r="L1453" i="3"/>
  <c r="B260" i="9"/>
  <c r="M260" i="9"/>
  <c r="L1452" i="3"/>
  <c r="B259" i="9"/>
  <c r="M259" i="9" s="1"/>
  <c r="L1451" i="3"/>
  <c r="B258" i="9"/>
  <c r="M258" i="9" s="1"/>
  <c r="L1450" i="3"/>
  <c r="B257" i="9"/>
  <c r="M257" i="9"/>
  <c r="L1449" i="3"/>
  <c r="B256" i="9"/>
  <c r="M256" i="9" s="1"/>
  <c r="L1448" i="3"/>
  <c r="B255" i="9"/>
  <c r="M255" i="9"/>
  <c r="L1447" i="3"/>
  <c r="B254" i="9"/>
  <c r="M254" i="9"/>
  <c r="L1446" i="3"/>
  <c r="B253" i="9"/>
  <c r="M253" i="9" s="1"/>
  <c r="L1445" i="3"/>
  <c r="B252" i="9"/>
  <c r="M252" i="9"/>
  <c r="L1444" i="3"/>
  <c r="A252" i="9"/>
  <c r="A350" i="9" s="1"/>
  <c r="M350" i="9" s="1"/>
  <c r="B251" i="9"/>
  <c r="M251" i="9" s="1"/>
  <c r="L1443" i="3"/>
  <c r="B250" i="9"/>
  <c r="M250" i="9"/>
  <c r="L1442" i="3"/>
  <c r="B249" i="9"/>
  <c r="M249" i="9" s="1"/>
  <c r="L1441" i="3"/>
  <c r="B248" i="9"/>
  <c r="M248" i="9" s="1"/>
  <c r="L1440" i="3"/>
  <c r="B247" i="9"/>
  <c r="M247" i="9"/>
  <c r="L1439" i="3"/>
  <c r="B246" i="9"/>
  <c r="M246" i="9" s="1"/>
  <c r="L1438" i="3"/>
  <c r="B245" i="9"/>
  <c r="M245" i="9"/>
  <c r="L1437" i="3"/>
  <c r="B244" i="9"/>
  <c r="M244" i="9"/>
  <c r="L1436" i="3"/>
  <c r="B243" i="9"/>
  <c r="M243" i="9" s="1"/>
  <c r="L1435" i="3"/>
  <c r="B242" i="9"/>
  <c r="M242" i="9"/>
  <c r="L1434" i="3"/>
  <c r="A242" i="9"/>
  <c r="A349" i="9" s="1"/>
  <c r="M349" i="9" s="1"/>
  <c r="B241" i="9"/>
  <c r="M241" i="9" s="1"/>
  <c r="L1433" i="3"/>
  <c r="B240" i="9"/>
  <c r="M240" i="9"/>
  <c r="L1432" i="3"/>
  <c r="B239" i="9"/>
  <c r="M239" i="9" s="1"/>
  <c r="L1431" i="3"/>
  <c r="B238" i="9"/>
  <c r="M238" i="9" s="1"/>
  <c r="L1430" i="3"/>
  <c r="B237" i="9"/>
  <c r="M237" i="9"/>
  <c r="L1429" i="3"/>
  <c r="B236" i="9"/>
  <c r="M236" i="9" s="1"/>
  <c r="L1428" i="3"/>
  <c r="B235" i="9"/>
  <c r="M235" i="9"/>
  <c r="L1427" i="3"/>
  <c r="B234" i="9"/>
  <c r="M234" i="9"/>
  <c r="L1426" i="3"/>
  <c r="B233" i="9"/>
  <c r="M233" i="9" s="1"/>
  <c r="L1425" i="3"/>
  <c r="B232" i="9"/>
  <c r="M232" i="9"/>
  <c r="L1424" i="3"/>
  <c r="A232" i="9"/>
  <c r="A348" i="9" s="1"/>
  <c r="M348" i="9" s="1"/>
  <c r="B231" i="9"/>
  <c r="M231" i="9" s="1"/>
  <c r="L1423" i="3"/>
  <c r="B230" i="9"/>
  <c r="M230" i="9"/>
  <c r="L1422" i="3"/>
  <c r="B229" i="9"/>
  <c r="M229" i="9" s="1"/>
  <c r="L1421" i="3"/>
  <c r="B228" i="9"/>
  <c r="M228" i="9" s="1"/>
  <c r="L1420" i="3"/>
  <c r="B227" i="9"/>
  <c r="M227" i="9"/>
  <c r="L1419" i="3"/>
  <c r="B226" i="9"/>
  <c r="M226" i="9" s="1"/>
  <c r="L1418" i="3"/>
  <c r="B225" i="9"/>
  <c r="M225" i="9"/>
  <c r="L1417" i="3"/>
  <c r="B224" i="9"/>
  <c r="M224" i="9"/>
  <c r="L1416" i="3"/>
  <c r="B223" i="9"/>
  <c r="M223" i="9" s="1"/>
  <c r="L1415" i="3"/>
  <c r="B222" i="9"/>
  <c r="M222" i="9"/>
  <c r="L1414" i="3"/>
  <c r="A222" i="9"/>
  <c r="A347" i="9" s="1"/>
  <c r="M347" i="9" s="1"/>
  <c r="B217" i="9"/>
  <c r="M217" i="9" s="1"/>
  <c r="L1413" i="3"/>
  <c r="B216" i="9"/>
  <c r="M216" i="9"/>
  <c r="L1412" i="3"/>
  <c r="B215" i="9"/>
  <c r="M215" i="9" s="1"/>
  <c r="L1411" i="3"/>
  <c r="B214" i="9"/>
  <c r="M214" i="9"/>
  <c r="L1410" i="3"/>
  <c r="B213" i="9"/>
  <c r="M213" i="9"/>
  <c r="L1409" i="3"/>
  <c r="B212" i="9"/>
  <c r="M212" i="9" s="1"/>
  <c r="L1408" i="3"/>
  <c r="B211" i="9"/>
  <c r="M211" i="9"/>
  <c r="L1407" i="3"/>
  <c r="B210" i="9"/>
  <c r="M210" i="9"/>
  <c r="L1406" i="3"/>
  <c r="B209" i="9"/>
  <c r="M209" i="9" s="1"/>
  <c r="L1405" i="3"/>
  <c r="B208" i="9"/>
  <c r="M208" i="9"/>
  <c r="B207" i="9"/>
  <c r="M207" i="9"/>
  <c r="L1403" i="3"/>
  <c r="B206" i="9"/>
  <c r="M206" i="9" s="1"/>
  <c r="L1402" i="3"/>
  <c r="B205" i="9"/>
  <c r="M205" i="9"/>
  <c r="L1401" i="3"/>
  <c r="B204" i="9"/>
  <c r="M204" i="9" s="1"/>
  <c r="L1400" i="3"/>
  <c r="B203" i="9"/>
  <c r="M203" i="9"/>
  <c r="L1399" i="3"/>
  <c r="B202" i="9"/>
  <c r="M202" i="9"/>
  <c r="L1398" i="3"/>
  <c r="B201" i="9"/>
  <c r="M201" i="9" s="1"/>
  <c r="L1397" i="3"/>
  <c r="B200" i="9"/>
  <c r="M200" i="9"/>
  <c r="L1396" i="3"/>
  <c r="B199" i="9"/>
  <c r="M199" i="9"/>
  <c r="L1395" i="3"/>
  <c r="B198" i="9"/>
  <c r="M198" i="9" s="1"/>
  <c r="A198" i="9"/>
  <c r="A345" i="9"/>
  <c r="M345" i="9" s="1"/>
  <c r="B197" i="9"/>
  <c r="M197" i="9"/>
  <c r="L1393" i="3"/>
  <c r="B196" i="9"/>
  <c r="M196" i="9" s="1"/>
  <c r="L1392" i="3"/>
  <c r="B195" i="9"/>
  <c r="M195" i="9"/>
  <c r="L1391" i="3"/>
  <c r="B194" i="9"/>
  <c r="M194" i="9"/>
  <c r="L1390" i="3"/>
  <c r="B193" i="9"/>
  <c r="M193" i="9"/>
  <c r="L1389" i="3"/>
  <c r="B192" i="9"/>
  <c r="M192" i="9"/>
  <c r="L1388" i="3"/>
  <c r="B191" i="9"/>
  <c r="M191" i="9" s="1"/>
  <c r="L1387" i="3"/>
  <c r="B190" i="9"/>
  <c r="M190" i="9"/>
  <c r="L1386" i="3"/>
  <c r="B189" i="9"/>
  <c r="M189" i="9"/>
  <c r="L1385" i="3"/>
  <c r="B188" i="9"/>
  <c r="M188" i="9" s="1"/>
  <c r="A188" i="9"/>
  <c r="A344" i="9"/>
  <c r="M344" i="9" s="1"/>
  <c r="B187" i="9"/>
  <c r="M187" i="9"/>
  <c r="L1383" i="3"/>
  <c r="B186" i="9"/>
  <c r="M186" i="9" s="1"/>
  <c r="L1382" i="3"/>
  <c r="B185" i="9"/>
  <c r="M185" i="9"/>
  <c r="L1381" i="3"/>
  <c r="B184" i="9"/>
  <c r="M184" i="9"/>
  <c r="L1380" i="3"/>
  <c r="B183" i="9"/>
  <c r="M183" i="9" s="1"/>
  <c r="L1379" i="3"/>
  <c r="B182" i="9"/>
  <c r="M182" i="9"/>
  <c r="L1378" i="3"/>
  <c r="B181" i="9"/>
  <c r="M181" i="9"/>
  <c r="L1377" i="3"/>
  <c r="B180" i="9"/>
  <c r="M180" i="9"/>
  <c r="L1376" i="3"/>
  <c r="B179" i="9"/>
  <c r="M179" i="9"/>
  <c r="L1375" i="3"/>
  <c r="B178" i="9"/>
  <c r="M178" i="9" s="1"/>
  <c r="A178" i="9"/>
  <c r="A343" i="9"/>
  <c r="M343" i="9" s="1"/>
  <c r="B177" i="9"/>
  <c r="M177" i="9"/>
  <c r="L1373" i="3"/>
  <c r="B176" i="9"/>
  <c r="M176" i="9"/>
  <c r="L1372" i="3"/>
  <c r="B175" i="9"/>
  <c r="M175" i="9"/>
  <c r="L1371" i="3"/>
  <c r="B174" i="9"/>
  <c r="M174" i="9"/>
  <c r="L1370" i="3"/>
  <c r="B173" i="9"/>
  <c r="M173" i="9" s="1"/>
  <c r="L1369" i="3"/>
  <c r="B172" i="9"/>
  <c r="M172" i="9"/>
  <c r="L1368" i="3"/>
  <c r="B171" i="9"/>
  <c r="M171" i="9"/>
  <c r="L1367" i="3"/>
  <c r="B170" i="9"/>
  <c r="M170" i="9" s="1"/>
  <c r="L1366" i="3"/>
  <c r="B169" i="9"/>
  <c r="M169" i="9"/>
  <c r="L1365" i="3"/>
  <c r="B168" i="9"/>
  <c r="M168" i="9"/>
  <c r="B167" i="9"/>
  <c r="M167" i="9" s="1"/>
  <c r="L1363" i="3"/>
  <c r="B166" i="9"/>
  <c r="M166" i="9"/>
  <c r="L1362" i="3"/>
  <c r="B165" i="9"/>
  <c r="M165" i="9"/>
  <c r="L1361" i="3"/>
  <c r="B164" i="9"/>
  <c r="M164" i="9"/>
  <c r="L1360" i="3"/>
  <c r="B163" i="9"/>
  <c r="M163" i="9"/>
  <c r="L1359" i="3"/>
  <c r="B162" i="9"/>
  <c r="M162" i="9" s="1"/>
  <c r="L1358" i="3"/>
  <c r="B161" i="9"/>
  <c r="M161" i="9"/>
  <c r="L1357" i="3"/>
  <c r="B160" i="9"/>
  <c r="M160" i="9"/>
  <c r="L1356" i="3"/>
  <c r="B159" i="9"/>
  <c r="M159" i="9" s="1"/>
  <c r="L1355" i="3"/>
  <c r="B158" i="9"/>
  <c r="M158" i="9"/>
  <c r="A158" i="9"/>
  <c r="A341" i="9"/>
  <c r="M341" i="9" s="1"/>
  <c r="B157" i="9"/>
  <c r="M157" i="9" s="1"/>
  <c r="L1353" i="3"/>
  <c r="B156" i="9"/>
  <c r="M156" i="9"/>
  <c r="L1352" i="3"/>
  <c r="B155" i="9"/>
  <c r="M155" i="9"/>
  <c r="L1351" i="3"/>
  <c r="B154" i="9"/>
  <c r="M154" i="9" s="1"/>
  <c r="L1350" i="3"/>
  <c r="B153" i="9"/>
  <c r="M153" i="9"/>
  <c r="L1349" i="3"/>
  <c r="B152" i="9"/>
  <c r="M152" i="9"/>
  <c r="L1348" i="3"/>
  <c r="B151" i="9"/>
  <c r="M151" i="9"/>
  <c r="L1347" i="3"/>
  <c r="B150" i="9"/>
  <c r="M150" i="9"/>
  <c r="L1346" i="3"/>
  <c r="B149" i="9"/>
  <c r="M149" i="9" s="1"/>
  <c r="L1345" i="3"/>
  <c r="B148" i="9"/>
  <c r="M148" i="9"/>
  <c r="A148" i="9"/>
  <c r="A340" i="9"/>
  <c r="M340" i="9" s="1"/>
  <c r="B147" i="9"/>
  <c r="M147" i="9"/>
  <c r="L1343" i="3"/>
  <c r="B146" i="9"/>
  <c r="M146" i="9"/>
  <c r="L1342" i="3"/>
  <c r="B145" i="9"/>
  <c r="M145" i="9"/>
  <c r="L1341" i="3"/>
  <c r="B144" i="9"/>
  <c r="M144" i="9" s="1"/>
  <c r="L1340" i="3"/>
  <c r="B143" i="9"/>
  <c r="M143" i="9"/>
  <c r="L1339" i="3"/>
  <c r="B142" i="9"/>
  <c r="M142" i="9"/>
  <c r="L1338" i="3"/>
  <c r="B141" i="9"/>
  <c r="M141" i="9" s="1"/>
  <c r="L1337" i="3"/>
  <c r="B140" i="9"/>
  <c r="M140" i="9"/>
  <c r="L1336" i="3"/>
  <c r="B139" i="9"/>
  <c r="M139" i="9"/>
  <c r="L1335" i="3"/>
  <c r="B138" i="9"/>
  <c r="M138" i="9"/>
  <c r="A138" i="9"/>
  <c r="A339" i="9"/>
  <c r="M339" i="9" s="1"/>
  <c r="B137" i="9"/>
  <c r="M137" i="9"/>
  <c r="L1333" i="3"/>
  <c r="B136" i="9"/>
  <c r="M136" i="9" s="1"/>
  <c r="L1332" i="3"/>
  <c r="B135" i="9"/>
  <c r="M135" i="9"/>
  <c r="L1331" i="3"/>
  <c r="B134" i="9"/>
  <c r="M134" i="9"/>
  <c r="L1330" i="3"/>
  <c r="B133" i="9"/>
  <c r="M133" i="9"/>
  <c r="L1329" i="3"/>
  <c r="B132" i="9"/>
  <c r="M132" i="9"/>
  <c r="L1328" i="3"/>
  <c r="B131" i="9"/>
  <c r="M131" i="9" s="1"/>
  <c r="L1327" i="3"/>
  <c r="B130" i="9"/>
  <c r="M130" i="9"/>
  <c r="L1326" i="3"/>
  <c r="B129" i="9"/>
  <c r="M129" i="9"/>
  <c r="L1325" i="3"/>
  <c r="B128" i="9"/>
  <c r="M128" i="9" s="1"/>
  <c r="A128" i="9"/>
  <c r="A338" i="9"/>
  <c r="M338" i="9" s="1"/>
  <c r="B127" i="9"/>
  <c r="M127" i="9"/>
  <c r="L1323" i="3"/>
  <c r="B126" i="9"/>
  <c r="M126" i="9" s="1"/>
  <c r="L1322" i="3"/>
  <c r="B125" i="9"/>
  <c r="M125" i="9"/>
  <c r="L1321" i="3"/>
  <c r="B124" i="9"/>
  <c r="M124" i="9"/>
  <c r="L1320" i="3"/>
  <c r="B123" i="9"/>
  <c r="M123" i="9" s="1"/>
  <c r="L1319" i="3"/>
  <c r="B122" i="9"/>
  <c r="M122" i="9"/>
  <c r="L1318" i="3"/>
  <c r="B121" i="9"/>
  <c r="M121" i="9" s="1"/>
  <c r="L1317" i="3"/>
  <c r="B120" i="9"/>
  <c r="M120" i="9"/>
  <c r="L1316" i="3"/>
  <c r="B119" i="9"/>
  <c r="M119" i="9"/>
  <c r="L1315" i="3"/>
  <c r="B118" i="9"/>
  <c r="M118" i="9" s="1"/>
  <c r="A118" i="9"/>
  <c r="A337" i="9"/>
  <c r="M337" i="9" s="1"/>
  <c r="B117" i="9"/>
  <c r="M117" i="9"/>
  <c r="L1313" i="3"/>
  <c r="B116" i="9"/>
  <c r="M116" i="9"/>
  <c r="L1312" i="3"/>
  <c r="B115" i="9"/>
  <c r="M115" i="9"/>
  <c r="L1311" i="3"/>
  <c r="B114" i="9"/>
  <c r="M114" i="9"/>
  <c r="L1310" i="3"/>
  <c r="B113" i="9"/>
  <c r="M113" i="9" s="1"/>
  <c r="L1309" i="3"/>
  <c r="B112" i="9"/>
  <c r="M112" i="9"/>
  <c r="L1308" i="3"/>
  <c r="B111" i="9"/>
  <c r="M111" i="9"/>
  <c r="L1307" i="3"/>
  <c r="B110" i="9"/>
  <c r="M110" i="9" s="1"/>
  <c r="L1306" i="3"/>
  <c r="B109" i="9"/>
  <c r="M109" i="9"/>
  <c r="L1305" i="3"/>
  <c r="B108" i="9"/>
  <c r="M108" i="9"/>
  <c r="A108" i="9"/>
  <c r="A336" i="9" s="1"/>
  <c r="M336" i="9" s="1"/>
  <c r="B107" i="9"/>
  <c r="M107" i="9"/>
  <c r="L1303" i="3"/>
  <c r="B106" i="9"/>
  <c r="M106" i="9"/>
  <c r="L1302" i="3"/>
  <c r="B105" i="9"/>
  <c r="M105" i="9" s="1"/>
  <c r="L1301" i="3"/>
  <c r="B104" i="9"/>
  <c r="M104" i="9"/>
  <c r="L1300" i="3"/>
  <c r="B103" i="9"/>
  <c r="M103" i="9"/>
  <c r="L1299" i="3"/>
  <c r="B102" i="9"/>
  <c r="M102" i="9"/>
  <c r="L1298" i="3"/>
  <c r="B101" i="9"/>
  <c r="M101" i="9"/>
  <c r="L1297" i="3"/>
  <c r="B100" i="9"/>
  <c r="M100" i="9" s="1"/>
  <c r="L1296" i="3"/>
  <c r="B99" i="9"/>
  <c r="M99" i="9"/>
  <c r="L1295" i="3"/>
  <c r="B98" i="9"/>
  <c r="M98" i="9"/>
  <c r="A98" i="9"/>
  <c r="A335" i="9" s="1"/>
  <c r="M335" i="9" s="1"/>
  <c r="B97" i="9"/>
  <c r="M97" i="9"/>
  <c r="L1293" i="3"/>
  <c r="B96" i="9"/>
  <c r="M96" i="9"/>
  <c r="L1292" i="3"/>
  <c r="B95" i="9"/>
  <c r="M95" i="9" s="1"/>
  <c r="L1291" i="3"/>
  <c r="B94" i="9"/>
  <c r="M94" i="9"/>
  <c r="L1290" i="3"/>
  <c r="B93" i="9"/>
  <c r="M93" i="9"/>
  <c r="L1289" i="3"/>
  <c r="B92" i="9"/>
  <c r="M92" i="9" s="1"/>
  <c r="L1288" i="3"/>
  <c r="B91" i="9"/>
  <c r="M91" i="9"/>
  <c r="L1287" i="3"/>
  <c r="B90" i="9"/>
  <c r="M90" i="9"/>
  <c r="L1286" i="3"/>
  <c r="B89" i="9"/>
  <c r="M89" i="9"/>
  <c r="L1285" i="3"/>
  <c r="B88" i="9"/>
  <c r="M88" i="9"/>
  <c r="A88" i="9"/>
  <c r="A334" i="9"/>
  <c r="M334" i="9" s="1"/>
  <c r="B87" i="9"/>
  <c r="M87" i="9" s="1"/>
  <c r="L1283" i="3"/>
  <c r="B86" i="9"/>
  <c r="M86" i="9"/>
  <c r="L1282" i="3"/>
  <c r="B85" i="9"/>
  <c r="M85" i="9" s="1"/>
  <c r="L1281" i="3"/>
  <c r="B84" i="9"/>
  <c r="M84" i="9"/>
  <c r="L1280" i="3"/>
  <c r="B83" i="9"/>
  <c r="M83" i="9"/>
  <c r="L1279" i="3"/>
  <c r="B82" i="9"/>
  <c r="M82" i="9" s="1"/>
  <c r="L1278" i="3"/>
  <c r="B81" i="9"/>
  <c r="M81" i="9"/>
  <c r="L1277" i="3"/>
  <c r="B80" i="9"/>
  <c r="M80" i="9"/>
  <c r="L1276" i="3"/>
  <c r="B79" i="9"/>
  <c r="M79" i="9" s="1"/>
  <c r="L1275" i="3"/>
  <c r="B78" i="9"/>
  <c r="M78" i="9"/>
  <c r="A78" i="9"/>
  <c r="A333" i="9"/>
  <c r="M333" i="9" s="1"/>
  <c r="B77" i="9"/>
  <c r="M77" i="9" s="1"/>
  <c r="L1273" i="3"/>
  <c r="B76" i="9"/>
  <c r="M76" i="9"/>
  <c r="L1272" i="3"/>
  <c r="B75" i="9"/>
  <c r="M75" i="9"/>
  <c r="L1271" i="3"/>
  <c r="B74" i="9"/>
  <c r="M74" i="9" s="1"/>
  <c r="L1270" i="3"/>
  <c r="B73" i="9"/>
  <c r="M73" i="9"/>
  <c r="L1269" i="3"/>
  <c r="B72" i="9"/>
  <c r="M72" i="9"/>
  <c r="L1268" i="3"/>
  <c r="B71" i="9"/>
  <c r="M71" i="9"/>
  <c r="L1267" i="3"/>
  <c r="B70" i="9"/>
  <c r="M70" i="9"/>
  <c r="L1266" i="3"/>
  <c r="B69" i="9"/>
  <c r="M69" i="9" s="1"/>
  <c r="L1265" i="3"/>
  <c r="B68" i="9"/>
  <c r="M68" i="9"/>
  <c r="A68" i="9"/>
  <c r="A332" i="9"/>
  <c r="M332" i="9" s="1"/>
  <c r="B67" i="9"/>
  <c r="M67" i="9" s="1"/>
  <c r="L1263" i="3"/>
  <c r="B66" i="9"/>
  <c r="M66" i="9"/>
  <c r="L1262" i="3"/>
  <c r="B65" i="9"/>
  <c r="M65" i="9"/>
  <c r="L1261" i="3"/>
  <c r="B64" i="9"/>
  <c r="M64" i="9" s="1"/>
  <c r="L1260" i="3"/>
  <c r="B63" i="9"/>
  <c r="M63" i="9"/>
  <c r="L1259" i="3"/>
  <c r="B62" i="9"/>
  <c r="M62" i="9"/>
  <c r="L1258" i="3"/>
  <c r="B61" i="9"/>
  <c r="M61" i="9" s="1"/>
  <c r="L1257" i="3"/>
  <c r="B60" i="9"/>
  <c r="M60" i="9"/>
  <c r="L1256" i="3"/>
  <c r="B59" i="9"/>
  <c r="M59" i="9"/>
  <c r="L1255" i="3"/>
  <c r="B58" i="9"/>
  <c r="M58" i="9"/>
  <c r="A58" i="9"/>
  <c r="A331" i="9"/>
  <c r="M331" i="9" s="1"/>
  <c r="B57" i="9"/>
  <c r="M57" i="9"/>
  <c r="L1253" i="3"/>
  <c r="B56" i="9"/>
  <c r="M56" i="9" s="1"/>
  <c r="L1252" i="3"/>
  <c r="B55" i="9"/>
  <c r="M55" i="9"/>
  <c r="L1251" i="3"/>
  <c r="B54" i="9"/>
  <c r="M54" i="9" s="1"/>
  <c r="L1250" i="3"/>
  <c r="B53" i="9"/>
  <c r="M53" i="9"/>
  <c r="L1249" i="3"/>
  <c r="B52" i="9"/>
  <c r="M52" i="9"/>
  <c r="L1248" i="3"/>
  <c r="B51" i="9"/>
  <c r="M51" i="9" s="1"/>
  <c r="L1247" i="3"/>
  <c r="B50" i="9"/>
  <c r="M50" i="9"/>
  <c r="L1246" i="3"/>
  <c r="B49" i="9"/>
  <c r="M49" i="9"/>
  <c r="L1245" i="3"/>
  <c r="B48" i="9"/>
  <c r="M48" i="9" s="1"/>
  <c r="A48" i="9"/>
  <c r="A330" i="9"/>
  <c r="M330" i="9" s="1"/>
  <c r="B47" i="9"/>
  <c r="M47" i="9"/>
  <c r="L1243" i="3"/>
  <c r="B46" i="9"/>
  <c r="M46" i="9" s="1"/>
  <c r="L1242" i="3"/>
  <c r="B45" i="9"/>
  <c r="M45" i="9"/>
  <c r="L1241" i="3"/>
  <c r="B44" i="9"/>
  <c r="M44" i="9"/>
  <c r="L1240" i="3"/>
  <c r="B43" i="9"/>
  <c r="M43" i="9" s="1"/>
  <c r="L1239" i="3"/>
  <c r="B42" i="9"/>
  <c r="M42" i="9"/>
  <c r="L1238" i="3"/>
  <c r="B41" i="9"/>
  <c r="M41" i="9"/>
  <c r="L1237" i="3"/>
  <c r="B40" i="9"/>
  <c r="M40" i="9"/>
  <c r="L1236" i="3"/>
  <c r="B39" i="9"/>
  <c r="M39" i="9"/>
  <c r="L1235" i="3"/>
  <c r="B38" i="9"/>
  <c r="M38" i="9" s="1"/>
  <c r="A38" i="9"/>
  <c r="A329" i="9"/>
  <c r="M329" i="9" s="1"/>
  <c r="B37" i="9"/>
  <c r="M37" i="9" s="1"/>
  <c r="L1233" i="3"/>
  <c r="B36" i="9"/>
  <c r="M36" i="9" s="1"/>
  <c r="L1232" i="3"/>
  <c r="B35" i="9"/>
  <c r="M35" i="9"/>
  <c r="L1231" i="3"/>
  <c r="B34" i="9"/>
  <c r="M34" i="9"/>
  <c r="L1230" i="3"/>
  <c r="B33" i="9"/>
  <c r="M33" i="9" s="1"/>
  <c r="L1229" i="3"/>
  <c r="B32" i="9"/>
  <c r="M32" i="9"/>
  <c r="L1228" i="3"/>
  <c r="B31" i="9"/>
  <c r="M31" i="9"/>
  <c r="L1227" i="3"/>
  <c r="B30" i="9"/>
  <c r="M30" i="9" s="1"/>
  <c r="L1226" i="3"/>
  <c r="B29" i="9"/>
  <c r="M29" i="9" s="1"/>
  <c r="L1225" i="3"/>
  <c r="B28" i="9"/>
  <c r="M28" i="9"/>
  <c r="A28" i="9"/>
  <c r="A328" i="9" s="1"/>
  <c r="M328" i="9" s="1"/>
  <c r="B27" i="9"/>
  <c r="M27" i="9"/>
  <c r="L1223" i="3"/>
  <c r="B26" i="9"/>
  <c r="M26" i="9"/>
  <c r="L1222" i="3"/>
  <c r="B25" i="9"/>
  <c r="M25" i="9" s="1"/>
  <c r="L1221" i="3"/>
  <c r="B24" i="9"/>
  <c r="M24" i="9"/>
  <c r="L1220" i="3"/>
  <c r="B23" i="9"/>
  <c r="M23" i="9"/>
  <c r="L1219" i="3"/>
  <c r="B22" i="9"/>
  <c r="M22" i="9"/>
  <c r="L1218" i="3"/>
  <c r="B21" i="9"/>
  <c r="M21" i="9"/>
  <c r="L1217" i="3"/>
  <c r="B20" i="9"/>
  <c r="M20" i="9" s="1"/>
  <c r="L1216" i="3"/>
  <c r="B19" i="9"/>
  <c r="M19" i="9"/>
  <c r="L1215" i="3"/>
  <c r="B18" i="9"/>
  <c r="M18" i="9"/>
  <c r="A18" i="9"/>
  <c r="A327" i="9" s="1"/>
  <c r="M327" i="9" s="1"/>
  <c r="B321" i="8"/>
  <c r="M321" i="8"/>
  <c r="L1212" i="3"/>
  <c r="B320" i="8"/>
  <c r="M320" i="8"/>
  <c r="L1211" i="3"/>
  <c r="B319" i="8"/>
  <c r="M319" i="8" s="1"/>
  <c r="L1210" i="3"/>
  <c r="B318" i="8"/>
  <c r="M318" i="8"/>
  <c r="L1209" i="3"/>
  <c r="B317" i="8"/>
  <c r="M317" i="8"/>
  <c r="L1208" i="3"/>
  <c r="B316" i="8"/>
  <c r="M316" i="8" s="1"/>
  <c r="L1207" i="3"/>
  <c r="B315" i="8"/>
  <c r="M315" i="8" s="1"/>
  <c r="L1206" i="3"/>
  <c r="B314" i="8"/>
  <c r="M314" i="8" s="1"/>
  <c r="L1205" i="3"/>
  <c r="B313" i="8"/>
  <c r="M313" i="8"/>
  <c r="L1204" i="3"/>
  <c r="B312" i="8"/>
  <c r="M312" i="8" s="1"/>
  <c r="L1203" i="3"/>
  <c r="A312" i="8"/>
  <c r="A356" i="8" s="1"/>
  <c r="M356" i="8" s="1"/>
  <c r="B311" i="8"/>
  <c r="M311" i="8"/>
  <c r="L1202" i="3"/>
  <c r="B310" i="8"/>
  <c r="M310" i="8"/>
  <c r="L1201" i="3"/>
  <c r="B309" i="8"/>
  <c r="M309" i="8" s="1"/>
  <c r="L1200" i="3"/>
  <c r="B308" i="8"/>
  <c r="M308" i="8"/>
  <c r="L1199" i="3"/>
  <c r="B307" i="8"/>
  <c r="M307" i="8"/>
  <c r="L1198" i="3"/>
  <c r="B306" i="8"/>
  <c r="M306" i="8" s="1"/>
  <c r="L1197" i="3"/>
  <c r="B305" i="8"/>
  <c r="M305" i="8" s="1"/>
  <c r="L1196" i="3"/>
  <c r="B304" i="8"/>
  <c r="M304" i="8" s="1"/>
  <c r="L1195" i="3"/>
  <c r="B303" i="8"/>
  <c r="M303" i="8"/>
  <c r="L1194" i="3"/>
  <c r="B302" i="8"/>
  <c r="M302" i="8"/>
  <c r="L1193" i="3"/>
  <c r="A302" i="8" s="1"/>
  <c r="A355" i="8" s="1"/>
  <c r="M355" i="8" s="1"/>
  <c r="B301" i="8"/>
  <c r="M301" i="8"/>
  <c r="L1192" i="3"/>
  <c r="B300" i="8"/>
  <c r="M300" i="8"/>
  <c r="L1191" i="3"/>
  <c r="B299" i="8"/>
  <c r="M299" i="8" s="1"/>
  <c r="L1190" i="3"/>
  <c r="B298" i="8"/>
  <c r="M298" i="8"/>
  <c r="L1189" i="3"/>
  <c r="B297" i="8"/>
  <c r="M297" i="8"/>
  <c r="L1188" i="3"/>
  <c r="B296" i="8"/>
  <c r="M296" i="8" s="1"/>
  <c r="L1187" i="3"/>
  <c r="B295" i="8"/>
  <c r="M295" i="8" s="1"/>
  <c r="L1186" i="3"/>
  <c r="B294" i="8"/>
  <c r="M294" i="8"/>
  <c r="L1185" i="3"/>
  <c r="B293" i="8"/>
  <c r="M293" i="8"/>
  <c r="L1184" i="3"/>
  <c r="B292" i="8"/>
  <c r="M292" i="8"/>
  <c r="L1183" i="3"/>
  <c r="A292" i="8"/>
  <c r="A354" i="8" s="1"/>
  <c r="M354" i="8" s="1"/>
  <c r="B291" i="8"/>
  <c r="M291" i="8"/>
  <c r="L1182" i="3"/>
  <c r="B290" i="8"/>
  <c r="M290" i="8"/>
  <c r="L1181" i="3"/>
  <c r="B289" i="8"/>
  <c r="M289" i="8" s="1"/>
  <c r="L1180" i="3"/>
  <c r="B288" i="8"/>
  <c r="M288" i="8"/>
  <c r="L1179" i="3"/>
  <c r="B287" i="8"/>
  <c r="M287" i="8"/>
  <c r="L1178" i="3"/>
  <c r="B286" i="8"/>
  <c r="M286" i="8" s="1"/>
  <c r="L1177" i="3"/>
  <c r="B285" i="8"/>
  <c r="M285" i="8" s="1"/>
  <c r="L1176" i="3"/>
  <c r="B284" i="8"/>
  <c r="M284" i="8" s="1"/>
  <c r="L1175" i="3"/>
  <c r="B283" i="8"/>
  <c r="M283" i="8"/>
  <c r="L1174" i="3"/>
  <c r="B282" i="8"/>
  <c r="M282" i="8"/>
  <c r="L1173" i="3"/>
  <c r="A282" i="8" s="1"/>
  <c r="A353" i="8" s="1"/>
  <c r="M353" i="8" s="1"/>
  <c r="B281" i="8"/>
  <c r="M281" i="8"/>
  <c r="L1172" i="3"/>
  <c r="B280" i="8"/>
  <c r="M280" i="8"/>
  <c r="L1171" i="3"/>
  <c r="B279" i="8"/>
  <c r="M279" i="8" s="1"/>
  <c r="L1170" i="3"/>
  <c r="B278" i="8"/>
  <c r="M278" i="8"/>
  <c r="L1169" i="3"/>
  <c r="B277" i="8"/>
  <c r="M277" i="8"/>
  <c r="L1168" i="3"/>
  <c r="B276" i="8"/>
  <c r="M276" i="8" s="1"/>
  <c r="L1167" i="3"/>
  <c r="B275" i="8"/>
  <c r="M275" i="8" s="1"/>
  <c r="L1166" i="3"/>
  <c r="B274" i="8"/>
  <c r="M274" i="8"/>
  <c r="L1165" i="3"/>
  <c r="B273" i="8"/>
  <c r="M273" i="8"/>
  <c r="L1164" i="3"/>
  <c r="B272" i="8"/>
  <c r="M272" i="8"/>
  <c r="L1163" i="3"/>
  <c r="A272" i="8"/>
  <c r="A352" i="8" s="1"/>
  <c r="M352" i="8" s="1"/>
  <c r="B271" i="8"/>
  <c r="M271" i="8"/>
  <c r="L1162" i="3"/>
  <c r="B270" i="8"/>
  <c r="M270" i="8"/>
  <c r="L1161" i="3"/>
  <c r="B269" i="8"/>
  <c r="M269" i="8" s="1"/>
  <c r="L1160" i="3"/>
  <c r="B268" i="8"/>
  <c r="M268" i="8"/>
  <c r="L1159" i="3"/>
  <c r="B267" i="8"/>
  <c r="M267" i="8"/>
  <c r="L1158" i="3"/>
  <c r="B266" i="8"/>
  <c r="M266" i="8" s="1"/>
  <c r="L1157" i="3"/>
  <c r="B265" i="8"/>
  <c r="M265" i="8" s="1"/>
  <c r="L1156" i="3"/>
  <c r="B264" i="8"/>
  <c r="M264" i="8" s="1"/>
  <c r="L1155" i="3"/>
  <c r="B263" i="8"/>
  <c r="M263" i="8"/>
  <c r="L1154" i="3"/>
  <c r="B262" i="8"/>
  <c r="M262" i="8"/>
  <c r="L1153" i="3"/>
  <c r="A262" i="8" s="1"/>
  <c r="A351" i="8" s="1"/>
  <c r="M351" i="8" s="1"/>
  <c r="B261" i="8"/>
  <c r="M261" i="8"/>
  <c r="L1152" i="3"/>
  <c r="B260" i="8"/>
  <c r="M260" i="8"/>
  <c r="L1151" i="3"/>
  <c r="B259" i="8"/>
  <c r="M259" i="8" s="1"/>
  <c r="L1150" i="3"/>
  <c r="B258" i="8"/>
  <c r="M258" i="8"/>
  <c r="L1149" i="3"/>
  <c r="B257" i="8"/>
  <c r="M257" i="8"/>
  <c r="L1148" i="3"/>
  <c r="B256" i="8"/>
  <c r="M256" i="8" s="1"/>
  <c r="L1147" i="3"/>
  <c r="B255" i="8"/>
  <c r="M255" i="8" s="1"/>
  <c r="L1146" i="3"/>
  <c r="B254" i="8"/>
  <c r="M254" i="8"/>
  <c r="L1145" i="3"/>
  <c r="B253" i="8"/>
  <c r="M253" i="8"/>
  <c r="L1144" i="3"/>
  <c r="B252" i="8"/>
  <c r="M252" i="8"/>
  <c r="L1143" i="3"/>
  <c r="A252" i="8"/>
  <c r="A350" i="8" s="1"/>
  <c r="M350" i="8" s="1"/>
  <c r="B251" i="8"/>
  <c r="M251" i="8"/>
  <c r="L1142" i="3"/>
  <c r="B250" i="8"/>
  <c r="M250" i="8"/>
  <c r="L1141" i="3"/>
  <c r="B249" i="8"/>
  <c r="M249" i="8" s="1"/>
  <c r="L1140" i="3"/>
  <c r="B248" i="8"/>
  <c r="M248" i="8"/>
  <c r="L1139" i="3"/>
  <c r="B247" i="8"/>
  <c r="M247" i="8"/>
  <c r="L1138" i="3"/>
  <c r="B246" i="8"/>
  <c r="M246" i="8" s="1"/>
  <c r="L1137" i="3"/>
  <c r="B245" i="8"/>
  <c r="M245" i="8" s="1"/>
  <c r="L1136" i="3"/>
  <c r="B244" i="8"/>
  <c r="M244" i="8" s="1"/>
  <c r="L1135" i="3"/>
  <c r="B243" i="8"/>
  <c r="M243" i="8" s="1"/>
  <c r="L1134" i="3"/>
  <c r="B242" i="8"/>
  <c r="M242" i="8"/>
  <c r="L1133" i="3"/>
  <c r="A242" i="8" s="1"/>
  <c r="A349" i="8" s="1"/>
  <c r="M349" i="8" s="1"/>
  <c r="B241" i="8"/>
  <c r="M241" i="8" s="1"/>
  <c r="L1132" i="3"/>
  <c r="B240" i="8"/>
  <c r="M240" i="8"/>
  <c r="L1131" i="3"/>
  <c r="B239" i="8"/>
  <c r="M239" i="8"/>
  <c r="L1130" i="3"/>
  <c r="B238" i="8"/>
  <c r="M238" i="8" s="1"/>
  <c r="L1129" i="3"/>
  <c r="B237" i="8"/>
  <c r="M237" i="8" s="1"/>
  <c r="L1128" i="3"/>
  <c r="B236" i="8"/>
  <c r="M236" i="8"/>
  <c r="L1127" i="3"/>
  <c r="B235" i="8"/>
  <c r="M235" i="8" s="1"/>
  <c r="L1126" i="3"/>
  <c r="B234" i="8"/>
  <c r="M234" i="8"/>
  <c r="L1125" i="3"/>
  <c r="B233" i="8"/>
  <c r="M233" i="8" s="1"/>
  <c r="L1124" i="3"/>
  <c r="B232" i="8"/>
  <c r="M232" i="8"/>
  <c r="L1123" i="3"/>
  <c r="A232" i="8" s="1"/>
  <c r="A348" i="8" s="1"/>
  <c r="M348" i="8" s="1"/>
  <c r="B231" i="8"/>
  <c r="M231" i="8" s="1"/>
  <c r="L1122" i="3"/>
  <c r="B230" i="8"/>
  <c r="M230" i="8"/>
  <c r="L1121" i="3"/>
  <c r="B229" i="8"/>
  <c r="M229" i="8"/>
  <c r="L1120" i="3"/>
  <c r="B228" i="8"/>
  <c r="M228" i="8" s="1"/>
  <c r="L1119" i="3"/>
  <c r="B227" i="8"/>
  <c r="M227" i="8" s="1"/>
  <c r="L1118" i="3"/>
  <c r="B226" i="8"/>
  <c r="M226" i="8"/>
  <c r="L1117" i="3"/>
  <c r="B225" i="8"/>
  <c r="M225" i="8"/>
  <c r="L1116" i="3"/>
  <c r="B224" i="8"/>
  <c r="M224" i="8" s="1"/>
  <c r="L1115" i="3"/>
  <c r="B223" i="8"/>
  <c r="M223" i="8" s="1"/>
  <c r="L1114" i="3"/>
  <c r="B222" i="8"/>
  <c r="M222" i="8"/>
  <c r="L1113" i="3"/>
  <c r="A222" i="8" s="1"/>
  <c r="A347" i="8" s="1"/>
  <c r="M347" i="8" s="1"/>
  <c r="B217" i="8"/>
  <c r="M217" i="8" s="1"/>
  <c r="L1112" i="3"/>
  <c r="B216" i="8"/>
  <c r="M216" i="8" s="1"/>
  <c r="L1111" i="3"/>
  <c r="B215" i="8"/>
  <c r="M215" i="8"/>
  <c r="L1110" i="3"/>
  <c r="B214" i="8"/>
  <c r="M214" i="8"/>
  <c r="L1109" i="3"/>
  <c r="B213" i="8"/>
  <c r="M213" i="8" s="1"/>
  <c r="L1108" i="3"/>
  <c r="B212" i="8"/>
  <c r="M212" i="8" s="1"/>
  <c r="L1107" i="3"/>
  <c r="B211" i="8"/>
  <c r="M211" i="8"/>
  <c r="L1106" i="3"/>
  <c r="B210" i="8"/>
  <c r="M210" i="8" s="1"/>
  <c r="L1105" i="3"/>
  <c r="B209" i="8"/>
  <c r="M209" i="8"/>
  <c r="L1104" i="3"/>
  <c r="B208" i="8"/>
  <c r="M208" i="8" s="1"/>
  <c r="A208" i="8"/>
  <c r="A346" i="8" s="1"/>
  <c r="M346" i="8" s="1"/>
  <c r="B207" i="8"/>
  <c r="M207" i="8" s="1"/>
  <c r="L1102" i="3"/>
  <c r="B206" i="8"/>
  <c r="M206" i="8" s="1"/>
  <c r="L1101" i="3"/>
  <c r="B205" i="8"/>
  <c r="M205" i="8" s="1"/>
  <c r="L1100" i="3"/>
  <c r="B204" i="8"/>
  <c r="M204" i="8"/>
  <c r="L1099" i="3"/>
  <c r="B203" i="8"/>
  <c r="M203" i="8" s="1"/>
  <c r="L1098" i="3"/>
  <c r="B202" i="8"/>
  <c r="M202" i="8"/>
  <c r="L1097" i="3"/>
  <c r="B201" i="8"/>
  <c r="M201" i="8"/>
  <c r="L1096" i="3"/>
  <c r="B200" i="8"/>
  <c r="M200" i="8" s="1"/>
  <c r="L1095" i="3"/>
  <c r="B199" i="8"/>
  <c r="M199" i="8" s="1"/>
  <c r="L1094" i="3"/>
  <c r="B198" i="8"/>
  <c r="M198" i="8"/>
  <c r="A198" i="8"/>
  <c r="A345" i="8" s="1"/>
  <c r="M345" i="8" s="1"/>
  <c r="B197" i="8"/>
  <c r="M197" i="8"/>
  <c r="L1092" i="3"/>
  <c r="B196" i="8"/>
  <c r="M196" i="8"/>
  <c r="L1091" i="3"/>
  <c r="B195" i="8"/>
  <c r="M195" i="8" s="1"/>
  <c r="L1090" i="3"/>
  <c r="B194" i="8"/>
  <c r="M194" i="8" s="1"/>
  <c r="L1089" i="3"/>
  <c r="B193" i="8"/>
  <c r="M193" i="8"/>
  <c r="L1088" i="3"/>
  <c r="B192" i="8"/>
  <c r="M192" i="8"/>
  <c r="L1087" i="3"/>
  <c r="B191" i="8"/>
  <c r="M191" i="8"/>
  <c r="L1086" i="3"/>
  <c r="B190" i="8"/>
  <c r="M190" i="8" s="1"/>
  <c r="L1085" i="3"/>
  <c r="B189" i="8"/>
  <c r="M189" i="8"/>
  <c r="L1084" i="3"/>
  <c r="B188" i="8"/>
  <c r="M188" i="8"/>
  <c r="A188" i="8"/>
  <c r="A344" i="8" s="1"/>
  <c r="M344" i="8" s="1"/>
  <c r="B187" i="8"/>
  <c r="M187" i="8" s="1"/>
  <c r="L1082" i="3"/>
  <c r="B186" i="8"/>
  <c r="M186" i="8"/>
  <c r="L1081" i="3"/>
  <c r="B185" i="8"/>
  <c r="M185" i="8" s="1"/>
  <c r="L1080" i="3"/>
  <c r="B184" i="8"/>
  <c r="M184" i="8"/>
  <c r="L1079" i="3"/>
  <c r="B183" i="8"/>
  <c r="M183" i="8"/>
  <c r="L1078" i="3"/>
  <c r="B182" i="8"/>
  <c r="M182" i="8" s="1"/>
  <c r="L1077" i="3"/>
  <c r="B181" i="8"/>
  <c r="M181" i="8" s="1"/>
  <c r="L1076" i="3"/>
  <c r="B180" i="8"/>
  <c r="M180" i="8" s="1"/>
  <c r="L1075" i="3"/>
  <c r="B179" i="8"/>
  <c r="M179" i="8" s="1"/>
  <c r="L1074" i="3"/>
  <c r="B178" i="8"/>
  <c r="M178" i="8"/>
  <c r="A178" i="8"/>
  <c r="A343" i="8" s="1"/>
  <c r="M343" i="8" s="1"/>
  <c r="B177" i="8"/>
  <c r="M177" i="8" s="1"/>
  <c r="L1072" i="3"/>
  <c r="B176" i="8"/>
  <c r="M176" i="8" s="1"/>
  <c r="L1071" i="3"/>
  <c r="B175" i="8"/>
  <c r="M175" i="8" s="1"/>
  <c r="L1070" i="3"/>
  <c r="B174" i="8"/>
  <c r="M174" i="8"/>
  <c r="L1069" i="3"/>
  <c r="B173" i="8"/>
  <c r="M173" i="8"/>
  <c r="L1068" i="3"/>
  <c r="B172" i="8"/>
  <c r="M172" i="8" s="1"/>
  <c r="L1067" i="3"/>
  <c r="B171" i="8"/>
  <c r="M171" i="8"/>
  <c r="L1066" i="3"/>
  <c r="B170" i="8"/>
  <c r="M170" i="8"/>
  <c r="L1065" i="3"/>
  <c r="B169" i="8"/>
  <c r="M169" i="8" s="1"/>
  <c r="L1064" i="3"/>
  <c r="B168" i="8"/>
  <c r="M168" i="8" s="1"/>
  <c r="A168" i="8"/>
  <c r="A342" i="8"/>
  <c r="M342" i="8" s="1"/>
  <c r="B167" i="8"/>
  <c r="M167" i="8" s="1"/>
  <c r="L1062" i="3"/>
  <c r="B166" i="8"/>
  <c r="M166" i="8"/>
  <c r="L1061" i="3"/>
  <c r="B165" i="8"/>
  <c r="M165" i="8"/>
  <c r="L1060" i="3"/>
  <c r="B164" i="8"/>
  <c r="M164" i="8" s="1"/>
  <c r="L1059" i="3"/>
  <c r="B163" i="8"/>
  <c r="M163" i="8" s="1"/>
  <c r="L1058" i="3"/>
  <c r="B162" i="8"/>
  <c r="M162" i="8" s="1"/>
  <c r="L1057" i="3"/>
  <c r="B161" i="8"/>
  <c r="M161" i="8"/>
  <c r="L1056" i="3"/>
  <c r="B160" i="8"/>
  <c r="M160" i="8"/>
  <c r="L1055" i="3"/>
  <c r="B159" i="8"/>
  <c r="M159" i="8" s="1"/>
  <c r="L1054" i="3"/>
  <c r="B158" i="8"/>
  <c r="M158" i="8"/>
  <c r="A158" i="8"/>
  <c r="A341" i="8"/>
  <c r="M341" i="8" s="1"/>
  <c r="B157" i="8"/>
  <c r="M157" i="8"/>
  <c r="L1052" i="3"/>
  <c r="B156" i="8"/>
  <c r="M156" i="8" s="1"/>
  <c r="L1051" i="3"/>
  <c r="B155" i="8"/>
  <c r="M155" i="8"/>
  <c r="L1050" i="3"/>
  <c r="B154" i="8"/>
  <c r="M154" i="8" s="1"/>
  <c r="L1049" i="3"/>
  <c r="B153" i="8"/>
  <c r="M153" i="8"/>
  <c r="L1048" i="3"/>
  <c r="B152" i="8"/>
  <c r="M152" i="8"/>
  <c r="L1047" i="3"/>
  <c r="B151" i="8"/>
  <c r="M151" i="8" s="1"/>
  <c r="L1046" i="3"/>
  <c r="B150" i="8"/>
  <c r="M150" i="8" s="1"/>
  <c r="L1045" i="3"/>
  <c r="B149" i="8"/>
  <c r="M149" i="8"/>
  <c r="L1044" i="3"/>
  <c r="B148" i="8"/>
  <c r="M148" i="8" s="1"/>
  <c r="A148" i="8"/>
  <c r="A340" i="8" s="1"/>
  <c r="M340" i="8" s="1"/>
  <c r="B147" i="8"/>
  <c r="M147" i="8"/>
  <c r="L1042" i="3"/>
  <c r="B146" i="8"/>
  <c r="M146" i="8" s="1"/>
  <c r="L1041" i="3"/>
  <c r="B145" i="8"/>
  <c r="M145" i="8" s="1"/>
  <c r="L1040" i="3"/>
  <c r="B144" i="8"/>
  <c r="M144" i="8"/>
  <c r="L1039" i="3"/>
  <c r="B143" i="8"/>
  <c r="M143" i="8"/>
  <c r="L1038" i="3"/>
  <c r="B142" i="8"/>
  <c r="M142" i="8"/>
  <c r="L1037" i="3"/>
  <c r="B141" i="8"/>
  <c r="M141" i="8" s="1"/>
  <c r="L1036" i="3"/>
  <c r="B140" i="8"/>
  <c r="M140" i="8"/>
  <c r="L1035" i="3"/>
  <c r="B139" i="8"/>
  <c r="M139" i="8"/>
  <c r="L1034" i="3"/>
  <c r="B138" i="8"/>
  <c r="M138" i="8" s="1"/>
  <c r="A138" i="8"/>
  <c r="A339" i="8"/>
  <c r="M339" i="8" s="1"/>
  <c r="B137" i="8"/>
  <c r="M137" i="8"/>
  <c r="L1032" i="3"/>
  <c r="B136" i="8"/>
  <c r="M136" i="8" s="1"/>
  <c r="L1031" i="3"/>
  <c r="B135" i="8"/>
  <c r="M135" i="8"/>
  <c r="L1030" i="3"/>
  <c r="B134" i="8"/>
  <c r="M134" i="8"/>
  <c r="L1029" i="3"/>
  <c r="B133" i="8"/>
  <c r="M133" i="8" s="1"/>
  <c r="L1028" i="3"/>
  <c r="B132" i="8"/>
  <c r="M132" i="8" s="1"/>
  <c r="L1027" i="3"/>
  <c r="B131" i="8"/>
  <c r="M131" i="8"/>
  <c r="L1026" i="3"/>
  <c r="B130" i="8"/>
  <c r="M130" i="8"/>
  <c r="L1025" i="3"/>
  <c r="B129" i="8"/>
  <c r="M129" i="8"/>
  <c r="L1024" i="3"/>
  <c r="B128" i="8"/>
  <c r="M128" i="8" s="1"/>
  <c r="A128" i="8"/>
  <c r="A338" i="8"/>
  <c r="M338" i="8" s="1"/>
  <c r="B127" i="8"/>
  <c r="M127" i="8" s="1"/>
  <c r="L1022" i="3"/>
  <c r="B126" i="8"/>
  <c r="M126" i="8" s="1"/>
  <c r="L1021" i="3"/>
  <c r="B125" i="8"/>
  <c r="M125" i="8"/>
  <c r="L1020" i="3"/>
  <c r="B124" i="8"/>
  <c r="M124" i="8"/>
  <c r="L1019" i="3"/>
  <c r="B123" i="8"/>
  <c r="M123" i="8" s="1"/>
  <c r="L1018" i="3"/>
  <c r="B122" i="8"/>
  <c r="M122" i="8"/>
  <c r="L1017" i="3"/>
  <c r="B121" i="8"/>
  <c r="M121" i="8"/>
  <c r="L1016" i="3"/>
  <c r="B120" i="8"/>
  <c r="M120" i="8" s="1"/>
  <c r="L1015" i="3"/>
  <c r="B119" i="8"/>
  <c r="M119" i="8" s="1"/>
  <c r="L1014" i="3"/>
  <c r="B118" i="8"/>
  <c r="M118" i="8"/>
  <c r="A118" i="8"/>
  <c r="A337" i="8" s="1"/>
  <c r="M337" i="8" s="1"/>
  <c r="B117" i="8"/>
  <c r="M117" i="8"/>
  <c r="L1012" i="3"/>
  <c r="B116" i="8"/>
  <c r="M116" i="8"/>
  <c r="L1011" i="3"/>
  <c r="B115" i="8"/>
  <c r="M115" i="8" s="1"/>
  <c r="L1010" i="3"/>
  <c r="B114" i="8"/>
  <c r="M114" i="8" s="1"/>
  <c r="L1009" i="3"/>
  <c r="B113" i="8"/>
  <c r="M113" i="8"/>
  <c r="L1008" i="3"/>
  <c r="B112" i="8"/>
  <c r="M112" i="8"/>
  <c r="L1007" i="3"/>
  <c r="B111" i="8"/>
  <c r="M111" i="8"/>
  <c r="L1006" i="3"/>
  <c r="B110" i="8"/>
  <c r="M110" i="8" s="1"/>
  <c r="L1005" i="3"/>
  <c r="B109" i="8"/>
  <c r="M109" i="8"/>
  <c r="L1004" i="3"/>
  <c r="B108" i="8"/>
  <c r="M108" i="8" s="1"/>
  <c r="A108" i="8"/>
  <c r="A336" i="8" s="1"/>
  <c r="M336" i="8" s="1"/>
  <c r="B107" i="8"/>
  <c r="M107" i="8"/>
  <c r="L1002" i="3"/>
  <c r="B106" i="8"/>
  <c r="M106" i="8"/>
  <c r="L1001" i="3"/>
  <c r="B105" i="8"/>
  <c r="M105" i="8" s="1"/>
  <c r="L1000" i="3"/>
  <c r="B104" i="8"/>
  <c r="M104" i="8"/>
  <c r="L999" i="3"/>
  <c r="B103" i="8"/>
  <c r="M103" i="8" s="1"/>
  <c r="L998" i="3"/>
  <c r="B102" i="8"/>
  <c r="M102" i="8" s="1"/>
  <c r="L997" i="3"/>
  <c r="B101" i="8"/>
  <c r="M101" i="8" s="1"/>
  <c r="L996" i="3"/>
  <c r="B100" i="8"/>
  <c r="M100" i="8"/>
  <c r="L995" i="3"/>
  <c r="B99" i="8"/>
  <c r="M99" i="8"/>
  <c r="L994" i="3"/>
  <c r="B98" i="8"/>
  <c r="M98" i="8"/>
  <c r="A98" i="8"/>
  <c r="A335" i="8"/>
  <c r="M335" i="8" s="1"/>
  <c r="B97" i="8"/>
  <c r="M97" i="8" s="1"/>
  <c r="L992" i="3"/>
  <c r="B96" i="8"/>
  <c r="M96" i="8" s="1"/>
  <c r="L991" i="3"/>
  <c r="B95" i="8"/>
  <c r="M95" i="8"/>
  <c r="L990" i="3"/>
  <c r="B94" i="8"/>
  <c r="M94" i="8"/>
  <c r="L989" i="3"/>
  <c r="B93" i="8"/>
  <c r="M93" i="8"/>
  <c r="L988" i="3"/>
  <c r="B92" i="8"/>
  <c r="M92" i="8" s="1"/>
  <c r="L987" i="3"/>
  <c r="B91" i="8"/>
  <c r="M91" i="8"/>
  <c r="L986" i="3"/>
  <c r="B90" i="8"/>
  <c r="M90" i="8" s="1"/>
  <c r="L985" i="3"/>
  <c r="B89" i="8"/>
  <c r="M89" i="8" s="1"/>
  <c r="L984" i="3"/>
  <c r="B88" i="8"/>
  <c r="M88" i="8" s="1"/>
  <c r="A88" i="8"/>
  <c r="A334" i="8" s="1"/>
  <c r="M334" i="8" s="1"/>
  <c r="B87" i="8"/>
  <c r="M87" i="8"/>
  <c r="L982" i="3"/>
  <c r="B86" i="8"/>
  <c r="M86" i="8"/>
  <c r="L981" i="3"/>
  <c r="B85" i="8"/>
  <c r="M85" i="8" s="1"/>
  <c r="L980" i="3"/>
  <c r="B84" i="8"/>
  <c r="M84" i="8"/>
  <c r="L979" i="3"/>
  <c r="B83" i="8"/>
  <c r="M83" i="8" s="1"/>
  <c r="L978" i="3"/>
  <c r="B82" i="8"/>
  <c r="M82" i="8" s="1"/>
  <c r="L977" i="3"/>
  <c r="B81" i="8"/>
  <c r="M81" i="8" s="1"/>
  <c r="L976" i="3"/>
  <c r="B80" i="8"/>
  <c r="M80" i="8"/>
  <c r="L975" i="3"/>
  <c r="B79" i="8"/>
  <c r="M79" i="8"/>
  <c r="L974" i="3"/>
  <c r="B78" i="8"/>
  <c r="M78" i="8"/>
  <c r="A78" i="8"/>
  <c r="A333" i="8"/>
  <c r="M333" i="8" s="1"/>
  <c r="B77" i="8"/>
  <c r="M77" i="8" s="1"/>
  <c r="L972" i="3"/>
  <c r="B76" i="8"/>
  <c r="M76" i="8" s="1"/>
  <c r="L971" i="3"/>
  <c r="B75" i="8"/>
  <c r="M75" i="8"/>
  <c r="L970" i="3"/>
  <c r="B74" i="8"/>
  <c r="M74" i="8"/>
  <c r="L969" i="3"/>
  <c r="B73" i="8"/>
  <c r="M73" i="8"/>
  <c r="L968" i="3"/>
  <c r="B72" i="8"/>
  <c r="M72" i="8" s="1"/>
  <c r="L967" i="3"/>
  <c r="B71" i="8"/>
  <c r="M71" i="8"/>
  <c r="L966" i="3"/>
  <c r="B70" i="8"/>
  <c r="M70" i="8" s="1"/>
  <c r="L965" i="3"/>
  <c r="B69" i="8"/>
  <c r="M69" i="8" s="1"/>
  <c r="L964" i="3"/>
  <c r="B68" i="8"/>
  <c r="M68" i="8" s="1"/>
  <c r="A68" i="8"/>
  <c r="A332" i="8" s="1"/>
  <c r="M332" i="8" s="1"/>
  <c r="B67" i="8"/>
  <c r="M67" i="8" s="1"/>
  <c r="L962" i="3"/>
  <c r="B66" i="8"/>
  <c r="M66" i="8"/>
  <c r="L961" i="3"/>
  <c r="B65" i="8"/>
  <c r="M65" i="8" s="1"/>
  <c r="L960" i="3"/>
  <c r="B64" i="8"/>
  <c r="M64" i="8" s="1"/>
  <c r="L959" i="3"/>
  <c r="B63" i="8"/>
  <c r="M63" i="8" s="1"/>
  <c r="L958" i="3"/>
  <c r="B62" i="8"/>
  <c r="M62" i="8"/>
  <c r="L957" i="3"/>
  <c r="B61" i="8"/>
  <c r="M61" i="8"/>
  <c r="L956" i="3"/>
  <c r="B60" i="8"/>
  <c r="M60" i="8"/>
  <c r="L955" i="3"/>
  <c r="B59" i="8"/>
  <c r="M59" i="8" s="1"/>
  <c r="L954" i="3"/>
  <c r="B58" i="8"/>
  <c r="M58" i="8"/>
  <c r="A58" i="8"/>
  <c r="A331" i="8"/>
  <c r="M331" i="8" s="1"/>
  <c r="B57" i="8"/>
  <c r="M57" i="8"/>
  <c r="L952" i="3"/>
  <c r="B56" i="8"/>
  <c r="M56" i="8"/>
  <c r="L951" i="3"/>
  <c r="B55" i="8"/>
  <c r="M55" i="8"/>
  <c r="L950" i="3"/>
  <c r="B54" i="8"/>
  <c r="M54" i="8" s="1"/>
  <c r="L949" i="3"/>
  <c r="B53" i="8"/>
  <c r="M53" i="8"/>
  <c r="L948" i="3"/>
  <c r="B52" i="8"/>
  <c r="M52" i="8" s="1"/>
  <c r="L947" i="3"/>
  <c r="B51" i="8"/>
  <c r="M51" i="8" s="1"/>
  <c r="L946" i="3"/>
  <c r="B50" i="8"/>
  <c r="M50" i="8" s="1"/>
  <c r="L945" i="3"/>
  <c r="B49" i="8"/>
  <c r="M49" i="8"/>
  <c r="L944" i="3"/>
  <c r="B48" i="8"/>
  <c r="M48" i="8"/>
  <c r="A48" i="8"/>
  <c r="A330" i="8" s="1"/>
  <c r="M330" i="8" s="1"/>
  <c r="B47" i="8"/>
  <c r="M47" i="8" s="1"/>
  <c r="L942" i="3"/>
  <c r="B46" i="8"/>
  <c r="M46" i="8" s="1"/>
  <c r="L941" i="3"/>
  <c r="B45" i="8"/>
  <c r="M45" i="8" s="1"/>
  <c r="L940" i="3"/>
  <c r="B44" i="8"/>
  <c r="M44" i="8"/>
  <c r="L939" i="3"/>
  <c r="B43" i="8"/>
  <c r="M43" i="8"/>
  <c r="L938" i="3"/>
  <c r="B42" i="8"/>
  <c r="M42" i="8"/>
  <c r="L937" i="3"/>
  <c r="B41" i="8"/>
  <c r="M41" i="8" s="1"/>
  <c r="L936" i="3"/>
  <c r="B40" i="8"/>
  <c r="M40" i="8"/>
  <c r="L935" i="3"/>
  <c r="B39" i="8"/>
  <c r="M39" i="8" s="1"/>
  <c r="L934" i="3"/>
  <c r="B38" i="8"/>
  <c r="M38" i="8" s="1"/>
  <c r="A38" i="8"/>
  <c r="A329" i="8"/>
  <c r="M329" i="8" s="1"/>
  <c r="B37" i="8"/>
  <c r="M37" i="8"/>
  <c r="L932" i="3"/>
  <c r="B36" i="8"/>
  <c r="M36" i="8" s="1"/>
  <c r="L931" i="3"/>
  <c r="B35" i="8"/>
  <c r="M35" i="8"/>
  <c r="L930" i="3"/>
  <c r="B34" i="8"/>
  <c r="M34" i="8" s="1"/>
  <c r="L929" i="3"/>
  <c r="B33" i="8"/>
  <c r="M33" i="8" s="1"/>
  <c r="L928" i="3"/>
  <c r="B32" i="8"/>
  <c r="M32" i="8" s="1"/>
  <c r="L927" i="3"/>
  <c r="B31" i="8"/>
  <c r="M31" i="8"/>
  <c r="L926" i="3"/>
  <c r="M30" i="8"/>
  <c r="L925" i="3"/>
  <c r="B29" i="8"/>
  <c r="M29" i="8" s="1"/>
  <c r="L924" i="3"/>
  <c r="B28" i="8"/>
  <c r="M28" i="8"/>
  <c r="A28" i="8"/>
  <c r="A328" i="8" s="1"/>
  <c r="M328" i="8" s="1"/>
  <c r="B27" i="8"/>
  <c r="M27" i="8"/>
  <c r="L922" i="3"/>
  <c r="B26" i="8"/>
  <c r="M26" i="8" s="1"/>
  <c r="L921" i="3"/>
  <c r="B25" i="8"/>
  <c r="M25" i="8" s="1"/>
  <c r="L920" i="3"/>
  <c r="B24" i="8"/>
  <c r="M24" i="8" s="1"/>
  <c r="L919" i="3"/>
  <c r="B23" i="8"/>
  <c r="M23" i="8"/>
  <c r="L918" i="3"/>
  <c r="B22" i="8"/>
  <c r="M22" i="8"/>
  <c r="L917" i="3"/>
  <c r="B21" i="8"/>
  <c r="M21" i="8"/>
  <c r="L916" i="3"/>
  <c r="B20" i="8"/>
  <c r="M20" i="8" s="1"/>
  <c r="L915" i="3"/>
  <c r="B19" i="8"/>
  <c r="M19" i="8"/>
  <c r="L914" i="3"/>
  <c r="B18" i="8"/>
  <c r="M18" i="8" s="1"/>
  <c r="A18" i="8"/>
  <c r="A327" i="8" s="1"/>
  <c r="M327" i="8" s="1"/>
  <c r="B321" i="7"/>
  <c r="M321" i="7" s="1"/>
  <c r="L911" i="3"/>
  <c r="B320" i="7"/>
  <c r="M320" i="7"/>
  <c r="L910" i="3"/>
  <c r="B319" i="7"/>
  <c r="M319" i="7" s="1"/>
  <c r="L909" i="3"/>
  <c r="B318" i="7"/>
  <c r="M318" i="7" s="1"/>
  <c r="L908" i="3"/>
  <c r="B317" i="7"/>
  <c r="M317" i="7" s="1"/>
  <c r="L907" i="3"/>
  <c r="B316" i="7"/>
  <c r="M316" i="7"/>
  <c r="L906" i="3"/>
  <c r="B315" i="7"/>
  <c r="M315" i="7"/>
  <c r="L905" i="3"/>
  <c r="B314" i="7"/>
  <c r="M314" i="7"/>
  <c r="L904" i="3"/>
  <c r="B313" i="7"/>
  <c r="M313" i="7" s="1"/>
  <c r="L903" i="3"/>
  <c r="B312" i="7"/>
  <c r="M312" i="7"/>
  <c r="L902" i="3"/>
  <c r="A312" i="7"/>
  <c r="A356" i="7" s="1"/>
  <c r="M356" i="7" s="1"/>
  <c r="B311" i="7"/>
  <c r="M311" i="7" s="1"/>
  <c r="L901" i="3"/>
  <c r="B310" i="7"/>
  <c r="M310" i="7"/>
  <c r="L900" i="3"/>
  <c r="B309" i="7"/>
  <c r="M309" i="7" s="1"/>
  <c r="L899" i="3"/>
  <c r="B308" i="7"/>
  <c r="M308" i="7" s="1"/>
  <c r="L898" i="3"/>
  <c r="B307" i="7"/>
  <c r="M307" i="7" s="1"/>
  <c r="L897" i="3"/>
  <c r="B306" i="7"/>
  <c r="M306" i="7"/>
  <c r="L896" i="3"/>
  <c r="B305" i="7"/>
  <c r="M305" i="7"/>
  <c r="L895" i="3"/>
  <c r="B304" i="7"/>
  <c r="M304" i="7"/>
  <c r="L894" i="3"/>
  <c r="B303" i="7"/>
  <c r="M303" i="7" s="1"/>
  <c r="L893" i="3"/>
  <c r="B302" i="7"/>
  <c r="M302" i="7"/>
  <c r="L892" i="3"/>
  <c r="A302" i="7"/>
  <c r="A355" i="7" s="1"/>
  <c r="M355" i="7" s="1"/>
  <c r="B301" i="7"/>
  <c r="M301" i="7" s="1"/>
  <c r="L891" i="3"/>
  <c r="B300" i="7"/>
  <c r="M300" i="7"/>
  <c r="L890" i="3"/>
  <c r="B299" i="7"/>
  <c r="M299" i="7" s="1"/>
  <c r="L889" i="3"/>
  <c r="B298" i="7"/>
  <c r="M298" i="7" s="1"/>
  <c r="L888" i="3"/>
  <c r="B297" i="7"/>
  <c r="M297" i="7" s="1"/>
  <c r="L887" i="3"/>
  <c r="B296" i="7"/>
  <c r="M296" i="7"/>
  <c r="L886" i="3"/>
  <c r="B295" i="7"/>
  <c r="M295" i="7"/>
  <c r="L885" i="3"/>
  <c r="B294" i="7"/>
  <c r="M294" i="7"/>
  <c r="L884" i="3"/>
  <c r="B293" i="7"/>
  <c r="M293" i="7" s="1"/>
  <c r="L883" i="3"/>
  <c r="B292" i="7"/>
  <c r="M292" i="7"/>
  <c r="L882" i="3"/>
  <c r="A292" i="7"/>
  <c r="A354" i="7" s="1"/>
  <c r="M354" i="7" s="1"/>
  <c r="B291" i="7"/>
  <c r="M291" i="7" s="1"/>
  <c r="L881" i="3"/>
  <c r="B290" i="7"/>
  <c r="M290" i="7"/>
  <c r="L880" i="3"/>
  <c r="B289" i="7"/>
  <c r="M289" i="7" s="1"/>
  <c r="L879" i="3"/>
  <c r="B288" i="7"/>
  <c r="M288" i="7" s="1"/>
  <c r="L878" i="3"/>
  <c r="B287" i="7"/>
  <c r="M287" i="7" s="1"/>
  <c r="L877" i="3"/>
  <c r="B286" i="7"/>
  <c r="M286" i="7"/>
  <c r="L876" i="3"/>
  <c r="B285" i="7"/>
  <c r="M285" i="7"/>
  <c r="L875" i="3"/>
  <c r="B284" i="7"/>
  <c r="M284" i="7"/>
  <c r="L874" i="3"/>
  <c r="B283" i="7"/>
  <c r="M283" i="7" s="1"/>
  <c r="L873" i="3"/>
  <c r="B282" i="7"/>
  <c r="M282" i="7"/>
  <c r="L872" i="3"/>
  <c r="A282" i="7"/>
  <c r="A353" i="7" s="1"/>
  <c r="M353" i="7" s="1"/>
  <c r="B281" i="7"/>
  <c r="M281" i="7" s="1"/>
  <c r="L871" i="3"/>
  <c r="B280" i="7"/>
  <c r="M280" i="7"/>
  <c r="L870" i="3"/>
  <c r="B279" i="7"/>
  <c r="M279" i="7" s="1"/>
  <c r="L869" i="3"/>
  <c r="B278" i="7"/>
  <c r="M278" i="7" s="1"/>
  <c r="L868" i="3"/>
  <c r="B277" i="7"/>
  <c r="M277" i="7" s="1"/>
  <c r="L867" i="3"/>
  <c r="B276" i="7"/>
  <c r="M276" i="7"/>
  <c r="L866" i="3"/>
  <c r="B275" i="7"/>
  <c r="M275" i="7"/>
  <c r="L865" i="3"/>
  <c r="B274" i="7"/>
  <c r="M274" i="7"/>
  <c r="L864" i="3"/>
  <c r="B273" i="7"/>
  <c r="M273" i="7" s="1"/>
  <c r="L863" i="3"/>
  <c r="B272" i="7"/>
  <c r="M272" i="7"/>
  <c r="L862" i="3"/>
  <c r="A272" i="7"/>
  <c r="A352" i="7" s="1"/>
  <c r="M352" i="7" s="1"/>
  <c r="B271" i="7"/>
  <c r="M271" i="7" s="1"/>
  <c r="L861" i="3"/>
  <c r="B270" i="7"/>
  <c r="M270" i="7"/>
  <c r="L860" i="3"/>
  <c r="B269" i="7"/>
  <c r="M269" i="7" s="1"/>
  <c r="L859" i="3"/>
  <c r="B268" i="7"/>
  <c r="M268" i="7" s="1"/>
  <c r="L858" i="3"/>
  <c r="B267" i="7"/>
  <c r="M267" i="7" s="1"/>
  <c r="L857" i="3"/>
  <c r="B266" i="7"/>
  <c r="M266" i="7"/>
  <c r="L856" i="3"/>
  <c r="B265" i="7"/>
  <c r="M265" i="7"/>
  <c r="L855" i="3"/>
  <c r="B264" i="7"/>
  <c r="M264" i="7"/>
  <c r="L854" i="3"/>
  <c r="B263" i="7"/>
  <c r="M263" i="7" s="1"/>
  <c r="L853" i="3"/>
  <c r="B262" i="7"/>
  <c r="M262" i="7"/>
  <c r="L852" i="3"/>
  <c r="A262" i="7"/>
  <c r="A351" i="7" s="1"/>
  <c r="M351" i="7" s="1"/>
  <c r="B261" i="7"/>
  <c r="M261" i="7" s="1"/>
  <c r="L851" i="3"/>
  <c r="B260" i="7"/>
  <c r="M260" i="7"/>
  <c r="L850" i="3"/>
  <c r="B259" i="7"/>
  <c r="M259" i="7" s="1"/>
  <c r="L849" i="3"/>
  <c r="B258" i="7"/>
  <c r="M258" i="7" s="1"/>
  <c r="L848" i="3"/>
  <c r="B257" i="7"/>
  <c r="M257" i="7" s="1"/>
  <c r="L847" i="3"/>
  <c r="B256" i="7"/>
  <c r="M256" i="7"/>
  <c r="L846" i="3"/>
  <c r="B255" i="7"/>
  <c r="M255" i="7"/>
  <c r="L845" i="3"/>
  <c r="B254" i="7"/>
  <c r="M254" i="7"/>
  <c r="L844" i="3"/>
  <c r="B253" i="7"/>
  <c r="M253" i="7" s="1"/>
  <c r="L843" i="3"/>
  <c r="B252" i="7"/>
  <c r="M252" i="7"/>
  <c r="L842" i="3"/>
  <c r="A252" i="7"/>
  <c r="A350" i="7" s="1"/>
  <c r="M350" i="7" s="1"/>
  <c r="B251" i="7"/>
  <c r="M251" i="7" s="1"/>
  <c r="L841" i="3"/>
  <c r="B250" i="7"/>
  <c r="M250" i="7"/>
  <c r="L840" i="3"/>
  <c r="B249" i="7"/>
  <c r="M249" i="7" s="1"/>
  <c r="L839" i="3"/>
  <c r="B248" i="7"/>
  <c r="M248" i="7" s="1"/>
  <c r="L838" i="3"/>
  <c r="B247" i="7"/>
  <c r="M247" i="7" s="1"/>
  <c r="L837" i="3"/>
  <c r="B246" i="7"/>
  <c r="M246" i="7"/>
  <c r="L836" i="3"/>
  <c r="B245" i="7"/>
  <c r="M245" i="7"/>
  <c r="L835" i="3"/>
  <c r="B244" i="7"/>
  <c r="M244" i="7"/>
  <c r="L834" i="3"/>
  <c r="B243" i="7"/>
  <c r="M243" i="7" s="1"/>
  <c r="L833" i="3"/>
  <c r="B242" i="7"/>
  <c r="M242" i="7"/>
  <c r="L832" i="3"/>
  <c r="A242" i="7"/>
  <c r="A349" i="7" s="1"/>
  <c r="M349" i="7" s="1"/>
  <c r="B241" i="7"/>
  <c r="M241" i="7" s="1"/>
  <c r="L831" i="3"/>
  <c r="B240" i="7"/>
  <c r="M240" i="7"/>
  <c r="L830" i="3"/>
  <c r="B239" i="7"/>
  <c r="M239" i="7" s="1"/>
  <c r="L829" i="3"/>
  <c r="B238" i="7"/>
  <c r="M238" i="7"/>
  <c r="L828" i="3"/>
  <c r="B237" i="7"/>
  <c r="M237" i="7" s="1"/>
  <c r="L827" i="3"/>
  <c r="B236" i="7"/>
  <c r="M236" i="7"/>
  <c r="L826" i="3"/>
  <c r="B235" i="7"/>
  <c r="M235" i="7"/>
  <c r="L825" i="3"/>
  <c r="B234" i="7"/>
  <c r="M234" i="7"/>
  <c r="L824" i="3"/>
  <c r="L823" i="3"/>
  <c r="B232" i="7"/>
  <c r="M232" i="7" s="1"/>
  <c r="L822" i="3"/>
  <c r="A232" i="7"/>
  <c r="A348" i="7" s="1"/>
  <c r="M348" i="7" s="1"/>
  <c r="B231" i="7"/>
  <c r="M231" i="7" s="1"/>
  <c r="L821" i="3"/>
  <c r="B230" i="7"/>
  <c r="M230" i="7" s="1"/>
  <c r="L820" i="3"/>
  <c r="B229" i="7"/>
  <c r="M229" i="7" s="1"/>
  <c r="L819" i="3"/>
  <c r="B228" i="7"/>
  <c r="M228" i="7"/>
  <c r="L818" i="3"/>
  <c r="B227" i="7"/>
  <c r="M227" i="7"/>
  <c r="L817" i="3"/>
  <c r="B226" i="7"/>
  <c r="M226" i="7"/>
  <c r="L816" i="3"/>
  <c r="M225" i="7"/>
  <c r="L815" i="3"/>
  <c r="L814" i="3"/>
  <c r="L813" i="3"/>
  <c r="L812" i="3"/>
  <c r="A222" i="7" s="1"/>
  <c r="A347" i="7" s="1"/>
  <c r="M347" i="7" s="1"/>
  <c r="B217" i="7"/>
  <c r="M217" i="7"/>
  <c r="L811" i="3"/>
  <c r="B216" i="7"/>
  <c r="M216" i="7"/>
  <c r="L810" i="3"/>
  <c r="B215" i="7"/>
  <c r="M215" i="7"/>
  <c r="L809" i="3"/>
  <c r="B214" i="7"/>
  <c r="M214" i="7" s="1"/>
  <c r="L808" i="3"/>
  <c r="B213" i="7"/>
  <c r="M213" i="7"/>
  <c r="L807" i="3"/>
  <c r="B212" i="7"/>
  <c r="M212" i="7" s="1"/>
  <c r="L806" i="3"/>
  <c r="B211" i="7"/>
  <c r="M211" i="7" s="1"/>
  <c r="L805" i="3"/>
  <c r="B210" i="7"/>
  <c r="M210" i="7" s="1"/>
  <c r="L804" i="3"/>
  <c r="B209" i="7"/>
  <c r="M209" i="7"/>
  <c r="L803" i="3"/>
  <c r="B208" i="7"/>
  <c r="M208" i="7"/>
  <c r="A208" i="7"/>
  <c r="A346" i="7" s="1"/>
  <c r="M346" i="7" s="1"/>
  <c r="B207" i="7"/>
  <c r="M207" i="7" s="1"/>
  <c r="L801" i="3"/>
  <c r="B206" i="7"/>
  <c r="M206" i="7" s="1"/>
  <c r="L800" i="3"/>
  <c r="B205" i="7"/>
  <c r="M205" i="7" s="1"/>
  <c r="L799" i="3"/>
  <c r="B204" i="7"/>
  <c r="M204" i="7"/>
  <c r="L798" i="3"/>
  <c r="B203" i="7"/>
  <c r="M203" i="7"/>
  <c r="L797" i="3"/>
  <c r="B202" i="7"/>
  <c r="M202" i="7"/>
  <c r="L796" i="3"/>
  <c r="B201" i="7"/>
  <c r="M201" i="7" s="1"/>
  <c r="L795" i="3"/>
  <c r="B200" i="7"/>
  <c r="M200" i="7"/>
  <c r="L794" i="3"/>
  <c r="B199" i="7"/>
  <c r="M199" i="7" s="1"/>
  <c r="L793" i="3"/>
  <c r="B198" i="7"/>
  <c r="M198" i="7" s="1"/>
  <c r="A198" i="7"/>
  <c r="A345" i="7"/>
  <c r="M345" i="7" s="1"/>
  <c r="B197" i="7"/>
  <c r="M197" i="7"/>
  <c r="L791" i="3"/>
  <c r="B196" i="7"/>
  <c r="M196" i="7" s="1"/>
  <c r="L790" i="3"/>
  <c r="B195" i="7"/>
  <c r="M195" i="7"/>
  <c r="L789" i="3"/>
  <c r="B194" i="7"/>
  <c r="M194" i="7" s="1"/>
  <c r="L788" i="3"/>
  <c r="B193" i="7"/>
  <c r="M193" i="7" s="1"/>
  <c r="L787" i="3"/>
  <c r="B192" i="7"/>
  <c r="M192" i="7" s="1"/>
  <c r="L786" i="3"/>
  <c r="B191" i="7"/>
  <c r="M191" i="7"/>
  <c r="L785" i="3"/>
  <c r="B190" i="7"/>
  <c r="M190" i="7"/>
  <c r="L784" i="3"/>
  <c r="B189" i="7"/>
  <c r="M189" i="7"/>
  <c r="L783" i="3"/>
  <c r="B188" i="7"/>
  <c r="M188" i="7" s="1"/>
  <c r="A188" i="7"/>
  <c r="A344" i="7"/>
  <c r="M344" i="7" s="1"/>
  <c r="B187" i="7"/>
  <c r="M187" i="7" s="1"/>
  <c r="L781" i="3"/>
  <c r="B186" i="7"/>
  <c r="M186" i="7"/>
  <c r="L780" i="3"/>
  <c r="B185" i="7"/>
  <c r="M185" i="7"/>
  <c r="L779" i="3"/>
  <c r="B184" i="7"/>
  <c r="M184" i="7"/>
  <c r="L778" i="3"/>
  <c r="B183" i="7"/>
  <c r="M183" i="7" s="1"/>
  <c r="L777" i="3"/>
  <c r="B182" i="7"/>
  <c r="M182" i="7"/>
  <c r="L776" i="3"/>
  <c r="B181" i="7"/>
  <c r="M181" i="7" s="1"/>
  <c r="L775" i="3"/>
  <c r="B180" i="7"/>
  <c r="M180" i="7" s="1"/>
  <c r="L774" i="3"/>
  <c r="B179" i="7"/>
  <c r="M179" i="7" s="1"/>
  <c r="L773" i="3"/>
  <c r="B178" i="7"/>
  <c r="M178" i="7"/>
  <c r="D88" i="4"/>
  <c r="B177" i="7"/>
  <c r="M177" i="7"/>
  <c r="L771" i="3"/>
  <c r="B176" i="7"/>
  <c r="M176" i="7"/>
  <c r="L770" i="3"/>
  <c r="B175" i="7"/>
  <c r="M175" i="7" s="1"/>
  <c r="L769" i="3"/>
  <c r="B174" i="7"/>
  <c r="M174" i="7"/>
  <c r="L768" i="3"/>
  <c r="B173" i="7"/>
  <c r="M173" i="7" s="1"/>
  <c r="L767" i="3"/>
  <c r="B172" i="7"/>
  <c r="M172" i="7" s="1"/>
  <c r="L766" i="3"/>
  <c r="B171" i="7"/>
  <c r="M171" i="7" s="1"/>
  <c r="L765" i="3"/>
  <c r="B170" i="7"/>
  <c r="M170" i="7"/>
  <c r="L764" i="3"/>
  <c r="B169" i="7"/>
  <c r="M169" i="7"/>
  <c r="L763" i="3"/>
  <c r="B168" i="7"/>
  <c r="M168" i="7"/>
  <c r="A168" i="7"/>
  <c r="A342" i="7"/>
  <c r="M342" i="7" s="1"/>
  <c r="B167" i="7"/>
  <c r="M167" i="7" s="1"/>
  <c r="L761" i="3"/>
  <c r="B166" i="7"/>
  <c r="M166" i="7" s="1"/>
  <c r="L760" i="3"/>
  <c r="B165" i="7"/>
  <c r="M165" i="7"/>
  <c r="L759" i="3"/>
  <c r="B164" i="7"/>
  <c r="M164" i="7"/>
  <c r="L758" i="3"/>
  <c r="B163" i="7"/>
  <c r="M163" i="7"/>
  <c r="L757" i="3"/>
  <c r="B162" i="7"/>
  <c r="M162" i="7" s="1"/>
  <c r="L756" i="3"/>
  <c r="B161" i="7"/>
  <c r="M161" i="7"/>
  <c r="L755" i="3"/>
  <c r="B160" i="7"/>
  <c r="M160" i="7" s="1"/>
  <c r="L754" i="3"/>
  <c r="B159" i="7"/>
  <c r="M159" i="7" s="1"/>
  <c r="L753" i="3"/>
  <c r="B158" i="7"/>
  <c r="M158" i="7" s="1"/>
  <c r="A158" i="7"/>
  <c r="A341" i="7" s="1"/>
  <c r="M341" i="7" s="1"/>
  <c r="B157" i="7"/>
  <c r="M157" i="7" s="1"/>
  <c r="L751" i="3"/>
  <c r="B156" i="7"/>
  <c r="M156" i="7"/>
  <c r="L750" i="3"/>
  <c r="B155" i="7"/>
  <c r="M155" i="7" s="1"/>
  <c r="L749" i="3"/>
  <c r="B154" i="7"/>
  <c r="M154" i="7" s="1"/>
  <c r="L748" i="3"/>
  <c r="B153" i="7"/>
  <c r="M153" i="7" s="1"/>
  <c r="L747" i="3"/>
  <c r="B152" i="7"/>
  <c r="M152" i="7"/>
  <c r="L746" i="3"/>
  <c r="B151" i="7"/>
  <c r="M151" i="7"/>
  <c r="L745" i="3"/>
  <c r="B150" i="7"/>
  <c r="M150" i="7"/>
  <c r="L744" i="3"/>
  <c r="B149" i="7"/>
  <c r="M149" i="7" s="1"/>
  <c r="L743" i="3"/>
  <c r="B148" i="7"/>
  <c r="M148" i="7"/>
  <c r="A148" i="7"/>
  <c r="A340" i="7"/>
  <c r="M340" i="7" s="1"/>
  <c r="B147" i="7"/>
  <c r="M147" i="7"/>
  <c r="L741" i="3"/>
  <c r="B146" i="7"/>
  <c r="M146" i="7"/>
  <c r="L740" i="3"/>
  <c r="B145" i="7"/>
  <c r="M145" i="7"/>
  <c r="L739" i="3"/>
  <c r="B144" i="7"/>
  <c r="M144" i="7" s="1"/>
  <c r="L738" i="3"/>
  <c r="B143" i="7"/>
  <c r="M143" i="7"/>
  <c r="L737" i="3"/>
  <c r="B142" i="7"/>
  <c r="M142" i="7" s="1"/>
  <c r="L736" i="3"/>
  <c r="B141" i="7"/>
  <c r="M141" i="7"/>
  <c r="L735" i="3"/>
  <c r="B140" i="7"/>
  <c r="M140" i="7" s="1"/>
  <c r="L734" i="3"/>
  <c r="B139" i="7"/>
  <c r="M139" i="7"/>
  <c r="L733" i="3"/>
  <c r="B138" i="7"/>
  <c r="M138" i="7"/>
  <c r="A138" i="7"/>
  <c r="A339" i="7" s="1"/>
  <c r="M339" i="7" s="1"/>
  <c r="B137" i="7"/>
  <c r="M137" i="7" s="1"/>
  <c r="L731" i="3"/>
  <c r="B136" i="7"/>
  <c r="M136" i="7" s="1"/>
  <c r="L730" i="3"/>
  <c r="B135" i="7"/>
  <c r="M135" i="7" s="1"/>
  <c r="L729" i="3"/>
  <c r="B134" i="7"/>
  <c r="M134" i="7"/>
  <c r="L728" i="3"/>
  <c r="B133" i="7"/>
  <c r="M133" i="7"/>
  <c r="L727" i="3"/>
  <c r="B132" i="7"/>
  <c r="M132" i="7"/>
  <c r="L726" i="3"/>
  <c r="B131" i="7"/>
  <c r="M131" i="7" s="1"/>
  <c r="L725" i="3"/>
  <c r="B130" i="7"/>
  <c r="M130" i="7"/>
  <c r="L724" i="3"/>
  <c r="B129" i="7"/>
  <c r="M129" i="7" s="1"/>
  <c r="L723" i="3"/>
  <c r="B128" i="7"/>
  <c r="M128" i="7" s="1"/>
  <c r="A128" i="7"/>
  <c r="A338" i="7"/>
  <c r="M338" i="7" s="1"/>
  <c r="B127" i="7"/>
  <c r="M127" i="7"/>
  <c r="L721" i="3"/>
  <c r="B126" i="7"/>
  <c r="M126" i="7" s="1"/>
  <c r="L720" i="3"/>
  <c r="B125" i="7"/>
  <c r="M125" i="7"/>
  <c r="L719" i="3"/>
  <c r="B124" i="7"/>
  <c r="M124" i="7" s="1"/>
  <c r="L718" i="3"/>
  <c r="B123" i="7"/>
  <c r="M123" i="7"/>
  <c r="L717" i="3"/>
  <c r="B122" i="7"/>
  <c r="M122" i="7" s="1"/>
  <c r="L716" i="3"/>
  <c r="B121" i="7"/>
  <c r="M121" i="7"/>
  <c r="L715" i="3"/>
  <c r="B120" i="7"/>
  <c r="M120" i="7"/>
  <c r="L714" i="3"/>
  <c r="B119" i="7"/>
  <c r="M119" i="7"/>
  <c r="L713" i="3"/>
  <c r="B118" i="7"/>
  <c r="M118" i="7" s="1"/>
  <c r="A118" i="7"/>
  <c r="A337" i="7"/>
  <c r="M337" i="7" s="1"/>
  <c r="B117" i="7"/>
  <c r="M117" i="7" s="1"/>
  <c r="L711" i="3"/>
  <c r="B116" i="7"/>
  <c r="M116" i="7"/>
  <c r="L710" i="3"/>
  <c r="B115" i="7"/>
  <c r="M115" i="7"/>
  <c r="L709" i="3"/>
  <c r="B114" i="7"/>
  <c r="M114" i="7"/>
  <c r="L708" i="3"/>
  <c r="B113" i="7"/>
  <c r="M113" i="7" s="1"/>
  <c r="L707" i="3"/>
  <c r="B112" i="7"/>
  <c r="M112" i="7" s="1"/>
  <c r="L706" i="3"/>
  <c r="B111" i="7"/>
  <c r="M111" i="7" s="1"/>
  <c r="L705" i="3"/>
  <c r="B110" i="7"/>
  <c r="M110" i="7"/>
  <c r="L704" i="3"/>
  <c r="B109" i="7"/>
  <c r="M109" i="7" s="1"/>
  <c r="L703" i="3"/>
  <c r="B108" i="7"/>
  <c r="M108" i="7"/>
  <c r="A108" i="7"/>
  <c r="A336" i="7"/>
  <c r="M336" i="7" s="1"/>
  <c r="B107" i="7"/>
  <c r="M107" i="7" s="1"/>
  <c r="L701" i="3"/>
  <c r="B106" i="7"/>
  <c r="M106" i="7" s="1"/>
  <c r="L700" i="3"/>
  <c r="B105" i="7"/>
  <c r="M105" i="7"/>
  <c r="L699" i="3"/>
  <c r="B104" i="7"/>
  <c r="M104" i="7" s="1"/>
  <c r="L698" i="3"/>
  <c r="B103" i="7"/>
  <c r="M103" i="7"/>
  <c r="L697" i="3"/>
  <c r="B102" i="7"/>
  <c r="M102" i="7"/>
  <c r="L696" i="3"/>
  <c r="B101" i="7"/>
  <c r="M101" i="7"/>
  <c r="L695" i="3"/>
  <c r="B100" i="7"/>
  <c r="M100" i="7" s="1"/>
  <c r="L694" i="3"/>
  <c r="B99" i="7"/>
  <c r="M99" i="7" s="1"/>
  <c r="L693" i="3"/>
  <c r="B98" i="7"/>
  <c r="M98" i="7" s="1"/>
  <c r="A98" i="7"/>
  <c r="A335" i="7" s="1"/>
  <c r="M335" i="7" s="1"/>
  <c r="B97" i="7"/>
  <c r="M97" i="7"/>
  <c r="L691" i="3"/>
  <c r="B96" i="7"/>
  <c r="M96" i="7"/>
  <c r="L690" i="3"/>
  <c r="B95" i="7"/>
  <c r="M95" i="7" s="1"/>
  <c r="L689" i="3"/>
  <c r="B94" i="7"/>
  <c r="M94" i="7" s="1"/>
  <c r="L688" i="3"/>
  <c r="B93" i="7"/>
  <c r="M93" i="7" s="1"/>
  <c r="L687" i="3"/>
  <c r="B92" i="7"/>
  <c r="M92" i="7"/>
  <c r="L686" i="3"/>
  <c r="B91" i="7"/>
  <c r="M91" i="7" s="1"/>
  <c r="L685" i="3"/>
  <c r="B90" i="7"/>
  <c r="M90" i="7"/>
  <c r="L684" i="3"/>
  <c r="B89" i="7"/>
  <c r="M89" i="7"/>
  <c r="L683" i="3"/>
  <c r="B88" i="7"/>
  <c r="M88" i="7"/>
  <c r="D79" i="4"/>
  <c r="B87" i="7"/>
  <c r="M87" i="7" s="1"/>
  <c r="L681" i="3"/>
  <c r="B86" i="7"/>
  <c r="M86" i="7" s="1"/>
  <c r="L680" i="3"/>
  <c r="B85" i="7"/>
  <c r="M85" i="7" s="1"/>
  <c r="L679" i="3"/>
  <c r="B84" i="7"/>
  <c r="M84" i="7"/>
  <c r="L678" i="3"/>
  <c r="B83" i="7"/>
  <c r="M83" i="7" s="1"/>
  <c r="L677" i="3"/>
  <c r="B82" i="7"/>
  <c r="M82" i="7"/>
  <c r="L676" i="3"/>
  <c r="B81" i="7"/>
  <c r="M81" i="7"/>
  <c r="L675" i="3"/>
  <c r="B80" i="7"/>
  <c r="M80" i="7"/>
  <c r="L674" i="3"/>
  <c r="B79" i="7"/>
  <c r="M79" i="7" s="1"/>
  <c r="L673" i="3"/>
  <c r="B78" i="7"/>
  <c r="M78" i="7"/>
  <c r="A78" i="7"/>
  <c r="A333" i="7"/>
  <c r="M333" i="7" s="1"/>
  <c r="B77" i="7"/>
  <c r="M77" i="7"/>
  <c r="L671" i="3"/>
  <c r="B76" i="7"/>
  <c r="M76" i="7"/>
  <c r="L670" i="3"/>
  <c r="B75" i="7"/>
  <c r="M75" i="7"/>
  <c r="L669" i="3"/>
  <c r="B74" i="7"/>
  <c r="M74" i="7" s="1"/>
  <c r="L668" i="3"/>
  <c r="B73" i="7"/>
  <c r="M73" i="7" s="1"/>
  <c r="L667" i="3"/>
  <c r="B72" i="7"/>
  <c r="M72" i="7" s="1"/>
  <c r="L666" i="3"/>
  <c r="B71" i="7"/>
  <c r="M71" i="7"/>
  <c r="L665" i="3"/>
  <c r="B70" i="7"/>
  <c r="M70" i="7" s="1"/>
  <c r="L664" i="3"/>
  <c r="B69" i="7"/>
  <c r="M69" i="7"/>
  <c r="L663" i="3"/>
  <c r="B68" i="7"/>
  <c r="M68" i="7"/>
  <c r="A68" i="7"/>
  <c r="A332" i="7" s="1"/>
  <c r="M332" i="7" s="1"/>
  <c r="B67" i="7"/>
  <c r="M67" i="7" s="1"/>
  <c r="L661" i="3"/>
  <c r="B66" i="7"/>
  <c r="M66" i="7"/>
  <c r="L660" i="3"/>
  <c r="B65" i="7"/>
  <c r="M65" i="7" s="1"/>
  <c r="L659" i="3"/>
  <c r="B64" i="7"/>
  <c r="M64" i="7"/>
  <c r="L658" i="3"/>
  <c r="B63" i="7"/>
  <c r="M63" i="7"/>
  <c r="L657" i="3"/>
  <c r="B62" i="7"/>
  <c r="M62" i="7"/>
  <c r="L656" i="3"/>
  <c r="B61" i="7"/>
  <c r="M61" i="7" s="1"/>
  <c r="L655" i="3"/>
  <c r="B60" i="7"/>
  <c r="M60" i="7" s="1"/>
  <c r="L654" i="3"/>
  <c r="B59" i="7"/>
  <c r="M59" i="7" s="1"/>
  <c r="L653" i="3"/>
  <c r="B58" i="7"/>
  <c r="M58" i="7"/>
  <c r="A58" i="7"/>
  <c r="A331" i="7"/>
  <c r="M331" i="7" s="1"/>
  <c r="B57" i="7"/>
  <c r="M57" i="7"/>
  <c r="L651" i="3"/>
  <c r="M56" i="7"/>
  <c r="L650" i="3"/>
  <c r="L649" i="3"/>
  <c r="B54" i="7"/>
  <c r="M54" i="7"/>
  <c r="B53" i="7"/>
  <c r="M53" i="7"/>
  <c r="B52" i="7"/>
  <c r="M52" i="7"/>
  <c r="B51" i="7"/>
  <c r="M51" i="7"/>
  <c r="B50" i="7"/>
  <c r="M50" i="7"/>
  <c r="M49" i="7"/>
  <c r="M48" i="7"/>
  <c r="A48" i="7"/>
  <c r="A330" i="7"/>
  <c r="M330" i="7" s="1"/>
  <c r="B47" i="7"/>
  <c r="M47" i="7"/>
  <c r="L641" i="3"/>
  <c r="B46" i="7"/>
  <c r="M46" i="7" s="1"/>
  <c r="L640" i="3"/>
  <c r="B45" i="7"/>
  <c r="M45" i="7"/>
  <c r="L639" i="3"/>
  <c r="B44" i="7"/>
  <c r="M44" i="7"/>
  <c r="L638" i="3"/>
  <c r="B43" i="7"/>
  <c r="M43" i="7"/>
  <c r="L637" i="3"/>
  <c r="B42" i="7"/>
  <c r="M42" i="7" s="1"/>
  <c r="L636" i="3"/>
  <c r="B41" i="7"/>
  <c r="M41" i="7" s="1"/>
  <c r="L635" i="3"/>
  <c r="B40" i="7"/>
  <c r="M40" i="7" s="1"/>
  <c r="L634" i="3"/>
  <c r="B39" i="7"/>
  <c r="M39" i="7"/>
  <c r="L633" i="3"/>
  <c r="B38" i="7"/>
  <c r="M38" i="7" s="1"/>
  <c r="A38" i="7"/>
  <c r="A329" i="7" s="1"/>
  <c r="M329" i="7" s="1"/>
  <c r="B37" i="7"/>
  <c r="M37" i="7" s="1"/>
  <c r="L631" i="3"/>
  <c r="B36" i="7"/>
  <c r="M36" i="7"/>
  <c r="L630" i="3"/>
  <c r="B35" i="7"/>
  <c r="M35" i="7" s="1"/>
  <c r="L629" i="3"/>
  <c r="B34" i="7"/>
  <c r="M34" i="7"/>
  <c r="L628" i="3"/>
  <c r="B33" i="7"/>
  <c r="M33" i="7" s="1"/>
  <c r="L627" i="3"/>
  <c r="L626" i="3"/>
  <c r="L625" i="3"/>
  <c r="B30" i="7"/>
  <c r="M30" i="7"/>
  <c r="L624" i="3"/>
  <c r="B29" i="7"/>
  <c r="M29" i="7" s="1"/>
  <c r="L623" i="3"/>
  <c r="B28" i="7"/>
  <c r="M28" i="7"/>
  <c r="A28" i="7"/>
  <c r="A328" i="7"/>
  <c r="M328" i="7" s="1"/>
  <c r="B27" i="7"/>
  <c r="M27" i="7" s="1"/>
  <c r="L621" i="3"/>
  <c r="B26" i="7"/>
  <c r="M26" i="7" s="1"/>
  <c r="L620" i="3"/>
  <c r="B25" i="7"/>
  <c r="M25" i="7"/>
  <c r="L619" i="3"/>
  <c r="B24" i="7"/>
  <c r="M24" i="7" s="1"/>
  <c r="L618" i="3"/>
  <c r="B23" i="7"/>
  <c r="M23" i="7"/>
  <c r="L617" i="3"/>
  <c r="B22" i="7"/>
  <c r="M22" i="7"/>
  <c r="L616" i="3"/>
  <c r="B21" i="7"/>
  <c r="M21" i="7"/>
  <c r="L615" i="3"/>
  <c r="B20" i="7"/>
  <c r="M20" i="7" s="1"/>
  <c r="L614" i="3"/>
  <c r="B19" i="7"/>
  <c r="M19" i="7"/>
  <c r="L613" i="3"/>
  <c r="B18" i="7"/>
  <c r="M18" i="7" s="1"/>
  <c r="A18" i="7"/>
  <c r="A327" i="7" s="1"/>
  <c r="M327" i="7" s="1"/>
  <c r="B321" i="6"/>
  <c r="M321" i="6"/>
  <c r="L610" i="3"/>
  <c r="B320" i="6"/>
  <c r="M320" i="6"/>
  <c r="L609" i="3"/>
  <c r="B319" i="6"/>
  <c r="M319" i="6" s="1"/>
  <c r="L608" i="3"/>
  <c r="B318" i="6"/>
  <c r="M318" i="6" s="1"/>
  <c r="L607" i="3"/>
  <c r="B317" i="6"/>
  <c r="M317" i="6" s="1"/>
  <c r="L606" i="3"/>
  <c r="B316" i="6"/>
  <c r="M316" i="6"/>
  <c r="L605" i="3"/>
  <c r="B315" i="6"/>
  <c r="M315" i="6" s="1"/>
  <c r="L604" i="3"/>
  <c r="B314" i="6"/>
  <c r="M314" i="6"/>
  <c r="L603" i="3"/>
  <c r="B313" i="6"/>
  <c r="M313" i="6"/>
  <c r="L602" i="3"/>
  <c r="B312" i="6"/>
  <c r="M312" i="6"/>
  <c r="L601" i="3"/>
  <c r="A312" i="6"/>
  <c r="A356" i="6" s="1"/>
  <c r="M356" i="6" s="1"/>
  <c r="B311" i="6"/>
  <c r="M311" i="6"/>
  <c r="L600" i="3"/>
  <c r="B310" i="6"/>
  <c r="M310" i="6"/>
  <c r="L599" i="3"/>
  <c r="B309" i="6"/>
  <c r="M309" i="6" s="1"/>
  <c r="L598" i="3"/>
  <c r="B308" i="6"/>
  <c r="M308" i="6"/>
  <c r="L597" i="3"/>
  <c r="B307" i="6"/>
  <c r="M307" i="6" s="1"/>
  <c r="L596" i="3"/>
  <c r="B306" i="6"/>
  <c r="M306" i="6"/>
  <c r="L595" i="3"/>
  <c r="B305" i="6"/>
  <c r="M305" i="6" s="1"/>
  <c r="L594" i="3"/>
  <c r="B304" i="6"/>
  <c r="M304" i="6"/>
  <c r="L593" i="3"/>
  <c r="B303" i="6"/>
  <c r="M303" i="6"/>
  <c r="L592" i="3"/>
  <c r="B302" i="6"/>
  <c r="M302" i="6"/>
  <c r="L591" i="3"/>
  <c r="A302" i="6"/>
  <c r="A355" i="6" s="1"/>
  <c r="M355" i="6" s="1"/>
  <c r="B301" i="6"/>
  <c r="M301" i="6"/>
  <c r="L590" i="3"/>
  <c r="B300" i="6"/>
  <c r="M300" i="6"/>
  <c r="L589" i="3"/>
  <c r="B299" i="6"/>
  <c r="M299" i="6" s="1"/>
  <c r="L588" i="3"/>
  <c r="B298" i="6"/>
  <c r="M298" i="6" s="1"/>
  <c r="L587" i="3"/>
  <c r="B297" i="6"/>
  <c r="M297" i="6" s="1"/>
  <c r="L586" i="3"/>
  <c r="B296" i="6"/>
  <c r="M296" i="6"/>
  <c r="L585" i="3"/>
  <c r="B295" i="6"/>
  <c r="M295" i="6" s="1"/>
  <c r="L584" i="3"/>
  <c r="B294" i="6"/>
  <c r="M294" i="6"/>
  <c r="L583" i="3"/>
  <c r="B293" i="6"/>
  <c r="M293" i="6"/>
  <c r="L582" i="3"/>
  <c r="B292" i="6"/>
  <c r="M292" i="6"/>
  <c r="L581" i="3"/>
  <c r="A292" i="6"/>
  <c r="A354" i="6" s="1"/>
  <c r="M354" i="6" s="1"/>
  <c r="B291" i="6"/>
  <c r="M291" i="6"/>
  <c r="L580" i="3"/>
  <c r="B290" i="6"/>
  <c r="M290" i="6"/>
  <c r="L579" i="3"/>
  <c r="B289" i="6"/>
  <c r="M289" i="6" s="1"/>
  <c r="L578" i="3"/>
  <c r="B288" i="6"/>
  <c r="M288" i="6"/>
  <c r="L577" i="3"/>
  <c r="B287" i="6"/>
  <c r="M287" i="6" s="1"/>
  <c r="L576" i="3"/>
  <c r="B286" i="6"/>
  <c r="M286" i="6"/>
  <c r="L575" i="3"/>
  <c r="B285" i="6"/>
  <c r="M285" i="6" s="1"/>
  <c r="L574" i="3"/>
  <c r="B284" i="6"/>
  <c r="M284" i="6"/>
  <c r="L573" i="3"/>
  <c r="B283" i="6"/>
  <c r="M283" i="6"/>
  <c r="L572" i="3"/>
  <c r="B282" i="6"/>
  <c r="M282" i="6"/>
  <c r="L571" i="3"/>
  <c r="A282" i="6"/>
  <c r="A353" i="6" s="1"/>
  <c r="M353" i="6" s="1"/>
  <c r="B281" i="6"/>
  <c r="M281" i="6"/>
  <c r="L570" i="3"/>
  <c r="B280" i="6"/>
  <c r="M280" i="6"/>
  <c r="L569" i="3"/>
  <c r="B279" i="6"/>
  <c r="M279" i="6" s="1"/>
  <c r="L568" i="3"/>
  <c r="B278" i="6"/>
  <c r="M278" i="6" s="1"/>
  <c r="L567" i="3"/>
  <c r="B277" i="6"/>
  <c r="M277" i="6" s="1"/>
  <c r="L566" i="3"/>
  <c r="B276" i="6"/>
  <c r="M276" i="6"/>
  <c r="L565" i="3"/>
  <c r="B275" i="6"/>
  <c r="M275" i="6" s="1"/>
  <c r="L564" i="3"/>
  <c r="B274" i="6"/>
  <c r="M274" i="6"/>
  <c r="L563" i="3"/>
  <c r="B273" i="6"/>
  <c r="M273" i="6"/>
  <c r="L562" i="3"/>
  <c r="B272" i="6"/>
  <c r="M272" i="6"/>
  <c r="L561" i="3"/>
  <c r="A272" i="6"/>
  <c r="A352" i="6" s="1"/>
  <c r="M352" i="6" s="1"/>
  <c r="B271" i="6"/>
  <c r="M271" i="6"/>
  <c r="L560" i="3"/>
  <c r="B270" i="6"/>
  <c r="M270" i="6"/>
  <c r="L559" i="3"/>
  <c r="B269" i="6"/>
  <c r="M269" i="6" s="1"/>
  <c r="L558" i="3"/>
  <c r="B268" i="6"/>
  <c r="M268" i="6"/>
  <c r="L557" i="3"/>
  <c r="B267" i="6"/>
  <c r="M267" i="6" s="1"/>
  <c r="L556" i="3"/>
  <c r="B266" i="6"/>
  <c r="M266" i="6"/>
  <c r="L555" i="3"/>
  <c r="B265" i="6"/>
  <c r="M265" i="6" s="1"/>
  <c r="L554" i="3"/>
  <c r="B264" i="6"/>
  <c r="M264" i="6"/>
  <c r="L553" i="3"/>
  <c r="B263" i="6"/>
  <c r="M263" i="6"/>
  <c r="L552" i="3"/>
  <c r="B262" i="6"/>
  <c r="M262" i="6"/>
  <c r="L551" i="3"/>
  <c r="D65" i="4"/>
  <c r="B261" i="6"/>
  <c r="M261" i="6"/>
  <c r="L550" i="3"/>
  <c r="B260" i="6"/>
  <c r="M260" i="6" s="1"/>
  <c r="L549" i="3"/>
  <c r="B259" i="6"/>
  <c r="M259" i="6"/>
  <c r="L548" i="3"/>
  <c r="B258" i="6"/>
  <c r="M258" i="6"/>
  <c r="L547" i="3"/>
  <c r="B257" i="6"/>
  <c r="M257" i="6"/>
  <c r="L546" i="3"/>
  <c r="B256" i="6"/>
  <c r="M256" i="6" s="1"/>
  <c r="L545" i="3"/>
  <c r="B255" i="6"/>
  <c r="M255" i="6" s="1"/>
  <c r="L544" i="3"/>
  <c r="B254" i="6"/>
  <c r="M254" i="6" s="1"/>
  <c r="L543" i="3"/>
  <c r="B253" i="6"/>
  <c r="M253" i="6"/>
  <c r="L542" i="3"/>
  <c r="B252" i="6"/>
  <c r="M252" i="6" s="1"/>
  <c r="L541" i="3"/>
  <c r="A252" i="6" s="1"/>
  <c r="A350" i="6" s="1"/>
  <c r="M350" i="6" s="1"/>
  <c r="B251" i="6"/>
  <c r="M251" i="6"/>
  <c r="L540" i="3"/>
  <c r="B250" i="6"/>
  <c r="M250" i="6" s="1"/>
  <c r="L539" i="3"/>
  <c r="B249" i="6"/>
  <c r="M249" i="6"/>
  <c r="L538" i="3"/>
  <c r="B248" i="6"/>
  <c r="M248" i="6"/>
  <c r="L537" i="3"/>
  <c r="B247" i="6"/>
  <c r="M247" i="6"/>
  <c r="L536" i="3"/>
  <c r="B246" i="6"/>
  <c r="M246" i="6" s="1"/>
  <c r="L535" i="3"/>
  <c r="B245" i="6"/>
  <c r="M245" i="6"/>
  <c r="L534" i="3"/>
  <c r="B244" i="6"/>
  <c r="M244" i="6" s="1"/>
  <c r="L533" i="3"/>
  <c r="B243" i="6"/>
  <c r="M243" i="6"/>
  <c r="L532" i="3"/>
  <c r="B242" i="6"/>
  <c r="M242" i="6" s="1"/>
  <c r="L531" i="3"/>
  <c r="A242" i="6" s="1"/>
  <c r="A349" i="6" s="1"/>
  <c r="M349" i="6" s="1"/>
  <c r="B241" i="6"/>
  <c r="M241" i="6"/>
  <c r="L530" i="3"/>
  <c r="B240" i="6"/>
  <c r="M240" i="6" s="1"/>
  <c r="L529" i="3"/>
  <c r="B239" i="6"/>
  <c r="M239" i="6"/>
  <c r="L528" i="3"/>
  <c r="B238" i="6"/>
  <c r="M238" i="6"/>
  <c r="L527" i="3"/>
  <c r="B237" i="6"/>
  <c r="M237" i="6"/>
  <c r="L526" i="3"/>
  <c r="B236" i="6"/>
  <c r="M236" i="6" s="1"/>
  <c r="L525" i="3"/>
  <c r="B235" i="6"/>
  <c r="M235" i="6" s="1"/>
  <c r="L524" i="3"/>
  <c r="B234" i="6"/>
  <c r="M234" i="6" s="1"/>
  <c r="L523" i="3"/>
  <c r="B233" i="6"/>
  <c r="M233" i="6"/>
  <c r="L522" i="3"/>
  <c r="B232" i="6"/>
  <c r="M232" i="6" s="1"/>
  <c r="L521" i="3"/>
  <c r="A232" i="6" s="1"/>
  <c r="A348" i="6" s="1"/>
  <c r="M348" i="6" s="1"/>
  <c r="B231" i="6"/>
  <c r="M231" i="6" s="1"/>
  <c r="L520" i="3"/>
  <c r="B230" i="6"/>
  <c r="M230" i="6"/>
  <c r="L519" i="3"/>
  <c r="B229" i="6"/>
  <c r="M229" i="6" s="1"/>
  <c r="L518" i="3"/>
  <c r="B228" i="6"/>
  <c r="M228" i="6"/>
  <c r="L517" i="3"/>
  <c r="B227" i="6"/>
  <c r="M227" i="6" s="1"/>
  <c r="L516" i="3"/>
  <c r="B226" i="6"/>
  <c r="M226" i="6"/>
  <c r="L515" i="3"/>
  <c r="B225" i="6"/>
  <c r="M225" i="6"/>
  <c r="L514" i="3"/>
  <c r="B224" i="6"/>
  <c r="M224" i="6"/>
  <c r="L513" i="3"/>
  <c r="B223" i="6"/>
  <c r="M223" i="6" s="1"/>
  <c r="L512" i="3"/>
  <c r="B222" i="6"/>
  <c r="M222" i="6" s="1"/>
  <c r="L511" i="3"/>
  <c r="A222" i="6"/>
  <c r="A347" i="6" s="1"/>
  <c r="M347" i="6" s="1"/>
  <c r="B217" i="6"/>
  <c r="M217" i="6" s="1"/>
  <c r="L510" i="3"/>
  <c r="B216" i="6"/>
  <c r="M216" i="6"/>
  <c r="L509" i="3"/>
  <c r="B215" i="6"/>
  <c r="M215" i="6" s="1"/>
  <c r="L508" i="3"/>
  <c r="B214" i="6"/>
  <c r="M214" i="6"/>
  <c r="L507" i="3"/>
  <c r="B213" i="6"/>
  <c r="M213" i="6" s="1"/>
  <c r="L506" i="3"/>
  <c r="B212" i="6"/>
  <c r="M212" i="6"/>
  <c r="L505" i="3"/>
  <c r="B211" i="6"/>
  <c r="M211" i="6"/>
  <c r="L504" i="3"/>
  <c r="B210" i="6"/>
  <c r="M210" i="6"/>
  <c r="L503" i="3"/>
  <c r="B209" i="6"/>
  <c r="M209" i="6" s="1"/>
  <c r="L502" i="3"/>
  <c r="B208" i="6"/>
  <c r="M208" i="6"/>
  <c r="L501" i="3"/>
  <c r="A208" i="6"/>
  <c r="A346" i="6" s="1"/>
  <c r="M346" i="6" s="1"/>
  <c r="B207" i="6"/>
  <c r="M207" i="6" s="1"/>
  <c r="L500" i="3"/>
  <c r="B206" i="6"/>
  <c r="M206" i="6"/>
  <c r="L499" i="3"/>
  <c r="B205" i="6"/>
  <c r="M205" i="6" s="1"/>
  <c r="L498" i="3"/>
  <c r="B204" i="6"/>
  <c r="M204" i="6"/>
  <c r="L497" i="3"/>
  <c r="B203" i="6"/>
  <c r="M203" i="6" s="1"/>
  <c r="L496" i="3"/>
  <c r="B202" i="6"/>
  <c r="M202" i="6"/>
  <c r="L495" i="3"/>
  <c r="B201" i="6"/>
  <c r="M201" i="6"/>
  <c r="L494" i="3"/>
  <c r="B200" i="6"/>
  <c r="M200" i="6"/>
  <c r="L493" i="3"/>
  <c r="B199" i="6"/>
  <c r="M199" i="6" s="1"/>
  <c r="L492" i="3"/>
  <c r="B198" i="6"/>
  <c r="M198" i="6"/>
  <c r="L491" i="3"/>
  <c r="A198" i="6"/>
  <c r="A345" i="6" s="1"/>
  <c r="M345" i="6" s="1"/>
  <c r="B197" i="6"/>
  <c r="M197" i="6" s="1"/>
  <c r="L490" i="3"/>
  <c r="B196" i="6"/>
  <c r="M196" i="6"/>
  <c r="L489" i="3"/>
  <c r="B195" i="6"/>
  <c r="M195" i="6" s="1"/>
  <c r="L488" i="3"/>
  <c r="B194" i="6"/>
  <c r="M194" i="6"/>
  <c r="L487" i="3"/>
  <c r="B193" i="6"/>
  <c r="M193" i="6" s="1"/>
  <c r="L486" i="3"/>
  <c r="B192" i="6"/>
  <c r="M192" i="6"/>
  <c r="L485" i="3"/>
  <c r="B191" i="6"/>
  <c r="M191" i="6"/>
  <c r="L484" i="3"/>
  <c r="B190" i="6"/>
  <c r="M190" i="6"/>
  <c r="L483" i="3"/>
  <c r="B189" i="6"/>
  <c r="M189" i="6" s="1"/>
  <c r="L482" i="3"/>
  <c r="B188" i="6"/>
  <c r="M188" i="6"/>
  <c r="L481" i="3"/>
  <c r="A188" i="6"/>
  <c r="A344" i="6" s="1"/>
  <c r="M344" i="6" s="1"/>
  <c r="B187" i="6"/>
  <c r="M187" i="6" s="1"/>
  <c r="L480" i="3"/>
  <c r="B186" i="6"/>
  <c r="M186" i="6" s="1"/>
  <c r="L479" i="3"/>
  <c r="B185" i="6"/>
  <c r="M185" i="6" s="1"/>
  <c r="L478" i="3"/>
  <c r="B184" i="6"/>
  <c r="M184" i="6"/>
  <c r="L477" i="3"/>
  <c r="B183" i="6"/>
  <c r="M183" i="6" s="1"/>
  <c r="L476" i="3"/>
  <c r="B182" i="6"/>
  <c r="M182" i="6"/>
  <c r="L475" i="3"/>
  <c r="B181" i="6"/>
  <c r="M181" i="6"/>
  <c r="L474" i="3"/>
  <c r="B180" i="6"/>
  <c r="M180" i="6"/>
  <c r="L473" i="3"/>
  <c r="B179" i="6"/>
  <c r="M179" i="6" s="1"/>
  <c r="L472" i="3"/>
  <c r="B178" i="6"/>
  <c r="M178" i="6"/>
  <c r="L471" i="3"/>
  <c r="D57" i="4"/>
  <c r="B177" i="6"/>
  <c r="M177" i="6" s="1"/>
  <c r="L470" i="3"/>
  <c r="B176" i="6"/>
  <c r="M176" i="6"/>
  <c r="L469" i="3"/>
  <c r="B175" i="6"/>
  <c r="M175" i="6"/>
  <c r="L468" i="3"/>
  <c r="B174" i="6"/>
  <c r="M174" i="6" s="1"/>
  <c r="L467" i="3"/>
  <c r="B173" i="6"/>
  <c r="M173" i="6"/>
  <c r="L466" i="3"/>
  <c r="B172" i="6"/>
  <c r="M172" i="6"/>
  <c r="L465" i="3"/>
  <c r="B171" i="6"/>
  <c r="M171" i="6"/>
  <c r="L464" i="3"/>
  <c r="B170" i="6"/>
  <c r="M170" i="6" s="1"/>
  <c r="L463" i="3"/>
  <c r="B169" i="6"/>
  <c r="M169" i="6"/>
  <c r="L462" i="3"/>
  <c r="B168" i="6"/>
  <c r="M168" i="6"/>
  <c r="L461" i="3"/>
  <c r="A168" i="6" s="1"/>
  <c r="A342" i="6"/>
  <c r="M342" i="6" s="1"/>
  <c r="B167" i="6"/>
  <c r="M167" i="6" s="1"/>
  <c r="L460" i="3"/>
  <c r="B166" i="6"/>
  <c r="M166" i="6" s="1"/>
  <c r="L459" i="3"/>
  <c r="B165" i="6"/>
  <c r="M165" i="6"/>
  <c r="L458" i="3"/>
  <c r="B164" i="6"/>
  <c r="M164" i="6" s="1"/>
  <c r="L457" i="3"/>
  <c r="B163" i="6"/>
  <c r="M163" i="6" s="1"/>
  <c r="L456" i="3"/>
  <c r="B162" i="6"/>
  <c r="M162" i="6"/>
  <c r="L455" i="3"/>
  <c r="B161" i="6"/>
  <c r="M161" i="6"/>
  <c r="L454" i="3"/>
  <c r="B160" i="6"/>
  <c r="M160" i="6" s="1"/>
  <c r="L453" i="3"/>
  <c r="B159" i="6"/>
  <c r="M159" i="6"/>
  <c r="L452" i="3"/>
  <c r="B158" i="6"/>
  <c r="M158" i="6"/>
  <c r="L451" i="3"/>
  <c r="A158" i="6" s="1"/>
  <c r="A341" i="6" s="1"/>
  <c r="M341" i="6" s="1"/>
  <c r="B157" i="6"/>
  <c r="M157" i="6" s="1"/>
  <c r="L450" i="3"/>
  <c r="B156" i="6"/>
  <c r="M156" i="6" s="1"/>
  <c r="L449" i="3"/>
  <c r="B155" i="6"/>
  <c r="M155" i="6"/>
  <c r="L448" i="3"/>
  <c r="B154" i="6"/>
  <c r="M154" i="6" s="1"/>
  <c r="L447" i="3"/>
  <c r="B153" i="6"/>
  <c r="M153" i="6" s="1"/>
  <c r="L446" i="3"/>
  <c r="B152" i="6"/>
  <c r="M152" i="6" s="1"/>
  <c r="L445" i="3"/>
  <c r="B151" i="6"/>
  <c r="M151" i="6"/>
  <c r="L444" i="3"/>
  <c r="B150" i="6"/>
  <c r="M150" i="6" s="1"/>
  <c r="L443" i="3"/>
  <c r="B149" i="6"/>
  <c r="M149" i="6" s="1"/>
  <c r="L442" i="3"/>
  <c r="B148" i="6"/>
  <c r="M148" i="6"/>
  <c r="L441" i="3"/>
  <c r="A148" i="6" s="1"/>
  <c r="A340" i="6" s="1"/>
  <c r="M340" i="6" s="1"/>
  <c r="B147" i="6"/>
  <c r="M147" i="6" s="1"/>
  <c r="L440" i="3"/>
  <c r="B146" i="6"/>
  <c r="M146" i="6" s="1"/>
  <c r="L439" i="3"/>
  <c r="B145" i="6"/>
  <c r="M145" i="6"/>
  <c r="L438" i="3"/>
  <c r="B144" i="6"/>
  <c r="M144" i="6" s="1"/>
  <c r="L437" i="3"/>
  <c r="B143" i="6"/>
  <c r="M143" i="6" s="1"/>
  <c r="L436" i="3"/>
  <c r="B142" i="6"/>
  <c r="M142" i="6" s="1"/>
  <c r="L435" i="3"/>
  <c r="B141" i="6"/>
  <c r="M141" i="6" s="1"/>
  <c r="L434" i="3"/>
  <c r="B140" i="6"/>
  <c r="M140" i="6"/>
  <c r="L433" i="3"/>
  <c r="B139" i="6"/>
  <c r="M139" i="6"/>
  <c r="L432" i="3"/>
  <c r="B138" i="6"/>
  <c r="M138" i="6"/>
  <c r="L431" i="3"/>
  <c r="A138" i="6"/>
  <c r="A339" i="6"/>
  <c r="M339" i="6" s="1"/>
  <c r="B137" i="6"/>
  <c r="M137" i="6"/>
  <c r="L430" i="3"/>
  <c r="B136" i="6"/>
  <c r="M136" i="6"/>
  <c r="L429" i="3"/>
  <c r="B135" i="6"/>
  <c r="M135" i="6"/>
  <c r="L428" i="3"/>
  <c r="B134" i="6"/>
  <c r="M134" i="6" s="1"/>
  <c r="L427" i="3"/>
  <c r="B133" i="6"/>
  <c r="M133" i="6" s="1"/>
  <c r="L426" i="3"/>
  <c r="B132" i="6"/>
  <c r="M132" i="6" s="1"/>
  <c r="L425" i="3"/>
  <c r="B131" i="6"/>
  <c r="M131" i="6" s="1"/>
  <c r="L424" i="3"/>
  <c r="B130" i="6"/>
  <c r="M130" i="6"/>
  <c r="L423" i="3"/>
  <c r="B129" i="6"/>
  <c r="M129" i="6"/>
  <c r="L422" i="3"/>
  <c r="B128" i="6"/>
  <c r="M128" i="6"/>
  <c r="L421" i="3"/>
  <c r="A128" i="6"/>
  <c r="A338" i="6"/>
  <c r="M338" i="6" s="1"/>
  <c r="B127" i="6"/>
  <c r="M127" i="6"/>
  <c r="L420" i="3"/>
  <c r="B126" i="6"/>
  <c r="M126" i="6"/>
  <c r="L419" i="3"/>
  <c r="B125" i="6"/>
  <c r="M125" i="6"/>
  <c r="L418" i="3"/>
  <c r="B124" i="6"/>
  <c r="M124" i="6" s="1"/>
  <c r="L417" i="3"/>
  <c r="B123" i="6"/>
  <c r="M123" i="6" s="1"/>
  <c r="L416" i="3"/>
  <c r="B122" i="6"/>
  <c r="M122" i="6" s="1"/>
  <c r="L415" i="3"/>
  <c r="B121" i="6"/>
  <c r="M121" i="6" s="1"/>
  <c r="L414" i="3"/>
  <c r="B120" i="6"/>
  <c r="M120" i="6"/>
  <c r="L413" i="3"/>
  <c r="B119" i="6"/>
  <c r="M119" i="6"/>
  <c r="L412" i="3"/>
  <c r="B118" i="6"/>
  <c r="M118" i="6"/>
  <c r="L411" i="3"/>
  <c r="A118" i="6"/>
  <c r="A337" i="6"/>
  <c r="M337" i="6" s="1"/>
  <c r="B117" i="6"/>
  <c r="M117" i="6"/>
  <c r="L410" i="3"/>
  <c r="B116" i="6"/>
  <c r="M116" i="6"/>
  <c r="L409" i="3"/>
  <c r="B115" i="6"/>
  <c r="M115" i="6"/>
  <c r="L408" i="3"/>
  <c r="B114" i="6"/>
  <c r="M114" i="6" s="1"/>
  <c r="L407" i="3"/>
  <c r="B113" i="6"/>
  <c r="M113" i="6" s="1"/>
  <c r="L406" i="3"/>
  <c r="B112" i="6"/>
  <c r="M112" i="6" s="1"/>
  <c r="L405" i="3"/>
  <c r="B111" i="6"/>
  <c r="M111" i="6" s="1"/>
  <c r="L404" i="3"/>
  <c r="B110" i="6"/>
  <c r="M110" i="6"/>
  <c r="L403" i="3"/>
  <c r="B109" i="6"/>
  <c r="M109" i="6"/>
  <c r="L402" i="3"/>
  <c r="B108" i="6"/>
  <c r="M108" i="6"/>
  <c r="L401" i="3"/>
  <c r="A108" i="6"/>
  <c r="A336" i="6"/>
  <c r="M336" i="6" s="1"/>
  <c r="B107" i="6"/>
  <c r="M107" i="6"/>
  <c r="L400" i="3"/>
  <c r="B106" i="6"/>
  <c r="M106" i="6"/>
  <c r="L399" i="3"/>
  <c r="B105" i="6"/>
  <c r="M105" i="6"/>
  <c r="L398" i="3"/>
  <c r="B104" i="6"/>
  <c r="M104" i="6" s="1"/>
  <c r="L397" i="3"/>
  <c r="B103" i="6"/>
  <c r="M103" i="6" s="1"/>
  <c r="L396" i="3"/>
  <c r="B102" i="6"/>
  <c r="M102" i="6" s="1"/>
  <c r="L395" i="3"/>
  <c r="B101" i="6"/>
  <c r="M101" i="6" s="1"/>
  <c r="L394" i="3"/>
  <c r="B100" i="6"/>
  <c r="M100" i="6"/>
  <c r="L393" i="3"/>
  <c r="B99" i="6"/>
  <c r="M99" i="6"/>
  <c r="L392" i="3"/>
  <c r="B98" i="6"/>
  <c r="M98" i="6"/>
  <c r="L391" i="3"/>
  <c r="A98" i="6"/>
  <c r="A335" i="6"/>
  <c r="M335" i="6" s="1"/>
  <c r="B97" i="6"/>
  <c r="M97" i="6"/>
  <c r="L390" i="3"/>
  <c r="B96" i="6"/>
  <c r="M96" i="6"/>
  <c r="L389" i="3"/>
  <c r="B95" i="6"/>
  <c r="M95" i="6"/>
  <c r="L388" i="3"/>
  <c r="B94" i="6"/>
  <c r="M94" i="6" s="1"/>
  <c r="L387" i="3"/>
  <c r="B93" i="6"/>
  <c r="M93" i="6" s="1"/>
  <c r="L386" i="3"/>
  <c r="B92" i="6"/>
  <c r="M92" i="6" s="1"/>
  <c r="L385" i="3"/>
  <c r="B91" i="6"/>
  <c r="M91" i="6" s="1"/>
  <c r="L384" i="3"/>
  <c r="B90" i="6"/>
  <c r="M90" i="6"/>
  <c r="L383" i="3"/>
  <c r="B89" i="6"/>
  <c r="M89" i="6"/>
  <c r="L382" i="3"/>
  <c r="B88" i="6"/>
  <c r="M88" i="6"/>
  <c r="L381" i="3"/>
  <c r="A88" i="6"/>
  <c r="A334" i="6"/>
  <c r="M334" i="6" s="1"/>
  <c r="B87" i="6"/>
  <c r="M87" i="6"/>
  <c r="L380" i="3"/>
  <c r="B86" i="6"/>
  <c r="M86" i="6"/>
  <c r="L379" i="3"/>
  <c r="B85" i="6"/>
  <c r="M85" i="6"/>
  <c r="L378" i="3"/>
  <c r="B84" i="6"/>
  <c r="M84" i="6" s="1"/>
  <c r="L377" i="3"/>
  <c r="B83" i="6"/>
  <c r="M83" i="6" s="1"/>
  <c r="L376" i="3"/>
  <c r="B82" i="6"/>
  <c r="M82" i="6" s="1"/>
  <c r="L375" i="3"/>
  <c r="B81" i="6"/>
  <c r="M81" i="6" s="1"/>
  <c r="L374" i="3"/>
  <c r="B80" i="6"/>
  <c r="M80" i="6"/>
  <c r="L373" i="3"/>
  <c r="B79" i="6"/>
  <c r="M79" i="6"/>
  <c r="L372" i="3"/>
  <c r="B78" i="6"/>
  <c r="M78" i="6"/>
  <c r="L371" i="3"/>
  <c r="A78" i="6"/>
  <c r="A333" i="6"/>
  <c r="M333" i="6" s="1"/>
  <c r="B77" i="6"/>
  <c r="M77" i="6"/>
  <c r="L370" i="3"/>
  <c r="B76" i="6"/>
  <c r="M76" i="6"/>
  <c r="L369" i="3"/>
  <c r="B75" i="6"/>
  <c r="M75" i="6"/>
  <c r="L368" i="3"/>
  <c r="B74" i="6"/>
  <c r="M74" i="6" s="1"/>
  <c r="L367" i="3"/>
  <c r="B73" i="6"/>
  <c r="M73" i="6" s="1"/>
  <c r="L366" i="3"/>
  <c r="B72" i="6"/>
  <c r="M72" i="6" s="1"/>
  <c r="L365" i="3"/>
  <c r="B71" i="6"/>
  <c r="M71" i="6" s="1"/>
  <c r="L364" i="3"/>
  <c r="B70" i="6"/>
  <c r="M70" i="6"/>
  <c r="L363" i="3"/>
  <c r="B69" i="6"/>
  <c r="M69" i="6"/>
  <c r="L362" i="3"/>
  <c r="B68" i="6"/>
  <c r="M68" i="6"/>
  <c r="L361" i="3"/>
  <c r="D46" i="4"/>
  <c r="B67" i="6"/>
  <c r="M67" i="6" s="1"/>
  <c r="L360" i="3"/>
  <c r="B66" i="6"/>
  <c r="M66" i="6" s="1"/>
  <c r="L359" i="3"/>
  <c r="B65" i="6"/>
  <c r="M65" i="6"/>
  <c r="L358" i="3"/>
  <c r="B64" i="6"/>
  <c r="M64" i="6"/>
  <c r="L357" i="3"/>
  <c r="B63" i="6"/>
  <c r="M63" i="6"/>
  <c r="L356" i="3"/>
  <c r="B62" i="6"/>
  <c r="M62" i="6"/>
  <c r="L355" i="3"/>
  <c r="B61" i="6"/>
  <c r="M61" i="6" s="1"/>
  <c r="L354" i="3"/>
  <c r="B60" i="6"/>
  <c r="M60" i="6" s="1"/>
  <c r="L353" i="3"/>
  <c r="B59" i="6"/>
  <c r="M59" i="6" s="1"/>
  <c r="L352" i="3"/>
  <c r="B58" i="6"/>
  <c r="M58" i="6" s="1"/>
  <c r="L351" i="3"/>
  <c r="A58" i="6" s="1"/>
  <c r="A331" i="6" s="1"/>
  <c r="M331" i="6" s="1"/>
  <c r="B57" i="6"/>
  <c r="M57" i="6" s="1"/>
  <c r="L350" i="3"/>
  <c r="B56" i="6"/>
  <c r="M56" i="6" s="1"/>
  <c r="L349" i="3"/>
  <c r="B55" i="6"/>
  <c r="M55" i="6"/>
  <c r="L348" i="3"/>
  <c r="B54" i="6"/>
  <c r="M54" i="6"/>
  <c r="L347" i="3"/>
  <c r="B53" i="6"/>
  <c r="M53" i="6"/>
  <c r="L346" i="3"/>
  <c r="B52" i="6"/>
  <c r="M52" i="6"/>
  <c r="L345" i="3"/>
  <c r="B51" i="6"/>
  <c r="M51" i="6" s="1"/>
  <c r="L344" i="3"/>
  <c r="B50" i="6"/>
  <c r="M50" i="6" s="1"/>
  <c r="L343" i="3"/>
  <c r="B49" i="6"/>
  <c r="M49" i="6" s="1"/>
  <c r="L342" i="3"/>
  <c r="B48" i="6"/>
  <c r="M48" i="6" s="1"/>
  <c r="L341" i="3"/>
  <c r="A48" i="6" s="1"/>
  <c r="A330" i="6" s="1"/>
  <c r="M330" i="6" s="1"/>
  <c r="B47" i="6"/>
  <c r="M47" i="6" s="1"/>
  <c r="L340" i="3"/>
  <c r="B46" i="6"/>
  <c r="M46" i="6" s="1"/>
  <c r="L339" i="3"/>
  <c r="B45" i="6"/>
  <c r="M45" i="6"/>
  <c r="L338" i="3"/>
  <c r="B44" i="6"/>
  <c r="M44" i="6"/>
  <c r="L337" i="3"/>
  <c r="B43" i="6"/>
  <c r="M43" i="6"/>
  <c r="L336" i="3"/>
  <c r="B42" i="6"/>
  <c r="M42" i="6"/>
  <c r="L335" i="3"/>
  <c r="B41" i="6"/>
  <c r="M41" i="6" s="1"/>
  <c r="L334" i="3"/>
  <c r="B40" i="6"/>
  <c r="M40" i="6" s="1"/>
  <c r="L333" i="3"/>
  <c r="B39" i="6"/>
  <c r="M39" i="6" s="1"/>
  <c r="L332" i="3"/>
  <c r="B38" i="6"/>
  <c r="M38" i="6" s="1"/>
  <c r="A38" i="6"/>
  <c r="A329" i="6" s="1"/>
  <c r="M329" i="6" s="1"/>
  <c r="B37" i="6"/>
  <c r="M37" i="6"/>
  <c r="L330" i="3"/>
  <c r="B36" i="6"/>
  <c r="M36" i="6" s="1"/>
  <c r="L329" i="3"/>
  <c r="B35" i="6"/>
  <c r="M35" i="6" s="1"/>
  <c r="L328" i="3"/>
  <c r="B34" i="6"/>
  <c r="M34" i="6" s="1"/>
  <c r="L327" i="3"/>
  <c r="B33" i="6"/>
  <c r="M33" i="6" s="1"/>
  <c r="L326" i="3"/>
  <c r="B32" i="6"/>
  <c r="M32" i="6"/>
  <c r="L325" i="3"/>
  <c r="B31" i="6"/>
  <c r="M31" i="6"/>
  <c r="L324" i="3"/>
  <c r="B30" i="6"/>
  <c r="M30" i="6"/>
  <c r="L323" i="3"/>
  <c r="B29" i="6"/>
  <c r="M29" i="6"/>
  <c r="L322" i="3"/>
  <c r="B28" i="6"/>
  <c r="M28" i="6" s="1"/>
  <c r="A28" i="6"/>
  <c r="A328" i="6"/>
  <c r="M328" i="6" s="1"/>
  <c r="B27" i="6"/>
  <c r="M27" i="6"/>
  <c r="L320" i="3"/>
  <c r="B26" i="6"/>
  <c r="M26" i="6"/>
  <c r="L319" i="3"/>
  <c r="B25" i="6"/>
  <c r="M25" i="6"/>
  <c r="L318" i="3"/>
  <c r="M24" i="6"/>
  <c r="L317" i="3"/>
  <c r="B23" i="6"/>
  <c r="M23" i="6" s="1"/>
  <c r="L316" i="3"/>
  <c r="B22" i="6"/>
  <c r="M22" i="6" s="1"/>
  <c r="L315" i="3"/>
  <c r="B21" i="6"/>
  <c r="M21" i="6"/>
  <c r="L314" i="3"/>
  <c r="B20" i="6"/>
  <c r="M20" i="6"/>
  <c r="L313" i="3"/>
  <c r="B19" i="6"/>
  <c r="M19" i="6"/>
  <c r="L312" i="3"/>
  <c r="B18" i="6"/>
  <c r="M18" i="6"/>
  <c r="D41" i="4"/>
  <c r="B321" i="5"/>
  <c r="M321" i="5" s="1"/>
  <c r="L309" i="3"/>
  <c r="B320" i="5"/>
  <c r="M320" i="5" s="1"/>
  <c r="L308" i="3"/>
  <c r="B319" i="5"/>
  <c r="M319" i="5" s="1"/>
  <c r="L307" i="3"/>
  <c r="B318" i="5"/>
  <c r="M318" i="5" s="1"/>
  <c r="L306" i="3"/>
  <c r="B317" i="5"/>
  <c r="M317" i="5"/>
  <c r="L305" i="3"/>
  <c r="B316" i="5"/>
  <c r="M316" i="5"/>
  <c r="L304" i="3"/>
  <c r="B315" i="5"/>
  <c r="M315" i="5"/>
  <c r="L303" i="3"/>
  <c r="B314" i="5"/>
  <c r="M314" i="5"/>
  <c r="L302" i="3"/>
  <c r="B313" i="5"/>
  <c r="M313" i="5" s="1"/>
  <c r="L301" i="3"/>
  <c r="B312" i="5"/>
  <c r="M312" i="5" s="1"/>
  <c r="L300" i="3"/>
  <c r="A312" i="5"/>
  <c r="B311" i="5"/>
  <c r="M311" i="5"/>
  <c r="L299" i="3"/>
  <c r="B310" i="5"/>
  <c r="M310" i="5"/>
  <c r="L298" i="3"/>
  <c r="B309" i="5"/>
  <c r="M309" i="5"/>
  <c r="L297" i="3"/>
  <c r="B308" i="5"/>
  <c r="M308" i="5" s="1"/>
  <c r="L296" i="3"/>
  <c r="B307" i="5"/>
  <c r="M307" i="5" s="1"/>
  <c r="L295" i="3"/>
  <c r="B306" i="5"/>
  <c r="M306" i="5" s="1"/>
  <c r="L294" i="3"/>
  <c r="B305" i="5"/>
  <c r="M305" i="5" s="1"/>
  <c r="L293" i="3"/>
  <c r="B304" i="5"/>
  <c r="M304" i="5"/>
  <c r="L292" i="3"/>
  <c r="B303" i="5"/>
  <c r="M303" i="5"/>
  <c r="L291" i="3"/>
  <c r="B302" i="5"/>
  <c r="M302" i="5"/>
  <c r="L290" i="3"/>
  <c r="A302" i="5"/>
  <c r="B301" i="5"/>
  <c r="M301" i="5" s="1"/>
  <c r="L289" i="3"/>
  <c r="B300" i="5"/>
  <c r="M300" i="5" s="1"/>
  <c r="L288" i="3"/>
  <c r="B299" i="5"/>
  <c r="M299" i="5"/>
  <c r="L287" i="3"/>
  <c r="B298" i="5"/>
  <c r="M298" i="5"/>
  <c r="L286" i="3"/>
  <c r="B297" i="5"/>
  <c r="M297" i="5"/>
  <c r="L285" i="3"/>
  <c r="B296" i="5"/>
  <c r="M296" i="5"/>
  <c r="L284" i="3"/>
  <c r="B295" i="5"/>
  <c r="M295" i="5" s="1"/>
  <c r="L283" i="3"/>
  <c r="B294" i="5"/>
  <c r="M294" i="5" s="1"/>
  <c r="L282" i="3"/>
  <c r="B293" i="5"/>
  <c r="M293" i="5" s="1"/>
  <c r="L281" i="3"/>
  <c r="B292" i="5"/>
  <c r="M292" i="5" s="1"/>
  <c r="L280" i="3"/>
  <c r="A292" i="5" s="1"/>
  <c r="B291" i="5"/>
  <c r="M291" i="5"/>
  <c r="L279" i="3"/>
  <c r="B290" i="5"/>
  <c r="M290" i="5" s="1"/>
  <c r="L278" i="3"/>
  <c r="B289" i="5"/>
  <c r="M289" i="5" s="1"/>
  <c r="L277" i="3"/>
  <c r="B288" i="5"/>
  <c r="M288" i="5" s="1"/>
  <c r="L276" i="3"/>
  <c r="B287" i="5"/>
  <c r="M287" i="5" s="1"/>
  <c r="L275" i="3"/>
  <c r="B286" i="5"/>
  <c r="M286" i="5"/>
  <c r="L274" i="3"/>
  <c r="B285" i="5"/>
  <c r="M285" i="5"/>
  <c r="L273" i="3"/>
  <c r="B284" i="5"/>
  <c r="M284" i="5"/>
  <c r="L272" i="3"/>
  <c r="B283" i="5"/>
  <c r="M283" i="5"/>
  <c r="L271" i="3"/>
  <c r="B282" i="5"/>
  <c r="M282" i="5" s="1"/>
  <c r="L270" i="3"/>
  <c r="A282" i="5"/>
  <c r="B281" i="5"/>
  <c r="M281" i="5"/>
  <c r="L269" i="3"/>
  <c r="B280" i="5"/>
  <c r="M280" i="5"/>
  <c r="L268" i="3"/>
  <c r="B279" i="5"/>
  <c r="M279" i="5"/>
  <c r="L267" i="3"/>
  <c r="B278" i="5"/>
  <c r="M278" i="5"/>
  <c r="L266" i="3"/>
  <c r="B277" i="5"/>
  <c r="M277" i="5" s="1"/>
  <c r="L265" i="3"/>
  <c r="B276" i="5"/>
  <c r="M276" i="5" s="1"/>
  <c r="L264" i="3"/>
  <c r="B275" i="5"/>
  <c r="M275" i="5" s="1"/>
  <c r="L263" i="3"/>
  <c r="B274" i="5"/>
  <c r="M274" i="5" s="1"/>
  <c r="L262" i="3"/>
  <c r="B273" i="5"/>
  <c r="M273" i="5"/>
  <c r="L261" i="3"/>
  <c r="B272" i="5"/>
  <c r="M272" i="5"/>
  <c r="L260" i="3"/>
  <c r="A272" i="5" s="1"/>
  <c r="B271" i="5"/>
  <c r="M271" i="5" s="1"/>
  <c r="L259" i="3"/>
  <c r="B270" i="5"/>
  <c r="M270" i="5" s="1"/>
  <c r="L258" i="3"/>
  <c r="B269" i="5"/>
  <c r="M269" i="5" s="1"/>
  <c r="L257" i="3"/>
  <c r="B268" i="5"/>
  <c r="M268" i="5"/>
  <c r="L256" i="3"/>
  <c r="B267" i="5"/>
  <c r="M267" i="5"/>
  <c r="L255" i="3"/>
  <c r="B266" i="5"/>
  <c r="M266" i="5"/>
  <c r="L254" i="3"/>
  <c r="B265" i="5"/>
  <c r="M265" i="5"/>
  <c r="L253" i="3"/>
  <c r="B264" i="5"/>
  <c r="M264" i="5" s="1"/>
  <c r="L252" i="3"/>
  <c r="B263" i="5"/>
  <c r="M263" i="5" s="1"/>
  <c r="L251" i="3"/>
  <c r="B262" i="5"/>
  <c r="M262" i="5" s="1"/>
  <c r="L250" i="3"/>
  <c r="D34" i="4" s="1"/>
  <c r="B261" i="5"/>
  <c r="M261" i="5"/>
  <c r="L249" i="3"/>
  <c r="B260" i="5"/>
  <c r="M260" i="5"/>
  <c r="L248" i="3"/>
  <c r="B259" i="5"/>
  <c r="M259" i="5" s="1"/>
  <c r="L247" i="3"/>
  <c r="B258" i="5"/>
  <c r="M258" i="5" s="1"/>
  <c r="L246" i="3"/>
  <c r="B257" i="5"/>
  <c r="M257" i="5" s="1"/>
  <c r="L245" i="3"/>
  <c r="B256" i="5"/>
  <c r="M256" i="5" s="1"/>
  <c r="L244" i="3"/>
  <c r="B255" i="5"/>
  <c r="M255" i="5"/>
  <c r="L243" i="3"/>
  <c r="B254" i="5"/>
  <c r="M254" i="5"/>
  <c r="L242" i="3"/>
  <c r="B253" i="5"/>
  <c r="M253" i="5"/>
  <c r="L241" i="3"/>
  <c r="B252" i="5"/>
  <c r="M252" i="5"/>
  <c r="L240" i="3"/>
  <c r="A252" i="5"/>
  <c r="B251" i="5"/>
  <c r="M251" i="5" s="1"/>
  <c r="L239" i="3"/>
  <c r="B250" i="5"/>
  <c r="M250" i="5"/>
  <c r="L238" i="3"/>
  <c r="B249" i="5"/>
  <c r="M249" i="5"/>
  <c r="L237" i="3"/>
  <c r="B248" i="5"/>
  <c r="M248" i="5"/>
  <c r="L236" i="3"/>
  <c r="B247" i="5"/>
  <c r="M247" i="5"/>
  <c r="L235" i="3"/>
  <c r="B246" i="5"/>
  <c r="M246" i="5" s="1"/>
  <c r="L234" i="3"/>
  <c r="B245" i="5"/>
  <c r="M245" i="5" s="1"/>
  <c r="L233" i="3"/>
  <c r="B244" i="5"/>
  <c r="M244" i="5" s="1"/>
  <c r="L232" i="3"/>
  <c r="B243" i="5"/>
  <c r="M243" i="5" s="1"/>
  <c r="L231" i="3"/>
  <c r="B242" i="5"/>
  <c r="M242" i="5"/>
  <c r="L230" i="3"/>
  <c r="A242" i="5" s="1"/>
  <c r="B241" i="5"/>
  <c r="M241" i="5" s="1"/>
  <c r="L229" i="3"/>
  <c r="B240" i="5"/>
  <c r="M240" i="5" s="1"/>
  <c r="L228" i="3"/>
  <c r="B239" i="5"/>
  <c r="M239" i="5" s="1"/>
  <c r="L227" i="3"/>
  <c r="B238" i="5"/>
  <c r="M238" i="5" s="1"/>
  <c r="L226" i="3"/>
  <c r="B237" i="5"/>
  <c r="M237" i="5"/>
  <c r="L225" i="3"/>
  <c r="B236" i="5"/>
  <c r="M236" i="5"/>
  <c r="L224" i="3"/>
  <c r="B235" i="5"/>
  <c r="M235" i="5"/>
  <c r="L223" i="3"/>
  <c r="B234" i="5"/>
  <c r="M234" i="5"/>
  <c r="L222" i="3"/>
  <c r="B233" i="5"/>
  <c r="M233" i="5" s="1"/>
  <c r="L221" i="3"/>
  <c r="B232" i="5"/>
  <c r="M232" i="5" s="1"/>
  <c r="L220" i="3"/>
  <c r="A232" i="5"/>
  <c r="B231" i="5"/>
  <c r="M231" i="5"/>
  <c r="L219" i="3"/>
  <c r="B230" i="5"/>
  <c r="M230" i="5"/>
  <c r="L218" i="3"/>
  <c r="B229" i="5"/>
  <c r="M229" i="5"/>
  <c r="L217" i="3"/>
  <c r="B228" i="5"/>
  <c r="M228" i="5" s="1"/>
  <c r="L216" i="3"/>
  <c r="B227" i="5"/>
  <c r="M227" i="5" s="1"/>
  <c r="L215" i="3"/>
  <c r="M226" i="5"/>
  <c r="L214" i="3"/>
  <c r="B225" i="5"/>
  <c r="M225" i="5" s="1"/>
  <c r="L213" i="3"/>
  <c r="B224" i="5"/>
  <c r="M224" i="5" s="1"/>
  <c r="L212" i="3"/>
  <c r="B223" i="5"/>
  <c r="M223" i="5" s="1"/>
  <c r="L211" i="3"/>
  <c r="B222" i="5"/>
  <c r="M222" i="5" s="1"/>
  <c r="L210" i="3"/>
  <c r="A222" i="5" s="1"/>
  <c r="B217" i="5"/>
  <c r="M217" i="5"/>
  <c r="L209" i="3"/>
  <c r="B216" i="5"/>
  <c r="M216" i="5"/>
  <c r="L208" i="3"/>
  <c r="B215" i="5"/>
  <c r="M215" i="5"/>
  <c r="L207" i="3"/>
  <c r="B214" i="5"/>
  <c r="M214" i="5"/>
  <c r="L206" i="3"/>
  <c r="B213" i="5"/>
  <c r="M213" i="5" s="1"/>
  <c r="L205" i="3"/>
  <c r="B212" i="5"/>
  <c r="M212" i="5" s="1"/>
  <c r="L204" i="3"/>
  <c r="B211" i="5"/>
  <c r="M211" i="5" s="1"/>
  <c r="L203" i="3"/>
  <c r="B210" i="5"/>
  <c r="M210" i="5" s="1"/>
  <c r="L202" i="3"/>
  <c r="B209" i="5"/>
  <c r="M209" i="5"/>
  <c r="L201" i="3"/>
  <c r="B208" i="5"/>
  <c r="M208" i="5"/>
  <c r="L200" i="3"/>
  <c r="A208" i="5" s="1"/>
  <c r="B207" i="5"/>
  <c r="M207" i="5" s="1"/>
  <c r="L199" i="3"/>
  <c r="B206" i="5"/>
  <c r="M206" i="5" s="1"/>
  <c r="L198" i="3"/>
  <c r="B205" i="5"/>
  <c r="M205" i="5" s="1"/>
  <c r="L197" i="3"/>
  <c r="B204" i="5"/>
  <c r="M204" i="5"/>
  <c r="L196" i="3"/>
  <c r="B203" i="5"/>
  <c r="M203" i="5"/>
  <c r="L195" i="3"/>
  <c r="B202" i="5"/>
  <c r="M202" i="5"/>
  <c r="L194" i="3"/>
  <c r="B201" i="5"/>
  <c r="M201" i="5"/>
  <c r="L193" i="3"/>
  <c r="B200" i="5"/>
  <c r="M200" i="5" s="1"/>
  <c r="L192" i="3"/>
  <c r="B199" i="5"/>
  <c r="M199" i="5" s="1"/>
  <c r="L191" i="3"/>
  <c r="B198" i="5"/>
  <c r="M198" i="5" s="1"/>
  <c r="L190" i="3"/>
  <c r="A198" i="5" s="1"/>
  <c r="B197" i="5"/>
  <c r="M197" i="5"/>
  <c r="L189" i="3"/>
  <c r="B196" i="5"/>
  <c r="M196" i="5"/>
  <c r="L188" i="3"/>
  <c r="B195" i="5"/>
  <c r="M195" i="5" s="1"/>
  <c r="L187" i="3"/>
  <c r="B194" i="5"/>
  <c r="M194" i="5" s="1"/>
  <c r="L186" i="3"/>
  <c r="B193" i="5"/>
  <c r="M193" i="5" s="1"/>
  <c r="L185" i="3"/>
  <c r="B192" i="5"/>
  <c r="M192" i="5" s="1"/>
  <c r="L184" i="3"/>
  <c r="B191" i="5"/>
  <c r="M191" i="5"/>
  <c r="L183" i="3"/>
  <c r="B190" i="5"/>
  <c r="M190" i="5"/>
  <c r="L182" i="3"/>
  <c r="B189" i="5"/>
  <c r="M189" i="5"/>
  <c r="L181" i="3"/>
  <c r="B188" i="5"/>
  <c r="M188" i="5"/>
  <c r="L180" i="3"/>
  <c r="A188" i="5"/>
  <c r="B187" i="5"/>
  <c r="M187" i="5" s="1"/>
  <c r="L179" i="3"/>
  <c r="B186" i="5"/>
  <c r="M186" i="5"/>
  <c r="L178" i="3"/>
  <c r="B185" i="5"/>
  <c r="M185" i="5"/>
  <c r="L177" i="3"/>
  <c r="B184" i="5"/>
  <c r="M184" i="5"/>
  <c r="L176" i="3"/>
  <c r="B183" i="5"/>
  <c r="M183" i="5"/>
  <c r="L175" i="3"/>
  <c r="B182" i="5"/>
  <c r="M182" i="5" s="1"/>
  <c r="L174" i="3"/>
  <c r="B181" i="5"/>
  <c r="M181" i="5" s="1"/>
  <c r="L173" i="3"/>
  <c r="B180" i="5"/>
  <c r="M180" i="5" s="1"/>
  <c r="L172" i="3"/>
  <c r="B179" i="5"/>
  <c r="M179" i="5" s="1"/>
  <c r="L171" i="3"/>
  <c r="B178" i="5"/>
  <c r="M178" i="5"/>
  <c r="L170" i="3"/>
  <c r="A178" i="5" s="1"/>
  <c r="B177" i="5"/>
  <c r="M177" i="5" s="1"/>
  <c r="L169" i="3"/>
  <c r="B176" i="5"/>
  <c r="M176" i="5" s="1"/>
  <c r="L168" i="3"/>
  <c r="B175" i="5"/>
  <c r="M175" i="5" s="1"/>
  <c r="L167" i="3"/>
  <c r="B174" i="5"/>
  <c r="M174" i="5" s="1"/>
  <c r="L166" i="3"/>
  <c r="B173" i="5"/>
  <c r="M173" i="5"/>
  <c r="L165" i="3"/>
  <c r="B172" i="5"/>
  <c r="M172" i="5"/>
  <c r="L164" i="3"/>
  <c r="B171" i="5"/>
  <c r="M171" i="5"/>
  <c r="L163" i="3"/>
  <c r="B170" i="5"/>
  <c r="M170" i="5"/>
  <c r="L162" i="3"/>
  <c r="B169" i="5"/>
  <c r="M169" i="5" s="1"/>
  <c r="L161" i="3"/>
  <c r="B168" i="5"/>
  <c r="M168" i="5" s="1"/>
  <c r="L160" i="3"/>
  <c r="A168" i="5"/>
  <c r="B167" i="5"/>
  <c r="M167" i="5"/>
  <c r="L159" i="3"/>
  <c r="B166" i="5"/>
  <c r="M166" i="5"/>
  <c r="L158" i="3"/>
  <c r="B165" i="5"/>
  <c r="M165" i="5"/>
  <c r="L157" i="3"/>
  <c r="B164" i="5"/>
  <c r="M164" i="5" s="1"/>
  <c r="L156" i="3"/>
  <c r="B163" i="5"/>
  <c r="M163" i="5" s="1"/>
  <c r="L155" i="3"/>
  <c r="B162" i="5"/>
  <c r="M162" i="5" s="1"/>
  <c r="L154" i="3"/>
  <c r="B161" i="5"/>
  <c r="M161" i="5" s="1"/>
  <c r="L153" i="3"/>
  <c r="B160" i="5"/>
  <c r="M160" i="5"/>
  <c r="L152" i="3"/>
  <c r="B159" i="5"/>
  <c r="M159" i="5"/>
  <c r="L151" i="3"/>
  <c r="B158" i="5"/>
  <c r="M158" i="5"/>
  <c r="L150" i="3"/>
  <c r="A158" i="5"/>
  <c r="B157" i="5"/>
  <c r="M157" i="5" s="1"/>
  <c r="L149" i="3"/>
  <c r="B156" i="5"/>
  <c r="M156" i="5" s="1"/>
  <c r="L148" i="3"/>
  <c r="B155" i="5"/>
  <c r="M155" i="5"/>
  <c r="L147" i="3"/>
  <c r="B154" i="5"/>
  <c r="M154" i="5"/>
  <c r="L146" i="3"/>
  <c r="B153" i="5"/>
  <c r="M153" i="5"/>
  <c r="L145" i="3"/>
  <c r="B152" i="5"/>
  <c r="M152" i="5"/>
  <c r="L144" i="3"/>
  <c r="B151" i="5"/>
  <c r="M151" i="5" s="1"/>
  <c r="L143" i="3"/>
  <c r="B150" i="5"/>
  <c r="M150" i="5" s="1"/>
  <c r="L142" i="3"/>
  <c r="B149" i="5"/>
  <c r="M149" i="5" s="1"/>
  <c r="L141" i="3"/>
  <c r="B148" i="5"/>
  <c r="M148" i="5" s="1"/>
  <c r="L140" i="3"/>
  <c r="A148" i="5" s="1"/>
  <c r="B147" i="5"/>
  <c r="M147" i="5"/>
  <c r="L139" i="3"/>
  <c r="B146" i="5"/>
  <c r="M146" i="5" s="1"/>
  <c r="L138" i="3"/>
  <c r="B145" i="5"/>
  <c r="M145" i="5" s="1"/>
  <c r="L137" i="3"/>
  <c r="B144" i="5"/>
  <c r="M144" i="5" s="1"/>
  <c r="L136" i="3"/>
  <c r="B143" i="5"/>
  <c r="M143" i="5" s="1"/>
  <c r="L135" i="3"/>
  <c r="B142" i="5"/>
  <c r="M142" i="5"/>
  <c r="L134" i="3"/>
  <c r="B141" i="5"/>
  <c r="M141" i="5"/>
  <c r="L133" i="3"/>
  <c r="B140" i="5"/>
  <c r="M140" i="5"/>
  <c r="L132" i="3"/>
  <c r="B139" i="5"/>
  <c r="M139" i="5"/>
  <c r="L131" i="3"/>
  <c r="B138" i="5"/>
  <c r="M138" i="5" s="1"/>
  <c r="L130" i="3"/>
  <c r="A138" i="5"/>
  <c r="B137" i="5"/>
  <c r="M137" i="5"/>
  <c r="L129" i="3"/>
  <c r="B136" i="5"/>
  <c r="M136" i="5"/>
  <c r="L128" i="3"/>
  <c r="B135" i="5"/>
  <c r="M135" i="5"/>
  <c r="L127" i="3"/>
  <c r="B134" i="5"/>
  <c r="M134" i="5"/>
  <c r="L126" i="3"/>
  <c r="B133" i="5"/>
  <c r="M133" i="5" s="1"/>
  <c r="L125" i="3"/>
  <c r="B132" i="5"/>
  <c r="M132" i="5" s="1"/>
  <c r="L124" i="3"/>
  <c r="B131" i="5"/>
  <c r="M131" i="5" s="1"/>
  <c r="L123" i="3"/>
  <c r="B130" i="5"/>
  <c r="M130" i="5" s="1"/>
  <c r="L122" i="3"/>
  <c r="B129" i="5"/>
  <c r="M129" i="5"/>
  <c r="L121" i="3"/>
  <c r="B128" i="5"/>
  <c r="M128" i="5"/>
  <c r="L120" i="3"/>
  <c r="A128" i="5" s="1"/>
  <c r="B127" i="5"/>
  <c r="M127" i="5" s="1"/>
  <c r="L119" i="3"/>
  <c r="B126" i="5"/>
  <c r="M126" i="5" s="1"/>
  <c r="L118" i="3"/>
  <c r="B125" i="5"/>
  <c r="M125" i="5" s="1"/>
  <c r="L117" i="3"/>
  <c r="B124" i="5"/>
  <c r="M124" i="5"/>
  <c r="L116" i="3"/>
  <c r="B123" i="5"/>
  <c r="M123" i="5"/>
  <c r="L115" i="3"/>
  <c r="B122" i="5"/>
  <c r="M122" i="5"/>
  <c r="L114" i="3"/>
  <c r="B121" i="5"/>
  <c r="M121" i="5"/>
  <c r="L113" i="3"/>
  <c r="B120" i="5"/>
  <c r="M120" i="5" s="1"/>
  <c r="L112" i="3"/>
  <c r="B119" i="5"/>
  <c r="M119" i="5" s="1"/>
  <c r="L111" i="3"/>
  <c r="B118" i="5"/>
  <c r="M118" i="5" s="1"/>
  <c r="L110" i="3"/>
  <c r="A118" i="5" s="1"/>
  <c r="B117" i="5"/>
  <c r="M117" i="5"/>
  <c r="L109" i="3"/>
  <c r="B116" i="5"/>
  <c r="M116" i="5"/>
  <c r="L108" i="3"/>
  <c r="B115" i="5"/>
  <c r="M115" i="5" s="1"/>
  <c r="L107" i="3"/>
  <c r="B114" i="5"/>
  <c r="M114" i="5" s="1"/>
  <c r="L106" i="3"/>
  <c r="B113" i="5"/>
  <c r="M113" i="5" s="1"/>
  <c r="L105" i="3"/>
  <c r="B112" i="5"/>
  <c r="M112" i="5" s="1"/>
  <c r="L104" i="3"/>
  <c r="B111" i="5"/>
  <c r="M111" i="5"/>
  <c r="L103" i="3"/>
  <c r="B110" i="5"/>
  <c r="M110" i="5"/>
  <c r="L102" i="3"/>
  <c r="B109" i="5"/>
  <c r="M109" i="5"/>
  <c r="L101" i="3"/>
  <c r="B108" i="5"/>
  <c r="M108" i="5"/>
  <c r="L100" i="3"/>
  <c r="A108" i="5"/>
  <c r="B107" i="5"/>
  <c r="M107" i="5" s="1"/>
  <c r="L99" i="3"/>
  <c r="B106" i="5"/>
  <c r="M106" i="5"/>
  <c r="L98" i="3"/>
  <c r="B105" i="5"/>
  <c r="M105" i="5"/>
  <c r="L97" i="3"/>
  <c r="B104" i="5"/>
  <c r="M104" i="5"/>
  <c r="L96" i="3"/>
  <c r="B103" i="5"/>
  <c r="M103" i="5"/>
  <c r="L95" i="3"/>
  <c r="B102" i="5"/>
  <c r="M102" i="5" s="1"/>
  <c r="L94" i="3"/>
  <c r="B101" i="5"/>
  <c r="M101" i="5" s="1"/>
  <c r="L93" i="3"/>
  <c r="B100" i="5"/>
  <c r="M100" i="5" s="1"/>
  <c r="L92" i="3"/>
  <c r="B99" i="5"/>
  <c r="M99" i="5" s="1"/>
  <c r="L91" i="3"/>
  <c r="B98" i="5"/>
  <c r="M98" i="5"/>
  <c r="L90" i="3"/>
  <c r="A98" i="5" s="1"/>
  <c r="B97" i="5"/>
  <c r="M97" i="5" s="1"/>
  <c r="L89" i="3"/>
  <c r="B96" i="5"/>
  <c r="M96" i="5" s="1"/>
  <c r="L88" i="3"/>
  <c r="B95" i="5"/>
  <c r="M95" i="5" s="1"/>
  <c r="L87" i="3"/>
  <c r="B94" i="5"/>
  <c r="M94" i="5" s="1"/>
  <c r="L86" i="3"/>
  <c r="B93" i="5"/>
  <c r="M93" i="5"/>
  <c r="L85" i="3"/>
  <c r="B92" i="5"/>
  <c r="M92" i="5"/>
  <c r="L84" i="3"/>
  <c r="B91" i="5"/>
  <c r="M91" i="5"/>
  <c r="L83" i="3"/>
  <c r="B90" i="5"/>
  <c r="M90" i="5"/>
  <c r="L82" i="3"/>
  <c r="B89" i="5"/>
  <c r="M89" i="5" s="1"/>
  <c r="L81" i="3"/>
  <c r="B88" i="5"/>
  <c r="M88" i="5" s="1"/>
  <c r="L80" i="3"/>
  <c r="A88" i="5"/>
  <c r="B87" i="5"/>
  <c r="M87" i="5"/>
  <c r="L79" i="3"/>
  <c r="B86" i="5"/>
  <c r="M86" i="5"/>
  <c r="L78" i="3"/>
  <c r="B85" i="5"/>
  <c r="M85" i="5"/>
  <c r="L77" i="3"/>
  <c r="B84" i="5"/>
  <c r="M84" i="5" s="1"/>
  <c r="L76" i="3"/>
  <c r="B83" i="5"/>
  <c r="M83" i="5" s="1"/>
  <c r="L75" i="3"/>
  <c r="B82" i="5"/>
  <c r="M82" i="5" s="1"/>
  <c r="L74" i="3"/>
  <c r="B81" i="5"/>
  <c r="M81" i="5" s="1"/>
  <c r="L73" i="3"/>
  <c r="B80" i="5"/>
  <c r="M80" i="5"/>
  <c r="L72" i="3"/>
  <c r="B79" i="5"/>
  <c r="M79" i="5"/>
  <c r="L71" i="3"/>
  <c r="B78" i="5"/>
  <c r="M78" i="5"/>
  <c r="L70" i="3"/>
  <c r="A78" i="5"/>
  <c r="B77" i="5"/>
  <c r="M77" i="5" s="1"/>
  <c r="L69" i="3"/>
  <c r="B76" i="5"/>
  <c r="M76" i="5" s="1"/>
  <c r="L68" i="3"/>
  <c r="B75" i="5"/>
  <c r="M75" i="5"/>
  <c r="L67" i="3"/>
  <c r="B74" i="5"/>
  <c r="M74" i="5"/>
  <c r="L66" i="3"/>
  <c r="B73" i="5"/>
  <c r="M73" i="5"/>
  <c r="L65" i="3"/>
  <c r="B72" i="5"/>
  <c r="M72" i="5"/>
  <c r="L64" i="3"/>
  <c r="B71" i="5"/>
  <c r="M71" i="5" s="1"/>
  <c r="L63" i="3"/>
  <c r="B70" i="5"/>
  <c r="M70" i="5" s="1"/>
  <c r="L62" i="3"/>
  <c r="B69" i="5"/>
  <c r="M69" i="5" s="1"/>
  <c r="L61" i="3"/>
  <c r="B68" i="5"/>
  <c r="M68" i="5" s="1"/>
  <c r="L60" i="3"/>
  <c r="A68" i="5" s="1"/>
  <c r="B67" i="5"/>
  <c r="M67" i="5"/>
  <c r="L59" i="3"/>
  <c r="B66" i="5"/>
  <c r="M66" i="5" s="1"/>
  <c r="L58" i="3"/>
  <c r="B65" i="5"/>
  <c r="M65" i="5" s="1"/>
  <c r="L57" i="3"/>
  <c r="B64" i="5"/>
  <c r="M64" i="5" s="1"/>
  <c r="L56" i="3"/>
  <c r="B63" i="5"/>
  <c r="M63" i="5" s="1"/>
  <c r="L55" i="3"/>
  <c r="B62" i="5"/>
  <c r="M62" i="5"/>
  <c r="L54" i="3"/>
  <c r="B61" i="5"/>
  <c r="M61" i="5"/>
  <c r="L53" i="3"/>
  <c r="B60" i="5"/>
  <c r="M60" i="5"/>
  <c r="L52" i="3"/>
  <c r="B59" i="5"/>
  <c r="M59" i="5"/>
  <c r="L51" i="3"/>
  <c r="B58" i="5"/>
  <c r="M58" i="5" s="1"/>
  <c r="L50" i="3"/>
  <c r="A58" i="5"/>
  <c r="B57" i="5"/>
  <c r="M57" i="5"/>
  <c r="L49" i="3"/>
  <c r="B56" i="5"/>
  <c r="M56" i="5"/>
  <c r="L48" i="3"/>
  <c r="B55" i="5"/>
  <c r="M55" i="5"/>
  <c r="L47" i="3"/>
  <c r="B54" i="5"/>
  <c r="M54" i="5"/>
  <c r="L46" i="3"/>
  <c r="B53" i="5"/>
  <c r="M53" i="5" s="1"/>
  <c r="L45" i="3"/>
  <c r="B52" i="5"/>
  <c r="M52" i="5" s="1"/>
  <c r="L44" i="3"/>
  <c r="B51" i="5"/>
  <c r="M51" i="5" s="1"/>
  <c r="L43" i="3"/>
  <c r="B50" i="5"/>
  <c r="M50" i="5" s="1"/>
  <c r="L42" i="3"/>
  <c r="B49" i="5"/>
  <c r="M49" i="5"/>
  <c r="L41" i="3"/>
  <c r="B48" i="5"/>
  <c r="M48" i="5"/>
  <c r="L40" i="3"/>
  <c r="A48" i="5" s="1"/>
  <c r="B47" i="5"/>
  <c r="M47" i="5" s="1"/>
  <c r="L39" i="3"/>
  <c r="B46" i="5"/>
  <c r="M46" i="5" s="1"/>
  <c r="L38" i="3"/>
  <c r="B45" i="5"/>
  <c r="M45" i="5" s="1"/>
  <c r="L37" i="3"/>
  <c r="B44" i="5"/>
  <c r="M44" i="5"/>
  <c r="L36" i="3"/>
  <c r="B43" i="5"/>
  <c r="M43" i="5"/>
  <c r="L35" i="3"/>
  <c r="B42" i="5"/>
  <c r="M42" i="5" s="1"/>
  <c r="L34" i="3"/>
  <c r="B41" i="5"/>
  <c r="M41" i="5"/>
  <c r="L33" i="3"/>
  <c r="B40" i="5"/>
  <c r="M40" i="5"/>
  <c r="L32" i="3"/>
  <c r="B39" i="5"/>
  <c r="M39" i="5"/>
  <c r="L31" i="3"/>
  <c r="B38" i="5"/>
  <c r="M38" i="5"/>
  <c r="A38" i="5"/>
  <c r="B37" i="5"/>
  <c r="M37" i="5" s="1"/>
  <c r="L29" i="3"/>
  <c r="B36" i="5"/>
  <c r="M36" i="5" s="1"/>
  <c r="L28" i="3"/>
  <c r="B35" i="5"/>
  <c r="M35" i="5" s="1"/>
  <c r="L27" i="3"/>
  <c r="B34" i="5"/>
  <c r="M34" i="5" s="1"/>
  <c r="L26" i="3"/>
  <c r="B33" i="5"/>
  <c r="M33" i="5"/>
  <c r="L25" i="3"/>
  <c r="B32" i="5"/>
  <c r="M32" i="5" s="1"/>
  <c r="L24" i="3"/>
  <c r="B31" i="5"/>
  <c r="M31" i="5" s="1"/>
  <c r="L23" i="3"/>
  <c r="B30" i="5"/>
  <c r="M30" i="5"/>
  <c r="L22" i="3"/>
  <c r="B29" i="5"/>
  <c r="M29" i="5"/>
  <c r="L21" i="3"/>
  <c r="B28" i="5"/>
  <c r="M28" i="5"/>
  <c r="A28" i="5"/>
  <c r="B27" i="5"/>
  <c r="M27" i="5"/>
  <c r="L19" i="3"/>
  <c r="B26" i="5"/>
  <c r="M26" i="5" s="1"/>
  <c r="L18" i="3"/>
  <c r="B25" i="5"/>
  <c r="M25" i="5" s="1"/>
  <c r="L17" i="3"/>
  <c r="B24" i="5"/>
  <c r="M24" i="5" s="1"/>
  <c r="L16" i="3"/>
  <c r="B23" i="5"/>
  <c r="M23" i="5" s="1"/>
  <c r="L15" i="3"/>
  <c r="L14" i="3"/>
  <c r="B21" i="5"/>
  <c r="M21" i="5"/>
  <c r="L13" i="3"/>
  <c r="B20" i="5"/>
  <c r="M20" i="5" s="1"/>
  <c r="B19" i="5"/>
  <c r="M19" i="5"/>
  <c r="B18" i="5"/>
  <c r="M18" i="5"/>
  <c r="L10" i="3"/>
  <c r="D10" i="4" s="1"/>
  <c r="E5" i="3"/>
  <c r="G198" i="2"/>
  <c r="G197" i="2"/>
  <c r="I196" i="2"/>
  <c r="G196" i="2"/>
  <c r="I195" i="2"/>
  <c r="G195" i="2"/>
  <c r="I194" i="2"/>
  <c r="G194" i="2"/>
  <c r="I193" i="2"/>
  <c r="G193" i="2"/>
  <c r="I192" i="2"/>
  <c r="G192" i="2"/>
  <c r="A192" i="2"/>
  <c r="I191" i="2"/>
  <c r="G191" i="2"/>
  <c r="I190" i="2"/>
  <c r="G190" i="2"/>
  <c r="I189" i="2"/>
  <c r="G189" i="2"/>
  <c r="I188" i="2"/>
  <c r="G188" i="2"/>
  <c r="I187" i="2"/>
  <c r="G187" i="2"/>
  <c r="A187" i="2"/>
  <c r="I186" i="2"/>
  <c r="G186" i="2"/>
  <c r="I185" i="2"/>
  <c r="G185" i="2"/>
  <c r="I184" i="2"/>
  <c r="G184" i="2"/>
  <c r="I183" i="2"/>
  <c r="G183" i="2"/>
  <c r="I182" i="2"/>
  <c r="G182" i="2"/>
  <c r="A182" i="2"/>
  <c r="I181" i="2"/>
  <c r="G181" i="2"/>
  <c r="I180" i="2"/>
  <c r="G180" i="2"/>
  <c r="I179" i="2"/>
  <c r="G179" i="2"/>
  <c r="I178" i="2"/>
  <c r="G178" i="2"/>
  <c r="I177" i="2"/>
  <c r="G177" i="2"/>
  <c r="A177" i="2"/>
  <c r="I176" i="2"/>
  <c r="G176" i="2"/>
  <c r="I175" i="2"/>
  <c r="G175" i="2"/>
  <c r="I174" i="2"/>
  <c r="G174" i="2"/>
  <c r="I173" i="2"/>
  <c r="G173" i="2"/>
  <c r="I172" i="2"/>
  <c r="G172" i="2"/>
  <c r="A172" i="2"/>
  <c r="I171" i="2"/>
  <c r="G171" i="2"/>
  <c r="I170" i="2"/>
  <c r="G170" i="2"/>
  <c r="I169" i="2"/>
  <c r="G169" i="2"/>
  <c r="I168" i="2"/>
  <c r="G168" i="2"/>
  <c r="I167" i="2"/>
  <c r="G167" i="2"/>
  <c r="A167" i="2"/>
  <c r="I166" i="2"/>
  <c r="G166" i="2"/>
  <c r="I165" i="2"/>
  <c r="G165" i="2"/>
  <c r="I164" i="2"/>
  <c r="G164" i="2"/>
  <c r="I163" i="2"/>
  <c r="G163" i="2"/>
  <c r="I162" i="2"/>
  <c r="G162" i="2"/>
  <c r="A162" i="2"/>
  <c r="I161" i="2"/>
  <c r="G161" i="2"/>
  <c r="I160" i="2"/>
  <c r="G160" i="2"/>
  <c r="I159" i="2"/>
  <c r="G159" i="2"/>
  <c r="I158" i="2"/>
  <c r="G158" i="2"/>
  <c r="I157" i="2"/>
  <c r="G157" i="2"/>
  <c r="A157" i="2"/>
  <c r="I156" i="2"/>
  <c r="G156" i="2"/>
  <c r="I155" i="2"/>
  <c r="G155" i="2"/>
  <c r="I154" i="2"/>
  <c r="G154" i="2"/>
  <c r="I153" i="2"/>
  <c r="G153" i="2"/>
  <c r="I152" i="2"/>
  <c r="G152" i="2"/>
  <c r="A152" i="2"/>
  <c r="I151" i="2"/>
  <c r="G151" i="2"/>
  <c r="I150" i="2"/>
  <c r="G150" i="2"/>
  <c r="I149" i="2"/>
  <c r="G149" i="2"/>
  <c r="I148" i="2"/>
  <c r="G148" i="2"/>
  <c r="I147" i="2"/>
  <c r="G147" i="2"/>
  <c r="A147" i="2"/>
  <c r="I146" i="2"/>
  <c r="G146" i="2"/>
  <c r="I145" i="2"/>
  <c r="G145" i="2"/>
  <c r="I144" i="2"/>
  <c r="G144" i="2"/>
  <c r="I143" i="2"/>
  <c r="G143" i="2"/>
  <c r="I142" i="2"/>
  <c r="G142" i="2"/>
  <c r="A142" i="2"/>
  <c r="I141" i="2"/>
  <c r="G141" i="2"/>
  <c r="I140" i="2"/>
  <c r="G140" i="2"/>
  <c r="I139" i="2"/>
  <c r="G139" i="2"/>
  <c r="I138" i="2"/>
  <c r="G138" i="2"/>
  <c r="I137" i="2"/>
  <c r="G137" i="2"/>
  <c r="A137" i="2"/>
  <c r="G136" i="2"/>
  <c r="G135" i="2"/>
  <c r="I134" i="2"/>
  <c r="G134" i="2"/>
  <c r="I133" i="2"/>
  <c r="G133" i="2"/>
  <c r="I132" i="2"/>
  <c r="G132" i="2"/>
  <c r="I131" i="2"/>
  <c r="G131" i="2"/>
  <c r="I130" i="2"/>
  <c r="G130" i="2"/>
  <c r="I129" i="2"/>
  <c r="G129" i="2"/>
  <c r="I128" i="2"/>
  <c r="G128" i="2"/>
  <c r="I127" i="2"/>
  <c r="G127" i="2"/>
  <c r="I126" i="2"/>
  <c r="G126" i="2"/>
  <c r="I125" i="2"/>
  <c r="G125" i="2"/>
  <c r="I124" i="2"/>
  <c r="G124" i="2"/>
  <c r="I123" i="2"/>
  <c r="G123" i="2"/>
  <c r="I122" i="2"/>
  <c r="G122" i="2"/>
  <c r="I121" i="2"/>
  <c r="G121" i="2"/>
  <c r="I120" i="2"/>
  <c r="G120" i="2"/>
  <c r="A120" i="2"/>
  <c r="I119" i="2"/>
  <c r="G119" i="2"/>
  <c r="I118" i="2"/>
  <c r="G118" i="2"/>
  <c r="I117" i="2"/>
  <c r="G117" i="2"/>
  <c r="I116" i="2"/>
  <c r="G116" i="2"/>
  <c r="I115" i="2"/>
  <c r="G115" i="2"/>
  <c r="I114" i="2"/>
  <c r="G114" i="2"/>
  <c r="I113" i="2"/>
  <c r="G113" i="2"/>
  <c r="I112" i="2"/>
  <c r="G112" i="2"/>
  <c r="I111" i="2"/>
  <c r="G111" i="2"/>
  <c r="I110" i="2"/>
  <c r="G110" i="2"/>
  <c r="I109" i="2"/>
  <c r="G109" i="2"/>
  <c r="I108" i="2"/>
  <c r="G108" i="2"/>
  <c r="I107" i="2"/>
  <c r="G107" i="2"/>
  <c r="I106" i="2"/>
  <c r="G106" i="2"/>
  <c r="I105" i="2"/>
  <c r="G105" i="2"/>
  <c r="A105" i="2"/>
  <c r="I104" i="2"/>
  <c r="G104" i="2"/>
  <c r="I103" i="2"/>
  <c r="G103" i="2"/>
  <c r="I102" i="2"/>
  <c r="G102" i="2"/>
  <c r="I101" i="2"/>
  <c r="G101" i="2"/>
  <c r="I100" i="2"/>
  <c r="G100" i="2"/>
  <c r="I99" i="2"/>
  <c r="G99" i="2"/>
  <c r="I98" i="2"/>
  <c r="G98" i="2"/>
  <c r="I97" i="2"/>
  <c r="G97" i="2"/>
  <c r="I96" i="2"/>
  <c r="G96" i="2"/>
  <c r="I95" i="2"/>
  <c r="G95" i="2"/>
  <c r="I94" i="2"/>
  <c r="G94" i="2"/>
  <c r="I93" i="2"/>
  <c r="G93" i="2"/>
  <c r="I92" i="2"/>
  <c r="G92" i="2"/>
  <c r="I91" i="2"/>
  <c r="G91" i="2"/>
  <c r="I90" i="2"/>
  <c r="G90" i="2"/>
  <c r="A90" i="2"/>
  <c r="I89" i="2"/>
  <c r="G89" i="2"/>
  <c r="I88" i="2"/>
  <c r="G88" i="2"/>
  <c r="I87" i="2"/>
  <c r="G87" i="2"/>
  <c r="I86" i="2"/>
  <c r="G86" i="2"/>
  <c r="I85" i="2"/>
  <c r="G85" i="2"/>
  <c r="I84" i="2"/>
  <c r="G84" i="2"/>
  <c r="I83" i="2"/>
  <c r="G83" i="2"/>
  <c r="I82" i="2"/>
  <c r="G82" i="2"/>
  <c r="I81" i="2"/>
  <c r="G81" i="2"/>
  <c r="I80" i="2"/>
  <c r="G80" i="2"/>
  <c r="I79" i="2"/>
  <c r="G79" i="2"/>
  <c r="I78" i="2"/>
  <c r="G78" i="2"/>
  <c r="I77" i="2"/>
  <c r="G77" i="2"/>
  <c r="I76" i="2"/>
  <c r="G76" i="2"/>
  <c r="I75" i="2"/>
  <c r="G75" i="2"/>
  <c r="A75" i="2"/>
  <c r="I74" i="2"/>
  <c r="G74" i="2"/>
  <c r="I73" i="2"/>
  <c r="G73" i="2"/>
  <c r="I72" i="2"/>
  <c r="G72" i="2"/>
  <c r="I71" i="2"/>
  <c r="G71" i="2"/>
  <c r="I70" i="2"/>
  <c r="G70" i="2"/>
  <c r="I69" i="2"/>
  <c r="G69" i="2"/>
  <c r="I68" i="2"/>
  <c r="G68" i="2"/>
  <c r="I67" i="2"/>
  <c r="G67" i="2"/>
  <c r="I66" i="2"/>
  <c r="G66" i="2"/>
  <c r="I65" i="2"/>
  <c r="G65" i="2"/>
  <c r="I64" i="2"/>
  <c r="G64" i="2"/>
  <c r="I63" i="2"/>
  <c r="G63" i="2"/>
  <c r="I62" i="2"/>
  <c r="G62" i="2"/>
  <c r="I61" i="2"/>
  <c r="G61" i="2"/>
  <c r="I60" i="2"/>
  <c r="G60" i="2"/>
  <c r="A60" i="2"/>
  <c r="I59" i="2"/>
  <c r="G59" i="2"/>
  <c r="I58" i="2"/>
  <c r="G58" i="2"/>
  <c r="I57" i="2"/>
  <c r="G57" i="2"/>
  <c r="I56" i="2"/>
  <c r="G56" i="2"/>
  <c r="I55" i="2"/>
  <c r="G55" i="2"/>
  <c r="I54" i="2"/>
  <c r="G54" i="2"/>
  <c r="I53" i="2"/>
  <c r="G53" i="2"/>
  <c r="I52" i="2"/>
  <c r="G52" i="2"/>
  <c r="I51" i="2"/>
  <c r="G51" i="2"/>
  <c r="I50" i="2"/>
  <c r="G50" i="2"/>
  <c r="I49" i="2"/>
  <c r="G49" i="2"/>
  <c r="I48" i="2"/>
  <c r="G48" i="2"/>
  <c r="I47" i="2"/>
  <c r="G47" i="2"/>
  <c r="I46" i="2"/>
  <c r="G46" i="2"/>
  <c r="I45" i="2"/>
  <c r="G45" i="2"/>
  <c r="A45" i="2"/>
  <c r="I44" i="2"/>
  <c r="G44" i="2"/>
  <c r="I43" i="2"/>
  <c r="G43" i="2"/>
  <c r="I42" i="2"/>
  <c r="G42" i="2"/>
  <c r="I41" i="2"/>
  <c r="G41" i="2"/>
  <c r="I40" i="2"/>
  <c r="G40" i="2"/>
  <c r="I39" i="2"/>
  <c r="G39" i="2"/>
  <c r="I38" i="2"/>
  <c r="G38" i="2"/>
  <c r="I37" i="2"/>
  <c r="G37" i="2"/>
  <c r="I36" i="2"/>
  <c r="G36" i="2"/>
  <c r="I35" i="2"/>
  <c r="G35" i="2"/>
  <c r="I34" i="2"/>
  <c r="G34" i="2"/>
  <c r="I33" i="2"/>
  <c r="G33" i="2"/>
  <c r="I32" i="2"/>
  <c r="G32" i="2"/>
  <c r="I31" i="2"/>
  <c r="G31" i="2"/>
  <c r="I30" i="2"/>
  <c r="G30" i="2"/>
  <c r="A30" i="2"/>
  <c r="I29" i="2"/>
  <c r="G29" i="2"/>
  <c r="I28" i="2"/>
  <c r="G28" i="2"/>
  <c r="I27" i="2"/>
  <c r="G27" i="2"/>
  <c r="I26" i="2"/>
  <c r="G26" i="2"/>
  <c r="I25" i="2"/>
  <c r="G25" i="2"/>
  <c r="I24" i="2"/>
  <c r="G24" i="2"/>
  <c r="I23" i="2"/>
  <c r="G23" i="2"/>
  <c r="I22" i="2"/>
  <c r="G22" i="2"/>
  <c r="I21" i="2"/>
  <c r="G21" i="2"/>
  <c r="I20" i="2"/>
  <c r="G20" i="2"/>
  <c r="I19" i="2"/>
  <c r="G19" i="2"/>
  <c r="I18" i="2"/>
  <c r="G18" i="2"/>
  <c r="I17" i="2"/>
  <c r="G17" i="2"/>
  <c r="I16" i="2"/>
  <c r="G16" i="2"/>
  <c r="I15" i="2"/>
  <c r="G15" i="2"/>
  <c r="A15" i="2"/>
  <c r="E11" i="2"/>
  <c r="B11" i="2"/>
  <c r="B9" i="2"/>
  <c r="D7" i="2"/>
  <c r="B7" i="2"/>
  <c r="F5" i="2"/>
  <c r="D5" i="2"/>
  <c r="B5" i="2"/>
  <c r="E3" i="2"/>
  <c r="D3" i="2"/>
  <c r="B3" i="2"/>
  <c r="A3" i="2"/>
  <c r="F43" i="1"/>
  <c r="F42" i="1"/>
  <c r="F41" i="1"/>
  <c r="F40" i="1"/>
  <c r="F39" i="1"/>
  <c r="F38" i="1"/>
  <c r="F37" i="1"/>
  <c r="F36" i="1"/>
  <c r="F35" i="1"/>
  <c r="F34" i="1"/>
  <c r="F33" i="1"/>
  <c r="F32" i="1"/>
  <c r="F31" i="1"/>
  <c r="F30" i="1"/>
  <c r="F29" i="1"/>
  <c r="F28" i="1"/>
  <c r="F27" i="1"/>
  <c r="F26" i="1"/>
  <c r="F25" i="1"/>
  <c r="F24" i="1"/>
  <c r="F23" i="1"/>
  <c r="F22" i="1"/>
  <c r="F21" i="1"/>
  <c r="F20" i="1"/>
  <c r="F19" i="1"/>
  <c r="B55" i="11"/>
  <c r="B148" i="11"/>
  <c r="B179" i="11"/>
  <c r="B168" i="11"/>
  <c r="B199" i="11"/>
  <c r="B178" i="11"/>
  <c r="B209" i="11"/>
  <c r="W112" i="11"/>
  <c r="X112" i="11"/>
  <c r="H118" i="5"/>
  <c r="K302" i="5"/>
  <c r="H312" i="8"/>
  <c r="H272" i="6"/>
  <c r="H68" i="10"/>
  <c r="F27" i="11"/>
  <c r="J27" i="11"/>
  <c r="G27" i="11"/>
  <c r="K27" i="11"/>
  <c r="H27" i="11"/>
  <c r="L27" i="11"/>
  <c r="I27" i="11"/>
  <c r="M27" i="11"/>
  <c r="W28" i="11"/>
  <c r="X28" i="11" s="1"/>
  <c r="F31" i="11"/>
  <c r="J31" i="11"/>
  <c r="G31" i="11"/>
  <c r="K31" i="11"/>
  <c r="H31" i="11"/>
  <c r="L31" i="11"/>
  <c r="I31" i="11"/>
  <c r="M31" i="11"/>
  <c r="F35" i="11"/>
  <c r="J35" i="11"/>
  <c r="G35" i="11"/>
  <c r="K35" i="11"/>
  <c r="H35" i="11"/>
  <c r="L35" i="11"/>
  <c r="I35" i="11"/>
  <c r="M35" i="11"/>
  <c r="W36" i="11"/>
  <c r="X36" i="11"/>
  <c r="F39" i="11"/>
  <c r="J39" i="11"/>
  <c r="G39" i="11"/>
  <c r="K39" i="11"/>
  <c r="H39" i="11"/>
  <c r="L39" i="11"/>
  <c r="I39" i="11"/>
  <c r="M39" i="11"/>
  <c r="F43" i="11"/>
  <c r="J43" i="11"/>
  <c r="G43" i="11"/>
  <c r="K43" i="11"/>
  <c r="H43" i="11"/>
  <c r="L43" i="11"/>
  <c r="I43" i="11"/>
  <c r="M43" i="11"/>
  <c r="J45" i="11"/>
  <c r="K45" i="11"/>
  <c r="H45" i="11"/>
  <c r="L45" i="11"/>
  <c r="I45" i="11"/>
  <c r="M45" i="11"/>
  <c r="H49" i="11"/>
  <c r="L49" i="11"/>
  <c r="J49" i="11"/>
  <c r="G49" i="11"/>
  <c r="I49" i="11"/>
  <c r="M49" i="11"/>
  <c r="F49" i="11"/>
  <c r="K49" i="11"/>
  <c r="M56" i="11"/>
  <c r="F56" i="11"/>
  <c r="J56" i="11"/>
  <c r="G56" i="11"/>
  <c r="K56" i="11"/>
  <c r="L56" i="11"/>
  <c r="I60" i="11"/>
  <c r="M60" i="11"/>
  <c r="F60" i="11"/>
  <c r="J60" i="11"/>
  <c r="G60" i="11"/>
  <c r="K60" i="11"/>
  <c r="H60" i="11"/>
  <c r="L60" i="11"/>
  <c r="I64" i="11"/>
  <c r="M64" i="11"/>
  <c r="F64" i="11"/>
  <c r="J64" i="11"/>
  <c r="G64" i="11"/>
  <c r="K64" i="11"/>
  <c r="H64" i="11"/>
  <c r="L64" i="11"/>
  <c r="I68" i="11"/>
  <c r="M68" i="11"/>
  <c r="F68" i="11"/>
  <c r="J68" i="11"/>
  <c r="G68" i="11"/>
  <c r="K68" i="11"/>
  <c r="H68" i="11"/>
  <c r="L68" i="11"/>
  <c r="F72" i="11"/>
  <c r="J72" i="11"/>
  <c r="G72" i="11"/>
  <c r="K72" i="11"/>
  <c r="H72" i="11"/>
  <c r="L72" i="11"/>
  <c r="I72" i="11"/>
  <c r="M72" i="11"/>
  <c r="F77" i="11"/>
  <c r="J77" i="11"/>
  <c r="G77" i="11"/>
  <c r="K77" i="11"/>
  <c r="H77" i="11"/>
  <c r="L77" i="11"/>
  <c r="I77" i="11"/>
  <c r="M77" i="11"/>
  <c r="F81" i="11"/>
  <c r="J81" i="11"/>
  <c r="G81" i="11"/>
  <c r="K81" i="11"/>
  <c r="H81" i="11"/>
  <c r="L81" i="11"/>
  <c r="I81" i="11"/>
  <c r="M81" i="11"/>
  <c r="T82" i="11"/>
  <c r="F87" i="11"/>
  <c r="G87" i="11"/>
  <c r="H87" i="11"/>
  <c r="L87" i="11"/>
  <c r="I87" i="11"/>
  <c r="M87" i="11"/>
  <c r="F91" i="11"/>
  <c r="J91" i="11"/>
  <c r="G91" i="11"/>
  <c r="K91" i="11"/>
  <c r="H91" i="11"/>
  <c r="L91" i="11"/>
  <c r="I91" i="11"/>
  <c r="M91" i="11"/>
  <c r="F95" i="11"/>
  <c r="J95" i="11"/>
  <c r="G95" i="11"/>
  <c r="K95" i="11"/>
  <c r="H95" i="11"/>
  <c r="L95" i="11"/>
  <c r="I95" i="11"/>
  <c r="M95" i="11"/>
  <c r="F99" i="11"/>
  <c r="G99" i="11"/>
  <c r="H99" i="11"/>
  <c r="I99" i="11"/>
  <c r="M99" i="11"/>
  <c r="J99" i="11"/>
  <c r="K99" i="11"/>
  <c r="L99" i="11"/>
  <c r="I103" i="11"/>
  <c r="M103" i="11"/>
  <c r="F103" i="11"/>
  <c r="J103" i="11"/>
  <c r="G103" i="11"/>
  <c r="K103" i="11"/>
  <c r="H103" i="11"/>
  <c r="L103" i="11"/>
  <c r="I108" i="11"/>
  <c r="M108" i="11"/>
  <c r="F108" i="11"/>
  <c r="J108" i="11"/>
  <c r="G108" i="11"/>
  <c r="K108" i="11"/>
  <c r="H108" i="11"/>
  <c r="L108" i="11"/>
  <c r="I112" i="11"/>
  <c r="M112" i="11"/>
  <c r="F112" i="11"/>
  <c r="J112" i="11"/>
  <c r="G112" i="11"/>
  <c r="K112" i="11"/>
  <c r="H112" i="11"/>
  <c r="L112" i="11"/>
  <c r="I117" i="11"/>
  <c r="H117" i="11"/>
  <c r="K117" i="11"/>
  <c r="G117" i="11"/>
  <c r="J117" i="11"/>
  <c r="F117" i="11"/>
  <c r="F121" i="11"/>
  <c r="J121" i="11"/>
  <c r="G121" i="11"/>
  <c r="K121" i="11"/>
  <c r="H121" i="11"/>
  <c r="L121" i="11"/>
  <c r="I121" i="11"/>
  <c r="M121" i="11"/>
  <c r="F125" i="11"/>
  <c r="J125" i="11"/>
  <c r="G125" i="11"/>
  <c r="K125" i="11"/>
  <c r="H125" i="11"/>
  <c r="L125" i="11"/>
  <c r="I125" i="11"/>
  <c r="M125" i="11"/>
  <c r="W126" i="11"/>
  <c r="X126" i="11" s="1"/>
  <c r="F129" i="11"/>
  <c r="J129" i="11"/>
  <c r="G129" i="11"/>
  <c r="K129" i="11"/>
  <c r="H129" i="11"/>
  <c r="L129" i="11"/>
  <c r="I129" i="11"/>
  <c r="M129" i="11"/>
  <c r="F133" i="11"/>
  <c r="J133" i="11"/>
  <c r="G133" i="11"/>
  <c r="K133" i="11"/>
  <c r="H133" i="11"/>
  <c r="L133" i="11"/>
  <c r="I133" i="11"/>
  <c r="M133" i="11"/>
  <c r="F138" i="11"/>
  <c r="J138" i="11"/>
  <c r="G138" i="11"/>
  <c r="K138" i="11"/>
  <c r="H138" i="11"/>
  <c r="I138" i="11"/>
  <c r="F142" i="11"/>
  <c r="J142" i="11"/>
  <c r="G142" i="11"/>
  <c r="K142" i="11"/>
  <c r="H142" i="11"/>
  <c r="L142" i="11"/>
  <c r="I142" i="11"/>
  <c r="M142" i="11"/>
  <c r="F146" i="11"/>
  <c r="J146" i="11"/>
  <c r="G146" i="11"/>
  <c r="K146" i="11"/>
  <c r="H146" i="11"/>
  <c r="L146" i="11"/>
  <c r="I146" i="11"/>
  <c r="M146" i="11"/>
  <c r="J26" i="11"/>
  <c r="K26" i="11"/>
  <c r="H26" i="11"/>
  <c r="L26" i="11"/>
  <c r="I26" i="11"/>
  <c r="M26" i="11"/>
  <c r="F30" i="11"/>
  <c r="J30" i="11"/>
  <c r="G30" i="11"/>
  <c r="K30" i="11"/>
  <c r="H30" i="11"/>
  <c r="L30" i="11"/>
  <c r="I30" i="11"/>
  <c r="M30" i="11"/>
  <c r="F34" i="11"/>
  <c r="J34" i="11"/>
  <c r="G34" i="11"/>
  <c r="K34" i="11"/>
  <c r="H34" i="11"/>
  <c r="L34" i="11"/>
  <c r="I34" i="11"/>
  <c r="M34" i="11"/>
  <c r="F38" i="11"/>
  <c r="J38" i="11"/>
  <c r="G38" i="11"/>
  <c r="K38" i="11"/>
  <c r="H38" i="11"/>
  <c r="L38" i="11"/>
  <c r="I38" i="11"/>
  <c r="M38" i="11"/>
  <c r="F42" i="11"/>
  <c r="J42" i="11"/>
  <c r="G42" i="11"/>
  <c r="K42" i="11"/>
  <c r="H42" i="11"/>
  <c r="L42" i="11"/>
  <c r="I42" i="11"/>
  <c r="M42" i="11"/>
  <c r="J44" i="11"/>
  <c r="K44" i="11"/>
  <c r="H44" i="11"/>
  <c r="L44" i="11"/>
  <c r="I44" i="11"/>
  <c r="M44" i="11"/>
  <c r="H48" i="11"/>
  <c r="L48" i="11"/>
  <c r="G48" i="11"/>
  <c r="I48" i="11"/>
  <c r="M48" i="11"/>
  <c r="F48" i="11"/>
  <c r="J48" i="11"/>
  <c r="K48" i="11"/>
  <c r="H53" i="11"/>
  <c r="L53" i="11"/>
  <c r="M53" i="11"/>
  <c r="J53" i="11"/>
  <c r="I53" i="11"/>
  <c r="F53" i="11"/>
  <c r="G53" i="11"/>
  <c r="K53" i="11"/>
  <c r="M55" i="11"/>
  <c r="L55" i="11"/>
  <c r="G55" i="11"/>
  <c r="K55" i="11"/>
  <c r="F55" i="11"/>
  <c r="J55" i="11"/>
  <c r="I59" i="11"/>
  <c r="M59" i="11"/>
  <c r="F59" i="11"/>
  <c r="J59" i="11"/>
  <c r="G59" i="11"/>
  <c r="K59" i="11"/>
  <c r="H59" i="11"/>
  <c r="L59" i="11"/>
  <c r="I63" i="11"/>
  <c r="M63" i="11"/>
  <c r="F63" i="11"/>
  <c r="J63" i="11"/>
  <c r="G63" i="11"/>
  <c r="K63" i="11"/>
  <c r="H63" i="11"/>
  <c r="L63" i="11"/>
  <c r="I67" i="11"/>
  <c r="M67" i="11"/>
  <c r="F67" i="11"/>
  <c r="J67" i="11"/>
  <c r="G67" i="11"/>
  <c r="K67" i="11"/>
  <c r="H67" i="11"/>
  <c r="L67" i="11"/>
  <c r="F71" i="11"/>
  <c r="J71" i="11"/>
  <c r="G71" i="11"/>
  <c r="K71" i="11"/>
  <c r="H71" i="11"/>
  <c r="L71" i="11"/>
  <c r="I71" i="11"/>
  <c r="M71" i="11"/>
  <c r="F76" i="11"/>
  <c r="J76" i="11"/>
  <c r="G76" i="11"/>
  <c r="K76" i="11"/>
  <c r="L76" i="11"/>
  <c r="M76" i="11"/>
  <c r="F80" i="11"/>
  <c r="J80" i="11"/>
  <c r="G80" i="11"/>
  <c r="K80" i="11"/>
  <c r="H80" i="11"/>
  <c r="L80" i="11"/>
  <c r="I80" i="11"/>
  <c r="M80" i="11"/>
  <c r="F86" i="11"/>
  <c r="M86" i="11"/>
  <c r="I86" i="11"/>
  <c r="L86" i="11"/>
  <c r="H86" i="11"/>
  <c r="G86" i="11"/>
  <c r="F90" i="11"/>
  <c r="J90" i="11"/>
  <c r="G90" i="11"/>
  <c r="K90" i="11"/>
  <c r="H90" i="11"/>
  <c r="L90" i="11"/>
  <c r="I90" i="11"/>
  <c r="M90" i="11"/>
  <c r="F94" i="11"/>
  <c r="J94" i="11"/>
  <c r="G94" i="11"/>
  <c r="K94" i="11"/>
  <c r="H94" i="11"/>
  <c r="L94" i="11"/>
  <c r="I94" i="11"/>
  <c r="M94" i="11"/>
  <c r="F98" i="11"/>
  <c r="J98" i="11"/>
  <c r="G98" i="11"/>
  <c r="K98" i="11"/>
  <c r="H98" i="11"/>
  <c r="L98" i="11"/>
  <c r="I98" i="11"/>
  <c r="M98" i="11"/>
  <c r="I102" i="11"/>
  <c r="M102" i="11"/>
  <c r="F102" i="11"/>
  <c r="J102" i="11"/>
  <c r="G102" i="11"/>
  <c r="K102" i="11"/>
  <c r="H102" i="11"/>
  <c r="L102" i="11"/>
  <c r="I107" i="11"/>
  <c r="M107" i="11"/>
  <c r="F107" i="11"/>
  <c r="G107" i="11"/>
  <c r="H107" i="11"/>
  <c r="L107" i="11"/>
  <c r="I111" i="11"/>
  <c r="M111" i="11"/>
  <c r="F111" i="11"/>
  <c r="J111" i="11"/>
  <c r="G111" i="11"/>
  <c r="K111" i="11"/>
  <c r="H111" i="11"/>
  <c r="L111" i="11"/>
  <c r="I115" i="11"/>
  <c r="M115" i="11"/>
  <c r="F115" i="11"/>
  <c r="J115" i="11"/>
  <c r="G115" i="11"/>
  <c r="K115" i="11"/>
  <c r="H115" i="11"/>
  <c r="L115" i="11"/>
  <c r="F120" i="11"/>
  <c r="J120" i="11"/>
  <c r="G120" i="11"/>
  <c r="K120" i="11"/>
  <c r="H120" i="11"/>
  <c r="L120" i="11"/>
  <c r="I120" i="11"/>
  <c r="M120" i="11"/>
  <c r="F124" i="11"/>
  <c r="J124" i="11"/>
  <c r="G124" i="11"/>
  <c r="K124" i="11"/>
  <c r="H124" i="11"/>
  <c r="L124" i="11"/>
  <c r="I124" i="11"/>
  <c r="M124" i="11"/>
  <c r="F128" i="11"/>
  <c r="J128" i="11"/>
  <c r="G128" i="11"/>
  <c r="K128" i="11"/>
  <c r="H128" i="11"/>
  <c r="L128" i="11"/>
  <c r="I128" i="11"/>
  <c r="M128" i="11"/>
  <c r="F132" i="11"/>
  <c r="J132" i="11"/>
  <c r="G132" i="11"/>
  <c r="K132" i="11"/>
  <c r="H132" i="11"/>
  <c r="L132" i="11"/>
  <c r="I132" i="11"/>
  <c r="M132" i="11"/>
  <c r="F136" i="11"/>
  <c r="J136" i="11"/>
  <c r="G136" i="11"/>
  <c r="K136" i="11"/>
  <c r="H136" i="11"/>
  <c r="L136" i="11"/>
  <c r="I136" i="11"/>
  <c r="M136" i="11"/>
  <c r="F137" i="11"/>
  <c r="J137" i="11"/>
  <c r="G137" i="11"/>
  <c r="K137" i="11"/>
  <c r="H137" i="11"/>
  <c r="I137" i="11"/>
  <c r="F141" i="11"/>
  <c r="J141" i="11"/>
  <c r="G141" i="11"/>
  <c r="K141" i="11"/>
  <c r="H141" i="11"/>
  <c r="L141" i="11"/>
  <c r="I141" i="11"/>
  <c r="M141" i="11"/>
  <c r="F145" i="11"/>
  <c r="J145" i="11"/>
  <c r="G145" i="11"/>
  <c r="K145" i="11"/>
  <c r="H145" i="11"/>
  <c r="L145" i="11"/>
  <c r="I145" i="11"/>
  <c r="M145" i="11"/>
  <c r="H232" i="5"/>
  <c r="H58" i="7"/>
  <c r="K78" i="7"/>
  <c r="K88" i="7"/>
  <c r="J25" i="11"/>
  <c r="K25" i="11"/>
  <c r="H25" i="11"/>
  <c r="L25" i="11"/>
  <c r="I25" i="11"/>
  <c r="M25" i="11"/>
  <c r="F29" i="11"/>
  <c r="J29" i="11"/>
  <c r="G29" i="11"/>
  <c r="K29" i="11"/>
  <c r="H29" i="11"/>
  <c r="L29" i="11"/>
  <c r="I29" i="11"/>
  <c r="M29" i="11"/>
  <c r="F33" i="11"/>
  <c r="J33" i="11"/>
  <c r="G33" i="11"/>
  <c r="K33" i="11"/>
  <c r="H33" i="11"/>
  <c r="L33" i="11"/>
  <c r="I33" i="11"/>
  <c r="M33" i="11"/>
  <c r="F37" i="11"/>
  <c r="J37" i="11"/>
  <c r="G37" i="11"/>
  <c r="K37" i="11"/>
  <c r="H37" i="11"/>
  <c r="L37" i="11"/>
  <c r="I37" i="11"/>
  <c r="M37" i="11"/>
  <c r="T38" i="11"/>
  <c r="F41" i="11"/>
  <c r="J41" i="11"/>
  <c r="G41" i="11"/>
  <c r="K41" i="11"/>
  <c r="H41" i="11"/>
  <c r="L41" i="11"/>
  <c r="I41" i="11"/>
  <c r="M41" i="11"/>
  <c r="H47" i="11"/>
  <c r="L47" i="11"/>
  <c r="I47" i="11"/>
  <c r="M47" i="11"/>
  <c r="F47" i="11"/>
  <c r="J47" i="11"/>
  <c r="K47" i="11"/>
  <c r="G47" i="11"/>
  <c r="H51" i="11"/>
  <c r="L51" i="11"/>
  <c r="J51" i="11"/>
  <c r="K51" i="11"/>
  <c r="I51" i="11"/>
  <c r="M51" i="11"/>
  <c r="F51" i="11"/>
  <c r="G51" i="11"/>
  <c r="H52" i="11"/>
  <c r="L52" i="11"/>
  <c r="F52" i="11"/>
  <c r="K52" i="11"/>
  <c r="I52" i="11"/>
  <c r="M52" i="11"/>
  <c r="J52" i="11"/>
  <c r="G52" i="11"/>
  <c r="I58" i="11"/>
  <c r="M58" i="11"/>
  <c r="F58" i="11"/>
  <c r="J58" i="11"/>
  <c r="G58" i="11"/>
  <c r="K58" i="11"/>
  <c r="H58" i="11"/>
  <c r="L58" i="11"/>
  <c r="I62" i="11"/>
  <c r="M62" i="11"/>
  <c r="F62" i="11"/>
  <c r="J62" i="11"/>
  <c r="G62" i="11"/>
  <c r="K62" i="11"/>
  <c r="H62" i="11"/>
  <c r="L62" i="11"/>
  <c r="I66" i="11"/>
  <c r="M66" i="11"/>
  <c r="F66" i="11"/>
  <c r="J66" i="11"/>
  <c r="G66" i="11"/>
  <c r="K66" i="11"/>
  <c r="H66" i="11"/>
  <c r="L66" i="11"/>
  <c r="I70" i="11"/>
  <c r="M70" i="11"/>
  <c r="F70" i="11"/>
  <c r="G70" i="11"/>
  <c r="H70" i="11"/>
  <c r="J70" i="11"/>
  <c r="K70" i="11"/>
  <c r="L70" i="11"/>
  <c r="F74" i="11"/>
  <c r="J74" i="11"/>
  <c r="G74" i="11"/>
  <c r="K74" i="11"/>
  <c r="H74" i="11"/>
  <c r="L74" i="11"/>
  <c r="I74" i="11"/>
  <c r="M74" i="11"/>
  <c r="F75" i="11"/>
  <c r="J75" i="11"/>
  <c r="G75" i="11"/>
  <c r="K75" i="11"/>
  <c r="L75" i="11"/>
  <c r="M75" i="11"/>
  <c r="F79" i="11"/>
  <c r="J79" i="11"/>
  <c r="G79" i="11"/>
  <c r="K79" i="11"/>
  <c r="H79" i="11"/>
  <c r="L79" i="11"/>
  <c r="I79" i="11"/>
  <c r="M79" i="11"/>
  <c r="F83" i="11"/>
  <c r="J83" i="11"/>
  <c r="G83" i="11"/>
  <c r="K83" i="11"/>
  <c r="H83" i="11"/>
  <c r="L83" i="11"/>
  <c r="I83" i="11"/>
  <c r="M83" i="11"/>
  <c r="F84" i="11"/>
  <c r="J84" i="11"/>
  <c r="G84" i="11"/>
  <c r="K84" i="11"/>
  <c r="H84" i="11"/>
  <c r="L84" i="11"/>
  <c r="I84" i="11"/>
  <c r="M84" i="11"/>
  <c r="F89" i="11"/>
  <c r="G89" i="11"/>
  <c r="H89" i="11"/>
  <c r="L89" i="11"/>
  <c r="I89" i="11"/>
  <c r="M89" i="11"/>
  <c r="F93" i="11"/>
  <c r="J93" i="11"/>
  <c r="G93" i="11"/>
  <c r="K93" i="11"/>
  <c r="H93" i="11"/>
  <c r="L93" i="11"/>
  <c r="I93" i="11"/>
  <c r="M93" i="11"/>
  <c r="F97" i="11"/>
  <c r="J97" i="11"/>
  <c r="G97" i="11"/>
  <c r="K97" i="11"/>
  <c r="H97" i="11"/>
  <c r="L97" i="11"/>
  <c r="I97" i="11"/>
  <c r="M97" i="11"/>
  <c r="I101" i="11"/>
  <c r="M101" i="11"/>
  <c r="F101" i="11"/>
  <c r="J101" i="11"/>
  <c r="G101" i="11"/>
  <c r="K101" i="11"/>
  <c r="H101" i="11"/>
  <c r="L101" i="11"/>
  <c r="I105" i="11"/>
  <c r="M105" i="11"/>
  <c r="F105" i="11"/>
  <c r="J105" i="11"/>
  <c r="G105" i="11"/>
  <c r="K105" i="11"/>
  <c r="H105" i="11"/>
  <c r="L105" i="11"/>
  <c r="I106" i="11"/>
  <c r="M106" i="11"/>
  <c r="F106" i="11"/>
  <c r="G106" i="11"/>
  <c r="H106" i="11"/>
  <c r="L106" i="11"/>
  <c r="I110" i="11"/>
  <c r="M110" i="11"/>
  <c r="F110" i="11"/>
  <c r="J110" i="11"/>
  <c r="G110" i="11"/>
  <c r="K110" i="11"/>
  <c r="H110" i="11"/>
  <c r="L110" i="11"/>
  <c r="I114" i="11"/>
  <c r="M114" i="11"/>
  <c r="F114" i="11"/>
  <c r="J114" i="11"/>
  <c r="G114" i="11"/>
  <c r="K114" i="11"/>
  <c r="H114" i="11"/>
  <c r="L114" i="11"/>
  <c r="F119" i="11"/>
  <c r="J119" i="11"/>
  <c r="G119" i="11"/>
  <c r="K119" i="11"/>
  <c r="H119" i="11"/>
  <c r="I119" i="11"/>
  <c r="W120" i="11"/>
  <c r="X120" i="11"/>
  <c r="F123" i="11"/>
  <c r="J123" i="11"/>
  <c r="G123" i="11"/>
  <c r="K123" i="11"/>
  <c r="H123" i="11"/>
  <c r="L123" i="11"/>
  <c r="I123" i="11"/>
  <c r="M123" i="11"/>
  <c r="F127" i="11"/>
  <c r="J127" i="11"/>
  <c r="G127" i="11"/>
  <c r="K127" i="11"/>
  <c r="H127" i="11"/>
  <c r="L127" i="11"/>
  <c r="I127" i="11"/>
  <c r="M127" i="11"/>
  <c r="F131" i="11"/>
  <c r="J131" i="11"/>
  <c r="G131" i="11"/>
  <c r="K131" i="11"/>
  <c r="H131" i="11"/>
  <c r="L131" i="11"/>
  <c r="I131" i="11"/>
  <c r="M131" i="11"/>
  <c r="F135" i="11"/>
  <c r="J135" i="11"/>
  <c r="G135" i="11"/>
  <c r="K135" i="11"/>
  <c r="H135" i="11"/>
  <c r="L135" i="11"/>
  <c r="I135" i="11"/>
  <c r="M135" i="11"/>
  <c r="F140" i="11"/>
  <c r="J140" i="11"/>
  <c r="G140" i="11"/>
  <c r="K140" i="11"/>
  <c r="H140" i="11"/>
  <c r="L140" i="11"/>
  <c r="I140" i="11"/>
  <c r="M140" i="11"/>
  <c r="F144" i="11"/>
  <c r="J144" i="11"/>
  <c r="G144" i="11"/>
  <c r="K144" i="11"/>
  <c r="H144" i="11"/>
  <c r="L144" i="11"/>
  <c r="I144" i="11"/>
  <c r="M144" i="11"/>
  <c r="F28" i="11"/>
  <c r="J28" i="11"/>
  <c r="G28" i="11"/>
  <c r="K28" i="11"/>
  <c r="H28" i="11"/>
  <c r="L28" i="11"/>
  <c r="I28" i="11"/>
  <c r="M28" i="11"/>
  <c r="F32" i="11"/>
  <c r="J32" i="11"/>
  <c r="G32" i="11"/>
  <c r="K32" i="11"/>
  <c r="H32" i="11"/>
  <c r="L32" i="11"/>
  <c r="I32" i="11"/>
  <c r="M32" i="11"/>
  <c r="F36" i="11"/>
  <c r="J36" i="11"/>
  <c r="G36" i="11"/>
  <c r="K36" i="11"/>
  <c r="H36" i="11"/>
  <c r="L36" i="11"/>
  <c r="I36" i="11"/>
  <c r="M36" i="11"/>
  <c r="F40" i="11"/>
  <c r="J40" i="11"/>
  <c r="G40" i="11"/>
  <c r="K40" i="11"/>
  <c r="H40" i="11"/>
  <c r="L40" i="11"/>
  <c r="I40" i="11"/>
  <c r="M40" i="11"/>
  <c r="F46" i="11"/>
  <c r="G46" i="11"/>
  <c r="H46" i="11"/>
  <c r="L46" i="11"/>
  <c r="K46" i="11"/>
  <c r="I46" i="11"/>
  <c r="M46" i="11"/>
  <c r="J46" i="11"/>
  <c r="H50" i="11"/>
  <c r="L50" i="11"/>
  <c r="F50" i="11"/>
  <c r="G50" i="11"/>
  <c r="I50" i="11"/>
  <c r="M50" i="11"/>
  <c r="J50" i="11"/>
  <c r="K50" i="11"/>
  <c r="M57" i="11"/>
  <c r="F57" i="11"/>
  <c r="J57" i="11"/>
  <c r="G57" i="11"/>
  <c r="K57" i="11"/>
  <c r="L57" i="11"/>
  <c r="I61" i="11"/>
  <c r="M61" i="11"/>
  <c r="F61" i="11"/>
  <c r="J61" i="11"/>
  <c r="G61" i="11"/>
  <c r="K61" i="11"/>
  <c r="H61" i="11"/>
  <c r="L61" i="11"/>
  <c r="I65" i="11"/>
  <c r="M65" i="11"/>
  <c r="F65" i="11"/>
  <c r="J65" i="11"/>
  <c r="G65" i="11"/>
  <c r="K65" i="11"/>
  <c r="H65" i="11"/>
  <c r="L65" i="11"/>
  <c r="I69" i="11"/>
  <c r="M69" i="11"/>
  <c r="F69" i="11"/>
  <c r="J69" i="11"/>
  <c r="G69" i="11"/>
  <c r="K69" i="11"/>
  <c r="H69" i="11"/>
  <c r="L69" i="11"/>
  <c r="F73" i="11"/>
  <c r="J73" i="11"/>
  <c r="G73" i="11"/>
  <c r="K73" i="11"/>
  <c r="H73" i="11"/>
  <c r="L73" i="11"/>
  <c r="I73" i="11"/>
  <c r="M73" i="11"/>
  <c r="F78" i="11"/>
  <c r="J78" i="11"/>
  <c r="G78" i="11"/>
  <c r="K78" i="11"/>
  <c r="H78" i="11"/>
  <c r="L78" i="11"/>
  <c r="I78" i="11"/>
  <c r="M78" i="11"/>
  <c r="F82" i="11"/>
  <c r="J82" i="11"/>
  <c r="G82" i="11"/>
  <c r="K82" i="11"/>
  <c r="H82" i="11"/>
  <c r="L82" i="11"/>
  <c r="I82" i="11"/>
  <c r="M82" i="11"/>
  <c r="F88" i="11"/>
  <c r="G88" i="11"/>
  <c r="H88" i="11"/>
  <c r="L88" i="11"/>
  <c r="I88" i="11"/>
  <c r="M88" i="11"/>
  <c r="F92" i="11"/>
  <c r="J92" i="11"/>
  <c r="G92" i="11"/>
  <c r="K92" i="11"/>
  <c r="H92" i="11"/>
  <c r="L92" i="11"/>
  <c r="I92" i="11"/>
  <c r="M92" i="11"/>
  <c r="F96" i="11"/>
  <c r="J96" i="11"/>
  <c r="G96" i="11"/>
  <c r="K96" i="11"/>
  <c r="H96" i="11"/>
  <c r="L96" i="11"/>
  <c r="I96" i="11"/>
  <c r="M96" i="11"/>
  <c r="I100" i="11"/>
  <c r="M100" i="11"/>
  <c r="F100" i="11"/>
  <c r="J100" i="11"/>
  <c r="G100" i="11"/>
  <c r="K100" i="11"/>
  <c r="H100" i="11"/>
  <c r="L100" i="11"/>
  <c r="I104" i="11"/>
  <c r="M104" i="11"/>
  <c r="F104" i="11"/>
  <c r="J104" i="11"/>
  <c r="G104" i="11"/>
  <c r="K104" i="11"/>
  <c r="H104" i="11"/>
  <c r="L104" i="11"/>
  <c r="I109" i="11"/>
  <c r="M109" i="11"/>
  <c r="F109" i="11"/>
  <c r="J109" i="11"/>
  <c r="G109" i="11"/>
  <c r="K109" i="11"/>
  <c r="H109" i="11"/>
  <c r="L109" i="11"/>
  <c r="I113" i="11"/>
  <c r="M113" i="11"/>
  <c r="F113" i="11"/>
  <c r="J113" i="11"/>
  <c r="G113" i="11"/>
  <c r="K113" i="11"/>
  <c r="H113" i="11"/>
  <c r="L113" i="11"/>
  <c r="F118" i="11"/>
  <c r="J118" i="11"/>
  <c r="G118" i="11"/>
  <c r="K118" i="11"/>
  <c r="H118" i="11"/>
  <c r="I118" i="11"/>
  <c r="F122" i="11"/>
  <c r="J122" i="11"/>
  <c r="G122" i="11"/>
  <c r="K122" i="11"/>
  <c r="H122" i="11"/>
  <c r="L122" i="11"/>
  <c r="I122" i="11"/>
  <c r="M122" i="11"/>
  <c r="F126" i="11"/>
  <c r="J126" i="11"/>
  <c r="G126" i="11"/>
  <c r="K126" i="11"/>
  <c r="H126" i="11"/>
  <c r="L126" i="11"/>
  <c r="I126" i="11"/>
  <c r="M126" i="11"/>
  <c r="F130" i="11"/>
  <c r="J130" i="11"/>
  <c r="G130" i="11"/>
  <c r="K130" i="11"/>
  <c r="H130" i="11"/>
  <c r="L130" i="11"/>
  <c r="I130" i="11"/>
  <c r="M130" i="11"/>
  <c r="F134" i="11"/>
  <c r="J134" i="11"/>
  <c r="G134" i="11"/>
  <c r="K134" i="11"/>
  <c r="H134" i="11"/>
  <c r="L134" i="11"/>
  <c r="I134" i="11"/>
  <c r="M134" i="11"/>
  <c r="F139" i="11"/>
  <c r="J139" i="11"/>
  <c r="G139" i="11"/>
  <c r="K139" i="11"/>
  <c r="H139" i="11"/>
  <c r="I139" i="11"/>
  <c r="F143" i="11"/>
  <c r="J143" i="11"/>
  <c r="G143" i="11"/>
  <c r="K143" i="11"/>
  <c r="H143" i="11"/>
  <c r="L143" i="11"/>
  <c r="I143" i="11"/>
  <c r="M143" i="11"/>
  <c r="K292" i="5"/>
  <c r="H18" i="7"/>
  <c r="K148" i="7"/>
  <c r="K252" i="7"/>
  <c r="T68" i="11"/>
  <c r="H48" i="5"/>
  <c r="K168" i="7"/>
  <c r="H312" i="7"/>
  <c r="H58" i="9"/>
  <c r="T39" i="11"/>
  <c r="W69" i="11"/>
  <c r="X69" i="11" s="1"/>
  <c r="T95" i="11"/>
  <c r="T122" i="11"/>
  <c r="T53" i="11"/>
  <c r="H302" i="7"/>
  <c r="H68" i="8"/>
  <c r="D82" i="4"/>
  <c r="D113" i="4"/>
  <c r="D179" i="4"/>
  <c r="K58" i="5"/>
  <c r="H88" i="5"/>
  <c r="H68" i="6"/>
  <c r="H232" i="6"/>
  <c r="K138" i="7"/>
  <c r="H128" i="8"/>
  <c r="H188" i="10"/>
  <c r="D27" i="4"/>
  <c r="D129" i="4"/>
  <c r="D169" i="4"/>
  <c r="I272" i="6"/>
  <c r="K98" i="7"/>
  <c r="K198" i="7"/>
  <c r="K118" i="9"/>
  <c r="U38" i="11"/>
  <c r="W38" i="11"/>
  <c r="X38" i="11" s="1"/>
  <c r="T42" i="11"/>
  <c r="T84" i="11"/>
  <c r="D43" i="4"/>
  <c r="D59" i="4"/>
  <c r="D144" i="4"/>
  <c r="H78" i="5"/>
  <c r="H48" i="6"/>
  <c r="K128" i="7"/>
  <c r="H302" i="9"/>
  <c r="T25" i="11"/>
  <c r="F25" i="11"/>
  <c r="T27" i="11"/>
  <c r="T29" i="11"/>
  <c r="T120" i="11"/>
  <c r="B55" i="7"/>
  <c r="M55" i="7"/>
  <c r="D74" i="4"/>
  <c r="D90" i="4"/>
  <c r="D121" i="4"/>
  <c r="D19" i="4"/>
  <c r="D35" i="4"/>
  <c r="H168" i="5"/>
  <c r="K68" i="6"/>
  <c r="H78" i="6"/>
  <c r="H148" i="6"/>
  <c r="K242" i="6"/>
  <c r="K282" i="6"/>
  <c r="H292" i="6"/>
  <c r="H262" i="7"/>
  <c r="K208" i="9"/>
  <c r="T41" i="11"/>
  <c r="T62" i="11"/>
  <c r="W96" i="11"/>
  <c r="X96" i="11" s="1"/>
  <c r="B32" i="7"/>
  <c r="M32" i="7"/>
  <c r="D51" i="4"/>
  <c r="D136" i="4"/>
  <c r="D188" i="4"/>
  <c r="T89" i="11"/>
  <c r="J89" i="11"/>
  <c r="K38" i="6"/>
  <c r="H78" i="10"/>
  <c r="T143" i="11"/>
  <c r="T139" i="11"/>
  <c r="L139" i="11"/>
  <c r="T147" i="11"/>
  <c r="H128" i="10"/>
  <c r="K128" i="10"/>
  <c r="K128" i="5"/>
  <c r="K178" i="5"/>
  <c r="K198" i="5"/>
  <c r="K178" i="6"/>
  <c r="H88" i="8"/>
  <c r="K188" i="8"/>
  <c r="H272" i="10"/>
  <c r="W78" i="11"/>
  <c r="X78" i="11" s="1"/>
  <c r="K282" i="5"/>
  <c r="H48" i="8"/>
  <c r="H272" i="8"/>
  <c r="U29" i="11"/>
  <c r="W29" i="11" s="1"/>
  <c r="X29" i="11" s="1"/>
  <c r="W90" i="11"/>
  <c r="X90" i="11" s="1"/>
  <c r="H98" i="7"/>
  <c r="H118" i="7"/>
  <c r="H188" i="8"/>
  <c r="J78" i="9"/>
  <c r="H138" i="5"/>
  <c r="H158" i="6"/>
  <c r="H68" i="7"/>
  <c r="H148" i="7"/>
  <c r="U41" i="11"/>
  <c r="W41" i="11" s="1"/>
  <c r="X41" i="11" s="1"/>
  <c r="T74" i="11"/>
  <c r="U108" i="11"/>
  <c r="W108" i="11" s="1"/>
  <c r="X108" i="11" s="1"/>
  <c r="T129" i="11"/>
  <c r="W131" i="11"/>
  <c r="X131" i="11" s="1"/>
  <c r="K188" i="7"/>
  <c r="W141" i="11"/>
  <c r="X141" i="11" s="1"/>
  <c r="J118" i="5"/>
  <c r="K118" i="5"/>
  <c r="H242" i="5"/>
  <c r="H18" i="6"/>
  <c r="K158" i="6"/>
  <c r="H178" i="7"/>
  <c r="K242" i="7"/>
  <c r="K128" i="8"/>
  <c r="H178" i="8"/>
  <c r="H108" i="9"/>
  <c r="H272" i="9"/>
  <c r="W33" i="11"/>
  <c r="X33" i="11" s="1"/>
  <c r="T46" i="11"/>
  <c r="T78" i="11"/>
  <c r="W114" i="11"/>
  <c r="X114" i="11"/>
  <c r="T117" i="11"/>
  <c r="L117" i="11"/>
  <c r="T146" i="11"/>
  <c r="H188" i="5"/>
  <c r="K262" i="5"/>
  <c r="H282" i="5"/>
  <c r="I78" i="6"/>
  <c r="K78" i="6"/>
  <c r="K108" i="6"/>
  <c r="H178" i="6"/>
  <c r="I18" i="7"/>
  <c r="K18" i="7" s="1"/>
  <c r="I68" i="7"/>
  <c r="K68" i="7" s="1"/>
  <c r="I118" i="7"/>
  <c r="K118" i="7"/>
  <c r="H252" i="7"/>
  <c r="H28" i="8"/>
  <c r="K252" i="10"/>
  <c r="T48" i="11"/>
  <c r="T90" i="11"/>
  <c r="U125" i="11"/>
  <c r="W125" i="11"/>
  <c r="X125" i="11" s="1"/>
  <c r="T141" i="11"/>
  <c r="K272" i="5"/>
  <c r="H312" i="5"/>
  <c r="H88" i="6"/>
  <c r="H98" i="6"/>
  <c r="H302" i="6"/>
  <c r="K232" i="7"/>
  <c r="K98" i="8"/>
  <c r="K168" i="8"/>
  <c r="H98" i="9"/>
  <c r="H242" i="9"/>
  <c r="K262" i="10"/>
  <c r="T33" i="11"/>
  <c r="T40" i="11"/>
  <c r="W47" i="11"/>
  <c r="X47" i="11"/>
  <c r="W64" i="11"/>
  <c r="X64" i="11" s="1"/>
  <c r="T70" i="11"/>
  <c r="W79" i="11"/>
  <c r="X79" i="11"/>
  <c r="U82" i="11"/>
  <c r="W83" i="11"/>
  <c r="X83" i="11"/>
  <c r="T98" i="11"/>
  <c r="T104" i="11"/>
  <c r="T109" i="11"/>
  <c r="T113" i="11"/>
  <c r="W140" i="11"/>
  <c r="X140" i="11" s="1"/>
  <c r="W142" i="11"/>
  <c r="X142" i="11"/>
  <c r="W144" i="11"/>
  <c r="X144" i="11" s="1"/>
  <c r="U146" i="11"/>
  <c r="K262" i="7"/>
  <c r="K28" i="8"/>
  <c r="H18" i="5"/>
  <c r="I88" i="5"/>
  <c r="K88" i="5"/>
  <c r="K138" i="5"/>
  <c r="I242" i="5"/>
  <c r="K242" i="5"/>
  <c r="H292" i="5"/>
  <c r="I312" i="5"/>
  <c r="K312" i="5" s="1"/>
  <c r="I48" i="6"/>
  <c r="K48" i="6" s="1"/>
  <c r="J98" i="6"/>
  <c r="K98" i="6" s="1"/>
  <c r="I148" i="6"/>
  <c r="I58" i="7"/>
  <c r="H232" i="7"/>
  <c r="H242" i="7"/>
  <c r="K272" i="7"/>
  <c r="J312" i="7"/>
  <c r="K312" i="7" s="1"/>
  <c r="H108" i="8"/>
  <c r="K158" i="8"/>
  <c r="W57" i="11"/>
  <c r="X57" i="11"/>
  <c r="W80" i="11"/>
  <c r="X80" i="11"/>
  <c r="K252" i="5"/>
  <c r="H272" i="5"/>
  <c r="K128" i="6"/>
  <c r="H198" i="6"/>
  <c r="H222" i="6"/>
  <c r="H208" i="7"/>
  <c r="J302" i="7"/>
  <c r="K302" i="7"/>
  <c r="K68" i="8"/>
  <c r="H78" i="8"/>
  <c r="H98" i="8"/>
  <c r="K108" i="8"/>
  <c r="H138" i="8"/>
  <c r="K48" i="5"/>
  <c r="I78" i="5"/>
  <c r="K78" i="5"/>
  <c r="K188" i="5"/>
  <c r="H198" i="5"/>
  <c r="H208" i="5"/>
  <c r="K198" i="6"/>
  <c r="K292" i="6"/>
  <c r="I302" i="6"/>
  <c r="K302" i="6" s="1"/>
  <c r="H108" i="7"/>
  <c r="K178" i="7"/>
  <c r="H188" i="7"/>
  <c r="I148" i="8"/>
  <c r="K148" i="8" s="1"/>
  <c r="H148" i="8"/>
  <c r="K148" i="9"/>
  <c r="H28" i="5"/>
  <c r="H128" i="5"/>
  <c r="H262" i="5"/>
  <c r="I232" i="6"/>
  <c r="K232" i="6"/>
  <c r="H168" i="7"/>
  <c r="K78" i="8"/>
  <c r="K138" i="8"/>
  <c r="K222" i="8"/>
  <c r="I272" i="8"/>
  <c r="K272" i="8" s="1"/>
  <c r="K292" i="8"/>
  <c r="I302" i="9"/>
  <c r="K302" i="9" s="1"/>
  <c r="I28" i="10"/>
  <c r="J48" i="10"/>
  <c r="K78" i="10"/>
  <c r="U25" i="11"/>
  <c r="W25" i="11"/>
  <c r="X25" i="11" s="1"/>
  <c r="U42" i="11"/>
  <c r="W42" i="11" s="1"/>
  <c r="X42" i="11" s="1"/>
  <c r="T43" i="11"/>
  <c r="T44" i="11"/>
  <c r="F44" i="11"/>
  <c r="T57" i="11"/>
  <c r="H57" i="11"/>
  <c r="T59" i="11"/>
  <c r="W60" i="11"/>
  <c r="X60" i="11"/>
  <c r="V62" i="11"/>
  <c r="W62" i="11" s="1"/>
  <c r="X62" i="11" s="1"/>
  <c r="T65" i="11"/>
  <c r="U68" i="11"/>
  <c r="W68" i="11" s="1"/>
  <c r="X68" i="11" s="1"/>
  <c r="U70" i="11"/>
  <c r="W70" i="11" s="1"/>
  <c r="X70" i="11" s="1"/>
  <c r="V74" i="11"/>
  <c r="T79" i="11"/>
  <c r="W82" i="11"/>
  <c r="X82" i="11" s="1"/>
  <c r="T83" i="11"/>
  <c r="W93" i="11"/>
  <c r="X93" i="11" s="1"/>
  <c r="U98" i="11"/>
  <c r="W98" i="11"/>
  <c r="X98" i="11" s="1"/>
  <c r="T101" i="11"/>
  <c r="V122" i="11"/>
  <c r="W122" i="11" s="1"/>
  <c r="X122" i="11" s="1"/>
  <c r="U129" i="11"/>
  <c r="W129" i="11" s="1"/>
  <c r="X129" i="11" s="1"/>
  <c r="T130" i="11"/>
  <c r="T133" i="11"/>
  <c r="V136" i="11"/>
  <c r="U139" i="11"/>
  <c r="W139" i="11"/>
  <c r="X139" i="11" s="1"/>
  <c r="I98" i="9"/>
  <c r="K98" i="9"/>
  <c r="H148" i="9"/>
  <c r="U40" i="11"/>
  <c r="W40" i="11" s="1"/>
  <c r="X40" i="11" s="1"/>
  <c r="W46" i="11"/>
  <c r="X46" i="11" s="1"/>
  <c r="U48" i="11"/>
  <c r="W48" i="11" s="1"/>
  <c r="X48" i="11" s="1"/>
  <c r="W49" i="11"/>
  <c r="X49" i="11" s="1"/>
  <c r="T64" i="11"/>
  <c r="T66" i="11"/>
  <c r="W67" i="11"/>
  <c r="X67" i="11"/>
  <c r="W91" i="11"/>
  <c r="X91" i="11" s="1"/>
  <c r="T96" i="11"/>
  <c r="T99" i="11"/>
  <c r="T100" i="11"/>
  <c r="U109" i="11"/>
  <c r="W109" i="11" s="1"/>
  <c r="X109" i="11"/>
  <c r="T112" i="11"/>
  <c r="T121" i="11"/>
  <c r="U147" i="11"/>
  <c r="W147" i="11" s="1"/>
  <c r="X147" i="11" s="1"/>
  <c r="H222" i="8"/>
  <c r="H262" i="8"/>
  <c r="H292" i="8"/>
  <c r="J312" i="8"/>
  <c r="K312" i="8"/>
  <c r="H98" i="10"/>
  <c r="H118" i="10"/>
  <c r="W32" i="11"/>
  <c r="X32" i="11" s="1"/>
  <c r="U44" i="11"/>
  <c r="W44" i="11"/>
  <c r="X44" i="11" s="1"/>
  <c r="T49" i="11"/>
  <c r="T54" i="11"/>
  <c r="U59" i="11"/>
  <c r="W59" i="11"/>
  <c r="X59" i="11" s="1"/>
  <c r="T72" i="11"/>
  <c r="W76" i="11"/>
  <c r="X76" i="11" s="1"/>
  <c r="T118" i="11"/>
  <c r="L118" i="11"/>
  <c r="W124" i="11"/>
  <c r="X124" i="11"/>
  <c r="W130" i="11"/>
  <c r="X130" i="11" s="1"/>
  <c r="W134" i="11"/>
  <c r="X134" i="11" s="1"/>
  <c r="K232" i="8"/>
  <c r="W31" i="11"/>
  <c r="X31" i="11"/>
  <c r="W34" i="11"/>
  <c r="X34" i="11" s="1"/>
  <c r="W35" i="11"/>
  <c r="X35" i="11" s="1"/>
  <c r="W37" i="11"/>
  <c r="X37" i="11"/>
  <c r="W45" i="11"/>
  <c r="X45" i="11"/>
  <c r="W56" i="11"/>
  <c r="X56" i="11" s="1"/>
  <c r="W66" i="11"/>
  <c r="X66" i="11"/>
  <c r="W72" i="11"/>
  <c r="X72" i="11" s="1"/>
  <c r="W123" i="11"/>
  <c r="X123" i="11" s="1"/>
  <c r="I188" i="10"/>
  <c r="K188" i="10" s="1"/>
  <c r="H232" i="10"/>
  <c r="I242" i="10"/>
  <c r="K242" i="10" s="1"/>
  <c r="H252" i="10"/>
  <c r="H262" i="10"/>
  <c r="H282" i="10"/>
  <c r="D105" i="4"/>
  <c r="W26" i="11"/>
  <c r="X26" i="11" s="1"/>
  <c r="K38" i="5"/>
  <c r="H38" i="5"/>
  <c r="H48" i="7"/>
  <c r="U89" i="11"/>
  <c r="T86" i="11"/>
  <c r="J86" i="11"/>
  <c r="W86" i="11"/>
  <c r="X86" i="11" s="1"/>
  <c r="C327" i="8"/>
  <c r="C327" i="9" s="1"/>
  <c r="C327" i="10" s="1"/>
  <c r="M324" i="6"/>
  <c r="B31" i="7"/>
  <c r="M31" i="7"/>
  <c r="B233" i="7"/>
  <c r="M233" i="7" s="1"/>
  <c r="B223" i="7"/>
  <c r="M223" i="7" s="1"/>
  <c r="B222" i="7"/>
  <c r="M222" i="7" s="1"/>
  <c r="B224" i="7"/>
  <c r="M224" i="7"/>
  <c r="T137" i="11"/>
  <c r="L137" i="11" s="1"/>
  <c r="H232" i="8"/>
  <c r="T55" i="11"/>
  <c r="H55" i="11" s="1"/>
  <c r="H38" i="6"/>
  <c r="A208" i="9"/>
  <c r="A346" i="9" s="1"/>
  <c r="M346" i="9" s="1"/>
  <c r="D153" i="4"/>
  <c r="A188" i="10"/>
  <c r="A344" i="10" s="1"/>
  <c r="M344" i="10" s="1"/>
  <c r="D182" i="4"/>
  <c r="D67" i="4"/>
  <c r="D98" i="4"/>
  <c r="D161" i="4"/>
  <c r="A68" i="6"/>
  <c r="A332" i="6"/>
  <c r="M332" i="6" s="1"/>
  <c r="A168" i="9"/>
  <c r="A342" i="9" s="1"/>
  <c r="M342" i="9" s="1"/>
  <c r="D149" i="4"/>
  <c r="D12" i="4"/>
  <c r="D20" i="4"/>
  <c r="D28" i="4"/>
  <c r="D36" i="4"/>
  <c r="D44" i="4"/>
  <c r="D52" i="4"/>
  <c r="D60" i="4"/>
  <c r="D75" i="4"/>
  <c r="D83" i="4"/>
  <c r="D91" i="4"/>
  <c r="D106" i="4"/>
  <c r="D114" i="4"/>
  <c r="D122" i="4"/>
  <c r="D137" i="4"/>
  <c r="D145" i="4"/>
  <c r="D170" i="4"/>
  <c r="K168" i="5"/>
  <c r="D68" i="4"/>
  <c r="D99" i="4"/>
  <c r="D130" i="4"/>
  <c r="D154" i="4"/>
  <c r="D162" i="4"/>
  <c r="D190" i="4"/>
  <c r="A18" i="5"/>
  <c r="I232" i="5"/>
  <c r="K232" i="5"/>
  <c r="I28" i="6"/>
  <c r="H28" i="6"/>
  <c r="D13" i="4"/>
  <c r="D21" i="4"/>
  <c r="D29" i="4"/>
  <c r="D37" i="4"/>
  <c r="D45" i="4"/>
  <c r="D53" i="4"/>
  <c r="D76" i="4"/>
  <c r="D84" i="4"/>
  <c r="D107" i="4"/>
  <c r="D115" i="4"/>
  <c r="D138" i="4"/>
  <c r="D146" i="4"/>
  <c r="D171" i="4"/>
  <c r="K88" i="6"/>
  <c r="K148" i="6"/>
  <c r="I148" i="5"/>
  <c r="K148" i="5"/>
  <c r="H148" i="5"/>
  <c r="D61" i="4"/>
  <c r="D69" i="4"/>
  <c r="D92" i="4"/>
  <c r="D100" i="4"/>
  <c r="D123" i="4"/>
  <c r="D131" i="4"/>
  <c r="D155" i="4"/>
  <c r="D163" i="4"/>
  <c r="D191" i="4"/>
  <c r="K108" i="5"/>
  <c r="K168" i="6"/>
  <c r="D14" i="4"/>
  <c r="D22" i="4"/>
  <c r="D30" i="4"/>
  <c r="D38" i="4"/>
  <c r="D54" i="4"/>
  <c r="D77" i="4"/>
  <c r="D85" i="4"/>
  <c r="D108" i="4"/>
  <c r="D116" i="4"/>
  <c r="D139" i="4"/>
  <c r="D147" i="4"/>
  <c r="D183" i="4"/>
  <c r="I68" i="5"/>
  <c r="K68" i="5"/>
  <c r="H68" i="5"/>
  <c r="A18" i="6"/>
  <c r="I188" i="6"/>
  <c r="K188" i="6" s="1"/>
  <c r="H188" i="6"/>
  <c r="D62" i="4"/>
  <c r="D70" i="4"/>
  <c r="D93" i="4"/>
  <c r="D101" i="4"/>
  <c r="D124" i="4"/>
  <c r="D132" i="4"/>
  <c r="D156" i="4"/>
  <c r="D192" i="4"/>
  <c r="H58" i="5"/>
  <c r="H108" i="5"/>
  <c r="D15" i="4"/>
  <c r="D23" i="4"/>
  <c r="D31" i="4"/>
  <c r="D39" i="4"/>
  <c r="D47" i="4"/>
  <c r="D55" i="4"/>
  <c r="D78" i="4"/>
  <c r="D86" i="4"/>
  <c r="D109" i="4"/>
  <c r="D117" i="4"/>
  <c r="D140" i="4"/>
  <c r="D148" i="4"/>
  <c r="D174" i="4"/>
  <c r="H158" i="5"/>
  <c r="H252" i="6"/>
  <c r="I252" i="6"/>
  <c r="K252" i="6"/>
  <c r="A323" i="7"/>
  <c r="M323" i="6"/>
  <c r="A88" i="7"/>
  <c r="A334" i="7" s="1"/>
  <c r="M334" i="7" s="1"/>
  <c r="A48" i="10"/>
  <c r="A330" i="10"/>
  <c r="M330" i="10" s="1"/>
  <c r="D168" i="4"/>
  <c r="A88" i="10"/>
  <c r="A334" i="10" s="1"/>
  <c r="M334" i="10" s="1"/>
  <c r="D172" i="4"/>
  <c r="A128" i="10"/>
  <c r="A338" i="10" s="1"/>
  <c r="M338" i="10" s="1"/>
  <c r="D176" i="4"/>
  <c r="A168" i="10"/>
  <c r="A342" i="10" s="1"/>
  <c r="M342" i="10" s="1"/>
  <c r="D180" i="4"/>
  <c r="A208" i="10"/>
  <c r="A346" i="10" s="1"/>
  <c r="M346" i="10" s="1"/>
  <c r="D184" i="4"/>
  <c r="D63" i="4"/>
  <c r="D94" i="4"/>
  <c r="D125" i="4"/>
  <c r="D157" i="4"/>
  <c r="D193" i="4"/>
  <c r="I222" i="5"/>
  <c r="K222" i="5" s="1"/>
  <c r="H222" i="5"/>
  <c r="A178" i="6"/>
  <c r="A343" i="6" s="1"/>
  <c r="M343" i="6" s="1"/>
  <c r="D16" i="4"/>
  <c r="D24" i="4"/>
  <c r="D32" i="4"/>
  <c r="D48" i="4"/>
  <c r="D56" i="4"/>
  <c r="D87" i="4"/>
  <c r="D110" i="4"/>
  <c r="D118" i="4"/>
  <c r="D141" i="4"/>
  <c r="D175" i="4"/>
  <c r="D185" i="4"/>
  <c r="K158" i="5"/>
  <c r="A178" i="7"/>
  <c r="A343" i="7"/>
  <c r="M343" i="7" s="1"/>
  <c r="D64" i="4"/>
  <c r="D95" i="4"/>
  <c r="D126" i="4"/>
  <c r="D150" i="4"/>
  <c r="D158" i="4"/>
  <c r="D166" i="4"/>
  <c r="D194" i="4"/>
  <c r="A262" i="5"/>
  <c r="A262" i="6"/>
  <c r="A351" i="6" s="1"/>
  <c r="M351" i="6" s="1"/>
  <c r="D17" i="4"/>
  <c r="D25" i="4"/>
  <c r="D33" i="4"/>
  <c r="D49" i="4"/>
  <c r="D72" i="4"/>
  <c r="D80" i="4"/>
  <c r="D103" i="4"/>
  <c r="D111" i="4"/>
  <c r="D119" i="4"/>
  <c r="D134" i="4"/>
  <c r="D142" i="4"/>
  <c r="D186" i="4"/>
  <c r="J98" i="5"/>
  <c r="K98" i="5"/>
  <c r="H98" i="5"/>
  <c r="K58" i="6"/>
  <c r="I138" i="6"/>
  <c r="K138" i="6" s="1"/>
  <c r="H138" i="6"/>
  <c r="A18" i="10"/>
  <c r="A327" i="10" s="1"/>
  <c r="M327" i="10" s="1"/>
  <c r="D165" i="4"/>
  <c r="A98" i="10"/>
  <c r="A335" i="10" s="1"/>
  <c r="M335" i="10" s="1"/>
  <c r="D173" i="4"/>
  <c r="A178" i="10"/>
  <c r="A343" i="10"/>
  <c r="M343" i="10" s="1"/>
  <c r="D181" i="4"/>
  <c r="A262" i="10"/>
  <c r="A351" i="10"/>
  <c r="M351" i="10" s="1"/>
  <c r="D189" i="4"/>
  <c r="D96" i="4"/>
  <c r="D127" i="4"/>
  <c r="D151" i="4"/>
  <c r="D159" i="4"/>
  <c r="D167" i="4"/>
  <c r="D177" i="4"/>
  <c r="D18" i="4"/>
  <c r="D26" i="4"/>
  <c r="D42" i="4"/>
  <c r="D50" i="4"/>
  <c r="D58" i="4"/>
  <c r="D73" i="4"/>
  <c r="D81" i="4"/>
  <c r="D89" i="4"/>
  <c r="D104" i="4"/>
  <c r="D112" i="4"/>
  <c r="D120" i="4"/>
  <c r="D135" i="4"/>
  <c r="D143" i="4"/>
  <c r="D187" i="4"/>
  <c r="D66" i="4"/>
  <c r="D97" i="4"/>
  <c r="D128" i="4"/>
  <c r="D152" i="4"/>
  <c r="D160" i="4"/>
  <c r="D178" i="4"/>
  <c r="K118" i="6"/>
  <c r="J198" i="8"/>
  <c r="K198" i="8" s="1"/>
  <c r="H198" i="8"/>
  <c r="I158" i="7"/>
  <c r="K158" i="7" s="1"/>
  <c r="H158" i="7"/>
  <c r="H282" i="7"/>
  <c r="H262" i="6"/>
  <c r="K282" i="7"/>
  <c r="H128" i="6"/>
  <c r="H208" i="6"/>
  <c r="M325" i="6"/>
  <c r="A325" i="7"/>
  <c r="K108" i="7"/>
  <c r="K262" i="6"/>
  <c r="H118" i="6"/>
  <c r="K58" i="7"/>
  <c r="H168" i="6"/>
  <c r="H58" i="6"/>
  <c r="H108" i="6"/>
  <c r="H242" i="6"/>
  <c r="K272" i="6"/>
  <c r="H178" i="5"/>
  <c r="H252" i="5"/>
  <c r="H302" i="5"/>
  <c r="I222" i="7"/>
  <c r="K222" i="7" s="1"/>
  <c r="H222" i="7"/>
  <c r="K118" i="8"/>
  <c r="H282" i="6"/>
  <c r="J242" i="8"/>
  <c r="K242" i="8" s="1"/>
  <c r="H242" i="8"/>
  <c r="H292" i="7"/>
  <c r="K262" i="8"/>
  <c r="J18" i="9"/>
  <c r="K18" i="9" s="1"/>
  <c r="H18" i="9"/>
  <c r="I292" i="7"/>
  <c r="K292" i="7" s="1"/>
  <c r="H38" i="7"/>
  <c r="H88" i="7"/>
  <c r="H138" i="7"/>
  <c r="J88" i="8"/>
  <c r="K88" i="8" s="1"/>
  <c r="H282" i="8"/>
  <c r="I282" i="8"/>
  <c r="K282" i="8" s="1"/>
  <c r="I28" i="9"/>
  <c r="H28" i="7"/>
  <c r="H78" i="7"/>
  <c r="H198" i="7"/>
  <c r="J178" i="8"/>
  <c r="K178" i="8" s="1"/>
  <c r="I208" i="8"/>
  <c r="K208" i="8" s="1"/>
  <c r="H252" i="8"/>
  <c r="I252" i="8"/>
  <c r="K252" i="8"/>
  <c r="J302" i="8"/>
  <c r="K302" i="8" s="1"/>
  <c r="H302" i="8"/>
  <c r="H128" i="7"/>
  <c r="H272" i="7"/>
  <c r="I38" i="8"/>
  <c r="K38" i="8" s="1"/>
  <c r="H38" i="8"/>
  <c r="I58" i="8"/>
  <c r="K58" i="8" s="1"/>
  <c r="H18" i="8"/>
  <c r="I48" i="8"/>
  <c r="K48" i="8"/>
  <c r="H118" i="9"/>
  <c r="I158" i="10"/>
  <c r="H158" i="10"/>
  <c r="I18" i="10"/>
  <c r="I282" i="9"/>
  <c r="K282" i="9" s="1"/>
  <c r="H282" i="9"/>
  <c r="H118" i="8"/>
  <c r="H168" i="8"/>
  <c r="I58" i="9"/>
  <c r="H158" i="8"/>
  <c r="J312" i="9"/>
  <c r="K312" i="9" s="1"/>
  <c r="H312" i="9"/>
  <c r="J88" i="10"/>
  <c r="K88" i="10" s="1"/>
  <c r="H88" i="10"/>
  <c r="H292" i="9"/>
  <c r="H88" i="9"/>
  <c r="I178" i="10"/>
  <c r="K178" i="10" s="1"/>
  <c r="H178" i="10"/>
  <c r="K108" i="9"/>
  <c r="I292" i="9"/>
  <c r="K292" i="9" s="1"/>
  <c r="J312" i="10"/>
  <c r="H168" i="9"/>
  <c r="I68" i="10"/>
  <c r="K68" i="10" s="1"/>
  <c r="J108" i="10"/>
  <c r="H108" i="10"/>
  <c r="J168" i="10"/>
  <c r="K168" i="10"/>
  <c r="H168" i="10"/>
  <c r="H58" i="10"/>
  <c r="J272" i="10"/>
  <c r="K272" i="10" s="1"/>
  <c r="B147" i="11"/>
  <c r="B85" i="11"/>
  <c r="B116" i="11"/>
  <c r="B86" i="11"/>
  <c r="B117" i="11"/>
  <c r="T26" i="11"/>
  <c r="F26" i="11"/>
  <c r="T31" i="11"/>
  <c r="T36" i="11"/>
  <c r="T37" i="11"/>
  <c r="T50" i="11"/>
  <c r="T67" i="11"/>
  <c r="H292" i="10"/>
  <c r="U27" i="11"/>
  <c r="W27" i="11"/>
  <c r="X27" i="11" s="1"/>
  <c r="T28" i="11"/>
  <c r="T30" i="11"/>
  <c r="T32" i="11"/>
  <c r="T34" i="11"/>
  <c r="T35" i="11"/>
  <c r="E151" i="13"/>
  <c r="E135" i="13"/>
  <c r="D130" i="13"/>
  <c r="E119" i="13"/>
  <c r="E103" i="13"/>
  <c r="D98" i="13"/>
  <c r="E87" i="13"/>
  <c r="E71" i="13"/>
  <c r="E55" i="13"/>
  <c r="E39" i="13"/>
  <c r="D34" i="13"/>
  <c r="E23" i="13"/>
  <c r="E156" i="13"/>
  <c r="D151" i="13"/>
  <c r="E140" i="13"/>
  <c r="E124" i="13"/>
  <c r="D119" i="13"/>
  <c r="E108" i="13"/>
  <c r="E92" i="13"/>
  <c r="D87" i="13"/>
  <c r="E76" i="13"/>
  <c r="E60" i="13"/>
  <c r="D55" i="13"/>
  <c r="E44" i="13"/>
  <c r="E28" i="13"/>
  <c r="D23" i="13"/>
  <c r="E161" i="13"/>
  <c r="E145" i="13"/>
  <c r="D140" i="13"/>
  <c r="E129" i="13"/>
  <c r="E113" i="13"/>
  <c r="D108" i="13"/>
  <c r="E97" i="13"/>
  <c r="E81" i="13"/>
  <c r="D76" i="13"/>
  <c r="E65" i="13"/>
  <c r="E49" i="13"/>
  <c r="D44" i="13"/>
  <c r="E33" i="13"/>
  <c r="E17" i="13"/>
  <c r="D161" i="13"/>
  <c r="E150" i="13"/>
  <c r="E134" i="13"/>
  <c r="D129" i="13"/>
  <c r="E118" i="13"/>
  <c r="E102" i="13"/>
  <c r="D97" i="13"/>
  <c r="E86" i="13"/>
  <c r="E70" i="13"/>
  <c r="D65" i="13"/>
  <c r="E54" i="13"/>
  <c r="E38" i="13"/>
  <c r="D33" i="13"/>
  <c r="E22" i="13"/>
  <c r="E155" i="13"/>
  <c r="D150" i="13"/>
  <c r="E139" i="13"/>
  <c r="E123" i="13"/>
  <c r="D118" i="13"/>
  <c r="E107" i="13"/>
  <c r="E91" i="13"/>
  <c r="D86" i="13"/>
  <c r="E75" i="13"/>
  <c r="D70" i="13"/>
  <c r="E59" i="13"/>
  <c r="E43" i="13"/>
  <c r="D38" i="13"/>
  <c r="E27" i="13"/>
  <c r="D22" i="13"/>
  <c r="E160" i="13"/>
  <c r="E144" i="13"/>
  <c r="D139" i="13"/>
  <c r="E128" i="13"/>
  <c r="D123" i="13"/>
  <c r="E112" i="13"/>
  <c r="E96" i="13"/>
  <c r="D91" i="13"/>
  <c r="E80" i="13"/>
  <c r="D75" i="13"/>
  <c r="E64" i="13"/>
  <c r="E48" i="13"/>
  <c r="D43" i="13"/>
  <c r="E32" i="13"/>
  <c r="D27" i="13"/>
  <c r="E16" i="13"/>
  <c r="E149" i="13"/>
  <c r="D144" i="13"/>
  <c r="E133" i="13"/>
  <c r="D128" i="13"/>
  <c r="E117" i="13"/>
  <c r="E101" i="13"/>
  <c r="D96" i="13"/>
  <c r="E85" i="13"/>
  <c r="D80" i="13"/>
  <c r="E69" i="13"/>
  <c r="E53" i="13"/>
  <c r="D48" i="13"/>
  <c r="E37" i="13"/>
  <c r="D32" i="13"/>
  <c r="E21" i="13"/>
  <c r="E154" i="13"/>
  <c r="D149" i="13"/>
  <c r="E138" i="13"/>
  <c r="D133" i="13"/>
  <c r="E122" i="13"/>
  <c r="E106" i="13"/>
  <c r="D101" i="13"/>
  <c r="E90" i="13"/>
  <c r="D85" i="13"/>
  <c r="E74" i="13"/>
  <c r="E58" i="13"/>
  <c r="D53" i="13"/>
  <c r="E42" i="13"/>
  <c r="D37" i="13"/>
  <c r="E26" i="13"/>
  <c r="E159" i="13"/>
  <c r="D154" i="13"/>
  <c r="E143" i="13"/>
  <c r="D138" i="13"/>
  <c r="E127" i="13"/>
  <c r="E111" i="13"/>
  <c r="D106" i="13"/>
  <c r="E95" i="13"/>
  <c r="D90" i="13"/>
  <c r="E79" i="13"/>
  <c r="E63" i="13"/>
  <c r="D58" i="13"/>
  <c r="E47" i="13"/>
  <c r="D42" i="13"/>
  <c r="E31" i="13"/>
  <c r="E15" i="13"/>
  <c r="D159" i="13"/>
  <c r="E148" i="13"/>
  <c r="D143" i="13"/>
  <c r="E132" i="13"/>
  <c r="E116" i="13"/>
  <c r="D111" i="13"/>
  <c r="E100" i="13"/>
  <c r="D95" i="13"/>
  <c r="E84" i="13"/>
  <c r="E68" i="13"/>
  <c r="D63" i="13"/>
  <c r="E52" i="13"/>
  <c r="D47" i="13"/>
  <c r="E36" i="13"/>
  <c r="E20" i="13"/>
  <c r="D15" i="13"/>
  <c r="E153" i="13"/>
  <c r="D148" i="13"/>
  <c r="E137" i="13"/>
  <c r="E121" i="13"/>
  <c r="D116" i="13"/>
  <c r="E105" i="13"/>
  <c r="D100" i="13"/>
  <c r="E89" i="13"/>
  <c r="E73" i="13"/>
  <c r="D68" i="13"/>
  <c r="E57" i="13"/>
  <c r="D52" i="13"/>
  <c r="E41" i="13"/>
  <c r="E25" i="13"/>
  <c r="D20" i="13"/>
  <c r="E158" i="13"/>
  <c r="D153" i="13"/>
  <c r="E142" i="13"/>
  <c r="D137" i="13"/>
  <c r="E126" i="13"/>
  <c r="D121" i="13"/>
  <c r="E110" i="13"/>
  <c r="D105" i="13"/>
  <c r="E94" i="13"/>
  <c r="D89" i="13"/>
  <c r="E78" i="13"/>
  <c r="D73" i="13"/>
  <c r="E62" i="13"/>
  <c r="D57" i="13"/>
  <c r="E46" i="13"/>
  <c r="D41" i="13"/>
  <c r="E30" i="13"/>
  <c r="D25" i="13"/>
  <c r="E14" i="13"/>
  <c r="E163" i="13"/>
  <c r="D158" i="13"/>
  <c r="E147" i="13"/>
  <c r="D142" i="13"/>
  <c r="E131" i="13"/>
  <c r="E115" i="13"/>
  <c r="D110" i="13"/>
  <c r="E99" i="13"/>
  <c r="D94" i="13"/>
  <c r="E83" i="13"/>
  <c r="E67" i="13"/>
  <c r="D62" i="13"/>
  <c r="E51" i="13"/>
  <c r="D46" i="13"/>
  <c r="E35" i="13"/>
  <c r="E19" i="13"/>
  <c r="D14" i="13"/>
  <c r="E162" i="13"/>
  <c r="D157" i="13"/>
  <c r="E146" i="13"/>
  <c r="E130" i="13"/>
  <c r="D125" i="13"/>
  <c r="E114" i="13"/>
  <c r="D109" i="13"/>
  <c r="E98" i="13"/>
  <c r="E82" i="13"/>
  <c r="D77" i="13"/>
  <c r="E66" i="13"/>
  <c r="D61" i="13"/>
  <c r="E50" i="13"/>
  <c r="E34" i="13"/>
  <c r="D29" i="13"/>
  <c r="E18" i="13"/>
  <c r="D104" i="13"/>
  <c r="D40" i="13"/>
  <c r="E141" i="13"/>
  <c r="E77" i="13"/>
  <c r="D115" i="13"/>
  <c r="D51" i="13"/>
  <c r="E152" i="13"/>
  <c r="E88" i="13"/>
  <c r="E24" i="13"/>
  <c r="D152" i="13"/>
  <c r="D88" i="13"/>
  <c r="D24" i="13"/>
  <c r="E125" i="13"/>
  <c r="E61" i="13"/>
  <c r="D99" i="13"/>
  <c r="D35" i="13"/>
  <c r="E136" i="13"/>
  <c r="E72" i="13"/>
  <c r="D136" i="13"/>
  <c r="D72" i="13"/>
  <c r="E109" i="13"/>
  <c r="E45" i="13"/>
  <c r="D147" i="13"/>
  <c r="D83" i="13"/>
  <c r="D19" i="13"/>
  <c r="E120" i="13"/>
  <c r="E56" i="13"/>
  <c r="D120" i="13"/>
  <c r="D56" i="13"/>
  <c r="E157" i="13"/>
  <c r="E93" i="13"/>
  <c r="E29" i="13"/>
  <c r="E104" i="13"/>
  <c r="E40" i="13"/>
  <c r="D131" i="13"/>
  <c r="D67" i="13"/>
  <c r="W30" i="11"/>
  <c r="X30" i="11"/>
  <c r="T56" i="11"/>
  <c r="H56" i="11"/>
  <c r="T69" i="11"/>
  <c r="W58" i="11"/>
  <c r="X58" i="11" s="1"/>
  <c r="T60" i="11"/>
  <c r="W101" i="11"/>
  <c r="X101" i="11" s="1"/>
  <c r="T85" i="11"/>
  <c r="U85" i="11"/>
  <c r="W85" i="11" s="1"/>
  <c r="X85" i="11" s="1"/>
  <c r="U115" i="11"/>
  <c r="T115" i="11"/>
  <c r="T47" i="11"/>
  <c r="T58" i="11"/>
  <c r="T45" i="11"/>
  <c r="F45" i="11" s="1"/>
  <c r="E308" i="13"/>
  <c r="D303" i="13"/>
  <c r="D313" i="13"/>
  <c r="E302" i="13"/>
  <c r="D297" i="13"/>
  <c r="E286" i="13"/>
  <c r="D281" i="13"/>
  <c r="E270" i="13"/>
  <c r="D265" i="13"/>
  <c r="E307" i="13"/>
  <c r="D302" i="13"/>
  <c r="E291" i="13"/>
  <c r="D286" i="13"/>
  <c r="E275" i="13"/>
  <c r="D270" i="13"/>
  <c r="E259" i="13"/>
  <c r="D254" i="13"/>
  <c r="E312" i="13"/>
  <c r="D307" i="13"/>
  <c r="E296" i="13"/>
  <c r="D291" i="13"/>
  <c r="E280" i="13"/>
  <c r="D275" i="13"/>
  <c r="E264" i="13"/>
  <c r="D312" i="13"/>
  <c r="E301" i="13"/>
  <c r="D296" i="13"/>
  <c r="E285" i="13"/>
  <c r="D280" i="13"/>
  <c r="E269" i="13"/>
  <c r="D264" i="13"/>
  <c r="E253" i="13"/>
  <c r="D248" i="13"/>
  <c r="E306" i="13"/>
  <c r="D301" i="13"/>
  <c r="E290" i="13"/>
  <c r="D285" i="13"/>
  <c r="E274" i="13"/>
  <c r="D269" i="13"/>
  <c r="E258" i="13"/>
  <c r="E311" i="13"/>
  <c r="D306" i="13"/>
  <c r="E295" i="13"/>
  <c r="D290" i="13"/>
  <c r="E279" i="13"/>
  <c r="D274" i="13"/>
  <c r="E263" i="13"/>
  <c r="D258" i="13"/>
  <c r="E247" i="13"/>
  <c r="D311" i="13"/>
  <c r="E300" i="13"/>
  <c r="D295" i="13"/>
  <c r="E284" i="13"/>
  <c r="D279" i="13"/>
  <c r="E268" i="13"/>
  <c r="E305" i="13"/>
  <c r="D300" i="13"/>
  <c r="E289" i="13"/>
  <c r="D284" i="13"/>
  <c r="E273" i="13"/>
  <c r="D268" i="13"/>
  <c r="E257" i="13"/>
  <c r="D310" i="13"/>
  <c r="E299" i="13"/>
  <c r="D294" i="13"/>
  <c r="E283" i="13"/>
  <c r="D278" i="13"/>
  <c r="E304" i="13"/>
  <c r="D299" i="13"/>
  <c r="E288" i="13"/>
  <c r="D283" i="13"/>
  <c r="E272" i="13"/>
  <c r="E309" i="13"/>
  <c r="D304" i="13"/>
  <c r="E293" i="13"/>
  <c r="D288" i="13"/>
  <c r="E277" i="13"/>
  <c r="D272" i="13"/>
  <c r="D309" i="13"/>
  <c r="E298" i="13"/>
  <c r="D293" i="13"/>
  <c r="E282" i="13"/>
  <c r="D277" i="13"/>
  <c r="E303" i="13"/>
  <c r="D298" i="13"/>
  <c r="E287" i="13"/>
  <c r="D282" i="13"/>
  <c r="E276" i="13"/>
  <c r="D260" i="13"/>
  <c r="E241" i="13"/>
  <c r="D236" i="13"/>
  <c r="E225" i="13"/>
  <c r="D220" i="13"/>
  <c r="E209" i="13"/>
  <c r="D204" i="13"/>
  <c r="E193" i="13"/>
  <c r="D188" i="13"/>
  <c r="E177" i="13"/>
  <c r="D172" i="13"/>
  <c r="D276" i="13"/>
  <c r="E266" i="13"/>
  <c r="E252" i="13"/>
  <c r="E246" i="13"/>
  <c r="D241" i="13"/>
  <c r="E230" i="13"/>
  <c r="D225" i="13"/>
  <c r="E214" i="13"/>
  <c r="D209" i="13"/>
  <c r="E198" i="13"/>
  <c r="D193" i="13"/>
  <c r="E182" i="13"/>
  <c r="D177" i="13"/>
  <c r="E166" i="13"/>
  <c r="D287" i="13"/>
  <c r="D266" i="13"/>
  <c r="D259" i="13"/>
  <c r="D252" i="13"/>
  <c r="D246" i="13"/>
  <c r="E235" i="13"/>
  <c r="D230" i="13"/>
  <c r="E219" i="13"/>
  <c r="D214" i="13"/>
  <c r="E203" i="13"/>
  <c r="D198" i="13"/>
  <c r="E187" i="13"/>
  <c r="D182" i="13"/>
  <c r="E171" i="13"/>
  <c r="D166" i="13"/>
  <c r="E310" i="13"/>
  <c r="E297" i="13"/>
  <c r="E240" i="13"/>
  <c r="D235" i="13"/>
  <c r="E224" i="13"/>
  <c r="D219" i="13"/>
  <c r="E208" i="13"/>
  <c r="D203" i="13"/>
  <c r="E192" i="13"/>
  <c r="D187" i="13"/>
  <c r="E176" i="13"/>
  <c r="D171" i="13"/>
  <c r="E265" i="13"/>
  <c r="E251" i="13"/>
  <c r="E245" i="13"/>
  <c r="D240" i="13"/>
  <c r="E229" i="13"/>
  <c r="D224" i="13"/>
  <c r="E213" i="13"/>
  <c r="D208" i="13"/>
  <c r="E197" i="13"/>
  <c r="D192" i="13"/>
  <c r="E181" i="13"/>
  <c r="D176" i="13"/>
  <c r="E165" i="13"/>
  <c r="D273" i="13"/>
  <c r="D257" i="13"/>
  <c r="D251" i="13"/>
  <c r="D245" i="13"/>
  <c r="E234" i="13"/>
  <c r="D229" i="13"/>
  <c r="E218" i="13"/>
  <c r="D213" i="13"/>
  <c r="E202" i="13"/>
  <c r="D197" i="13"/>
  <c r="E186" i="13"/>
  <c r="D181" i="13"/>
  <c r="E170" i="13"/>
  <c r="D165" i="13"/>
  <c r="D308" i="13"/>
  <c r="E239" i="13"/>
  <c r="D234" i="13"/>
  <c r="E223" i="13"/>
  <c r="D218" i="13"/>
  <c r="E207" i="13"/>
  <c r="D202" i="13"/>
  <c r="E191" i="13"/>
  <c r="D186" i="13"/>
  <c r="E175" i="13"/>
  <c r="D170" i="13"/>
  <c r="E294" i="13"/>
  <c r="D263" i="13"/>
  <c r="E256" i="13"/>
  <c r="E250" i="13"/>
  <c r="E244" i="13"/>
  <c r="D239" i="13"/>
  <c r="E228" i="13"/>
  <c r="D223" i="13"/>
  <c r="E212" i="13"/>
  <c r="D207" i="13"/>
  <c r="E196" i="13"/>
  <c r="D191" i="13"/>
  <c r="E180" i="13"/>
  <c r="D175" i="13"/>
  <c r="E164" i="13"/>
  <c r="E271" i="13"/>
  <c r="D256" i="13"/>
  <c r="D250" i="13"/>
  <c r="D244" i="13"/>
  <c r="E233" i="13"/>
  <c r="D228" i="13"/>
  <c r="E217" i="13"/>
  <c r="D212" i="13"/>
  <c r="E201" i="13"/>
  <c r="D196" i="13"/>
  <c r="E185" i="13"/>
  <c r="D180" i="13"/>
  <c r="E169" i="13"/>
  <c r="D164" i="13"/>
  <c r="E281" i="13"/>
  <c r="D271" i="13"/>
  <c r="E262" i="13"/>
  <c r="E238" i="13"/>
  <c r="D233" i="13"/>
  <c r="E222" i="13"/>
  <c r="D217" i="13"/>
  <c r="E206" i="13"/>
  <c r="D201" i="13"/>
  <c r="E190" i="13"/>
  <c r="D185" i="13"/>
  <c r="E174" i="13"/>
  <c r="D169" i="13"/>
  <c r="D305" i="13"/>
  <c r="E292" i="13"/>
  <c r="D262" i="13"/>
  <c r="E255" i="13"/>
  <c r="E249" i="13"/>
  <c r="E243" i="13"/>
  <c r="D238" i="13"/>
  <c r="E227" i="13"/>
  <c r="D222" i="13"/>
  <c r="E211" i="13"/>
  <c r="D206" i="13"/>
  <c r="E195" i="13"/>
  <c r="D190" i="13"/>
  <c r="E179" i="13"/>
  <c r="D174" i="13"/>
  <c r="D292" i="13"/>
  <c r="D255" i="13"/>
  <c r="D249" i="13"/>
  <c r="D243" i="13"/>
  <c r="E232" i="13"/>
  <c r="D227" i="13"/>
  <c r="E216" i="13"/>
  <c r="D211" i="13"/>
  <c r="E200" i="13"/>
  <c r="D195" i="13"/>
  <c r="E184" i="13"/>
  <c r="D179" i="13"/>
  <c r="E168" i="13"/>
  <c r="E261" i="13"/>
  <c r="E237" i="13"/>
  <c r="D232" i="13"/>
  <c r="E221" i="13"/>
  <c r="D216" i="13"/>
  <c r="E205" i="13"/>
  <c r="D200" i="13"/>
  <c r="E189" i="13"/>
  <c r="D184" i="13"/>
  <c r="E173" i="13"/>
  <c r="D168" i="13"/>
  <c r="E313" i="13"/>
  <c r="D289" i="13"/>
  <c r="D267" i="13"/>
  <c r="E260" i="13"/>
  <c r="D253" i="13"/>
  <c r="D247" i="13"/>
  <c r="E236" i="13"/>
  <c r="D231" i="13"/>
  <c r="E220" i="13"/>
  <c r="D215" i="13"/>
  <c r="E204" i="13"/>
  <c r="D199" i="13"/>
  <c r="E188" i="13"/>
  <c r="D183" i="13"/>
  <c r="E172" i="13"/>
  <c r="D167" i="13"/>
  <c r="E231" i="13"/>
  <c r="E167" i="13"/>
  <c r="D205" i="13"/>
  <c r="E242" i="13"/>
  <c r="E178" i="13"/>
  <c r="D242" i="13"/>
  <c r="D178" i="13"/>
  <c r="E254" i="13"/>
  <c r="E215" i="13"/>
  <c r="E267" i="13"/>
  <c r="D189" i="13"/>
  <c r="E226" i="13"/>
  <c r="D226" i="13"/>
  <c r="E199" i="13"/>
  <c r="E278" i="13"/>
  <c r="D237" i="13"/>
  <c r="D173" i="13"/>
  <c r="E210" i="13"/>
  <c r="E248" i="13"/>
  <c r="D210" i="13"/>
  <c r="D261" i="13"/>
  <c r="E183" i="13"/>
  <c r="D221" i="13"/>
  <c r="D194" i="13"/>
  <c r="E194" i="13"/>
  <c r="T63" i="11"/>
  <c r="U63" i="11"/>
  <c r="W63" i="11"/>
  <c r="X63" i="11" s="1"/>
  <c r="V73" i="11"/>
  <c r="W73" i="11"/>
  <c r="X73" i="11" s="1"/>
  <c r="T73" i="11"/>
  <c r="T52" i="11"/>
  <c r="U52" i="11"/>
  <c r="W52" i="11"/>
  <c r="X52" i="11" s="1"/>
  <c r="T51" i="11"/>
  <c r="B137" i="11"/>
  <c r="B106" i="11"/>
  <c r="B75" i="11"/>
  <c r="W39" i="11"/>
  <c r="X39" i="11" s="1"/>
  <c r="W50" i="11"/>
  <c r="X50" i="11" s="1"/>
  <c r="W51" i="11"/>
  <c r="X51" i="11"/>
  <c r="U61" i="11"/>
  <c r="W61" i="11" s="1"/>
  <c r="X61" i="11" s="1"/>
  <c r="T61" i="11"/>
  <c r="W100" i="11"/>
  <c r="X100" i="11" s="1"/>
  <c r="T71" i="11"/>
  <c r="T93" i="11"/>
  <c r="T135" i="11"/>
  <c r="U135" i="11"/>
  <c r="W135" i="11"/>
  <c r="X135" i="11" s="1"/>
  <c r="U71" i="11"/>
  <c r="W71" i="11" s="1"/>
  <c r="X71" i="11" s="1"/>
  <c r="T91" i="11"/>
  <c r="W99" i="11"/>
  <c r="X99" i="11" s="1"/>
  <c r="W133" i="11"/>
  <c r="X133" i="11" s="1"/>
  <c r="T103" i="11"/>
  <c r="U103" i="11"/>
  <c r="W103" i="11" s="1"/>
  <c r="X103" i="11" s="1"/>
  <c r="T88" i="11"/>
  <c r="J88" i="11" s="1"/>
  <c r="T87" i="11"/>
  <c r="J87" i="11" s="1"/>
  <c r="W102" i="11"/>
  <c r="X102" i="11"/>
  <c r="E462" i="13"/>
  <c r="D457" i="13"/>
  <c r="E446" i="13"/>
  <c r="D441" i="13"/>
  <c r="E430" i="13"/>
  <c r="D425" i="13"/>
  <c r="E414" i="13"/>
  <c r="D409" i="13"/>
  <c r="E398" i="13"/>
  <c r="D393" i="13"/>
  <c r="E382" i="13"/>
  <c r="D377" i="13"/>
  <c r="E366" i="13"/>
  <c r="D361" i="13"/>
  <c r="E350" i="13"/>
  <c r="D345" i="13"/>
  <c r="E334" i="13"/>
  <c r="D329" i="13"/>
  <c r="E318" i="13"/>
  <c r="E456" i="13"/>
  <c r="D451" i="13"/>
  <c r="E440" i="13"/>
  <c r="D435" i="13"/>
  <c r="E424" i="13"/>
  <c r="D419" i="13"/>
  <c r="E408" i="13"/>
  <c r="D403" i="13"/>
  <c r="E392" i="13"/>
  <c r="D387" i="13"/>
  <c r="E376" i="13"/>
  <c r="D371" i="13"/>
  <c r="E360" i="13"/>
  <c r="D355" i="13"/>
  <c r="E344" i="13"/>
  <c r="D339" i="13"/>
  <c r="E328" i="13"/>
  <c r="D323" i="13"/>
  <c r="E461" i="13"/>
  <c r="D456" i="13"/>
  <c r="E445" i="13"/>
  <c r="D440" i="13"/>
  <c r="E429" i="13"/>
  <c r="D424" i="13"/>
  <c r="E413" i="13"/>
  <c r="D408" i="13"/>
  <c r="E397" i="13"/>
  <c r="D392" i="13"/>
  <c r="E381" i="13"/>
  <c r="D376" i="13"/>
  <c r="E365" i="13"/>
  <c r="D360" i="13"/>
  <c r="E349" i="13"/>
  <c r="D344" i="13"/>
  <c r="E333" i="13"/>
  <c r="D328" i="13"/>
  <c r="E317" i="13"/>
  <c r="D461" i="13"/>
  <c r="E450" i="13"/>
  <c r="D445" i="13"/>
  <c r="E434" i="13"/>
  <c r="D429" i="13"/>
  <c r="E418" i="13"/>
  <c r="D413" i="13"/>
  <c r="E402" i="13"/>
  <c r="D397" i="13"/>
  <c r="E386" i="13"/>
  <c r="D381" i="13"/>
  <c r="E370" i="13"/>
  <c r="D365" i="13"/>
  <c r="E354" i="13"/>
  <c r="D349" i="13"/>
  <c r="E338" i="13"/>
  <c r="D333" i="13"/>
  <c r="E322" i="13"/>
  <c r="D317" i="13"/>
  <c r="E455" i="13"/>
  <c r="D450" i="13"/>
  <c r="E439" i="13"/>
  <c r="D434" i="13"/>
  <c r="E423" i="13"/>
  <c r="D418" i="13"/>
  <c r="E407" i="13"/>
  <c r="D402" i="13"/>
  <c r="E391" i="13"/>
  <c r="D386" i="13"/>
  <c r="E375" i="13"/>
  <c r="D370" i="13"/>
  <c r="E359" i="13"/>
  <c r="D354" i="13"/>
  <c r="E343" i="13"/>
  <c r="D338" i="13"/>
  <c r="E327" i="13"/>
  <c r="D322" i="13"/>
  <c r="E460" i="13"/>
  <c r="D455" i="13"/>
  <c r="E444" i="13"/>
  <c r="D439" i="13"/>
  <c r="E428" i="13"/>
  <c r="D423" i="13"/>
  <c r="E412" i="13"/>
  <c r="D407" i="13"/>
  <c r="E396" i="13"/>
  <c r="D391" i="13"/>
  <c r="E380" i="13"/>
  <c r="D375" i="13"/>
  <c r="E364" i="13"/>
  <c r="D359" i="13"/>
  <c r="E348" i="13"/>
  <c r="D343" i="13"/>
  <c r="E332" i="13"/>
  <c r="D327" i="13"/>
  <c r="E316" i="13"/>
  <c r="D460" i="13"/>
  <c r="E449" i="13"/>
  <c r="D444" i="13"/>
  <c r="E433" i="13"/>
  <c r="D428" i="13"/>
  <c r="E417" i="13"/>
  <c r="D412" i="13"/>
  <c r="E401" i="13"/>
  <c r="D396" i="13"/>
  <c r="E385" i="13"/>
  <c r="D380" i="13"/>
  <c r="E369" i="13"/>
  <c r="D364" i="13"/>
  <c r="E353" i="13"/>
  <c r="D348" i="13"/>
  <c r="E337" i="13"/>
  <c r="D332" i="13"/>
  <c r="E321" i="13"/>
  <c r="D316" i="13"/>
  <c r="E454" i="13"/>
  <c r="D449" i="13"/>
  <c r="E438" i="13"/>
  <c r="D433" i="13"/>
  <c r="E422" i="13"/>
  <c r="D417" i="13"/>
  <c r="E406" i="13"/>
  <c r="D401" i="13"/>
  <c r="E390" i="13"/>
  <c r="D385" i="13"/>
  <c r="E374" i="13"/>
  <c r="D369" i="13"/>
  <c r="E358" i="13"/>
  <c r="D353" i="13"/>
  <c r="E342" i="13"/>
  <c r="D337" i="13"/>
  <c r="E326" i="13"/>
  <c r="D321" i="13"/>
  <c r="E459" i="13"/>
  <c r="D454" i="13"/>
  <c r="E443" i="13"/>
  <c r="D438" i="13"/>
  <c r="E427" i="13"/>
  <c r="D422" i="13"/>
  <c r="E411" i="13"/>
  <c r="D406" i="13"/>
  <c r="E395" i="13"/>
  <c r="D390" i="13"/>
  <c r="E379" i="13"/>
  <c r="D374" i="13"/>
  <c r="E363" i="13"/>
  <c r="D358" i="13"/>
  <c r="E347" i="13"/>
  <c r="D342" i="13"/>
  <c r="E331" i="13"/>
  <c r="D326" i="13"/>
  <c r="E315" i="13"/>
  <c r="D459" i="13"/>
  <c r="E448" i="13"/>
  <c r="D443" i="13"/>
  <c r="E432" i="13"/>
  <c r="D427" i="13"/>
  <c r="E416" i="13"/>
  <c r="D411" i="13"/>
  <c r="E400" i="13"/>
  <c r="D395" i="13"/>
  <c r="E384" i="13"/>
  <c r="D379" i="13"/>
  <c r="E453" i="13"/>
  <c r="D448" i="13"/>
  <c r="E437" i="13"/>
  <c r="D432" i="13"/>
  <c r="E421" i="13"/>
  <c r="D416" i="13"/>
  <c r="E405" i="13"/>
  <c r="D400" i="13"/>
  <c r="E389" i="13"/>
  <c r="D384" i="13"/>
  <c r="E373" i="13"/>
  <c r="D368" i="13"/>
  <c r="E357" i="13"/>
  <c r="D352" i="13"/>
  <c r="E341" i="13"/>
  <c r="D336" i="13"/>
  <c r="E325" i="13"/>
  <c r="D320" i="13"/>
  <c r="E458" i="13"/>
  <c r="D453" i="13"/>
  <c r="E442" i="13"/>
  <c r="D437" i="13"/>
  <c r="E426" i="13"/>
  <c r="D421" i="13"/>
  <c r="E410" i="13"/>
  <c r="D405" i="13"/>
  <c r="E394" i="13"/>
  <c r="D389" i="13"/>
  <c r="E378" i="13"/>
  <c r="D373" i="13"/>
  <c r="E362" i="13"/>
  <c r="D357" i="13"/>
  <c r="E346" i="13"/>
  <c r="D341" i="13"/>
  <c r="E330" i="13"/>
  <c r="D325" i="13"/>
  <c r="E314" i="13"/>
  <c r="E463" i="13"/>
  <c r="D458" i="13"/>
  <c r="E447" i="13"/>
  <c r="D442" i="13"/>
  <c r="E431" i="13"/>
  <c r="D426" i="13"/>
  <c r="E415" i="13"/>
  <c r="D410" i="13"/>
  <c r="E399" i="13"/>
  <c r="D394" i="13"/>
  <c r="E383" i="13"/>
  <c r="D378" i="13"/>
  <c r="E367" i="13"/>
  <c r="D362" i="13"/>
  <c r="E351" i="13"/>
  <c r="D346" i="13"/>
  <c r="E335" i="13"/>
  <c r="D330" i="13"/>
  <c r="E319" i="13"/>
  <c r="D314" i="13"/>
  <c r="D463" i="13"/>
  <c r="E452" i="13"/>
  <c r="D447" i="13"/>
  <c r="E436" i="13"/>
  <c r="D431" i="13"/>
  <c r="E420" i="13"/>
  <c r="D415" i="13"/>
  <c r="E404" i="13"/>
  <c r="D399" i="13"/>
  <c r="E388" i="13"/>
  <c r="D383" i="13"/>
  <c r="E372" i="13"/>
  <c r="D367" i="13"/>
  <c r="E356" i="13"/>
  <c r="D351" i="13"/>
  <c r="E340" i="13"/>
  <c r="D335" i="13"/>
  <c r="E324" i="13"/>
  <c r="D319" i="13"/>
  <c r="E457" i="13"/>
  <c r="D452" i="13"/>
  <c r="E441" i="13"/>
  <c r="D436" i="13"/>
  <c r="E425" i="13"/>
  <c r="D420" i="13"/>
  <c r="E409" i="13"/>
  <c r="D404" i="13"/>
  <c r="E393" i="13"/>
  <c r="D388" i="13"/>
  <c r="E377" i="13"/>
  <c r="D372" i="13"/>
  <c r="E361" i="13"/>
  <c r="D356" i="13"/>
  <c r="E345" i="13"/>
  <c r="D340" i="13"/>
  <c r="E329" i="13"/>
  <c r="D324" i="13"/>
  <c r="D446" i="13"/>
  <c r="E403" i="13"/>
  <c r="E336" i="13"/>
  <c r="E323" i="13"/>
  <c r="D430" i="13"/>
  <c r="E387" i="13"/>
  <c r="D347" i="13"/>
  <c r="D334" i="13"/>
  <c r="D414" i="13"/>
  <c r="E371" i="13"/>
  <c r="E320" i="13"/>
  <c r="D398" i="13"/>
  <c r="D331" i="13"/>
  <c r="D318" i="13"/>
  <c r="D382" i="13"/>
  <c r="E368" i="13"/>
  <c r="E355" i="13"/>
  <c r="E451" i="13"/>
  <c r="D366" i="13"/>
  <c r="D315" i="13"/>
  <c r="E435" i="13"/>
  <c r="E352" i="13"/>
  <c r="E339" i="13"/>
  <c r="D363" i="13"/>
  <c r="D350" i="13"/>
  <c r="E419" i="13"/>
  <c r="D462" i="13"/>
  <c r="U97" i="11"/>
  <c r="W97" i="11"/>
  <c r="X97" i="11" s="1"/>
  <c r="T97" i="11"/>
  <c r="T75" i="11"/>
  <c r="H75" i="11" s="1"/>
  <c r="T102" i="11"/>
  <c r="V106" i="11"/>
  <c r="W106" i="11" s="1"/>
  <c r="T106" i="11"/>
  <c r="J106" i="11"/>
  <c r="T76" i="11"/>
  <c r="H76" i="11" s="1"/>
  <c r="T80" i="11"/>
  <c r="U95" i="11"/>
  <c r="W95" i="11" s="1"/>
  <c r="X95" i="11" s="1"/>
  <c r="U105" i="11"/>
  <c r="W105" i="11" s="1"/>
  <c r="X105" i="11" s="1"/>
  <c r="T105" i="11"/>
  <c r="V110" i="11"/>
  <c r="W110" i="11" s="1"/>
  <c r="X110" i="11" s="1"/>
  <c r="T110" i="11"/>
  <c r="U77" i="11"/>
  <c r="W77" i="11"/>
  <c r="X77" i="11" s="1"/>
  <c r="T77" i="11"/>
  <c r="U81" i="11"/>
  <c r="W81" i="11" s="1"/>
  <c r="X81" i="11" s="1"/>
  <c r="T81" i="11"/>
  <c r="U94" i="11"/>
  <c r="W94" i="11"/>
  <c r="X94" i="11" s="1"/>
  <c r="T94" i="11"/>
  <c r="W65" i="11"/>
  <c r="X65" i="11" s="1"/>
  <c r="U104" i="11"/>
  <c r="W104" i="11" s="1"/>
  <c r="X104" i="11" s="1"/>
  <c r="T114" i="11"/>
  <c r="D611" i="13"/>
  <c r="E600" i="13"/>
  <c r="D595" i="13"/>
  <c r="E584" i="13"/>
  <c r="D579" i="13"/>
  <c r="E568" i="13"/>
  <c r="D563" i="13"/>
  <c r="E552" i="13"/>
  <c r="D547" i="13"/>
  <c r="E536" i="13"/>
  <c r="D531" i="13"/>
  <c r="E520" i="13"/>
  <c r="D515" i="13"/>
  <c r="E504" i="13"/>
  <c r="D499" i="13"/>
  <c r="E488" i="13"/>
  <c r="D483" i="13"/>
  <c r="E472" i="13"/>
  <c r="D467" i="13"/>
  <c r="E610" i="13"/>
  <c r="D605" i="13"/>
  <c r="E594" i="13"/>
  <c r="D589" i="13"/>
  <c r="E578" i="13"/>
  <c r="D573" i="13"/>
  <c r="E562" i="13"/>
  <c r="D557" i="13"/>
  <c r="E546" i="13"/>
  <c r="D541" i="13"/>
  <c r="E530" i="13"/>
  <c r="D525" i="13"/>
  <c r="E514" i="13"/>
  <c r="D509" i="13"/>
  <c r="E498" i="13"/>
  <c r="D493" i="13"/>
  <c r="E482" i="13"/>
  <c r="D477" i="13"/>
  <c r="E466" i="13"/>
  <c r="D610" i="13"/>
  <c r="E599" i="13"/>
  <c r="D594" i="13"/>
  <c r="E583" i="13"/>
  <c r="D578" i="13"/>
  <c r="E567" i="13"/>
  <c r="D562" i="13"/>
  <c r="E551" i="13"/>
  <c r="D546" i="13"/>
  <c r="E535" i="13"/>
  <c r="D530" i="13"/>
  <c r="E519" i="13"/>
  <c r="D514" i="13"/>
  <c r="E503" i="13"/>
  <c r="D498" i="13"/>
  <c r="E487" i="13"/>
  <c r="D482" i="13"/>
  <c r="E471" i="13"/>
  <c r="D466" i="13"/>
  <c r="E604" i="13"/>
  <c r="D599" i="13"/>
  <c r="E588" i="13"/>
  <c r="D583" i="13"/>
  <c r="E572" i="13"/>
  <c r="D567" i="13"/>
  <c r="E556" i="13"/>
  <c r="D551" i="13"/>
  <c r="E540" i="13"/>
  <c r="D535" i="13"/>
  <c r="E524" i="13"/>
  <c r="D519" i="13"/>
  <c r="E508" i="13"/>
  <c r="D503" i="13"/>
  <c r="E492" i="13"/>
  <c r="D487" i="13"/>
  <c r="E476" i="13"/>
  <c r="D471" i="13"/>
  <c r="E609" i="13"/>
  <c r="D604" i="13"/>
  <c r="E593" i="13"/>
  <c r="D588" i="13"/>
  <c r="E577" i="13"/>
  <c r="D572" i="13"/>
  <c r="E561" i="13"/>
  <c r="D556" i="13"/>
  <c r="E545" i="13"/>
  <c r="D540" i="13"/>
  <c r="E529" i="13"/>
  <c r="D524" i="13"/>
  <c r="E513" i="13"/>
  <c r="D508" i="13"/>
  <c r="E497" i="13"/>
  <c r="D492" i="13"/>
  <c r="E481" i="13"/>
  <c r="D476" i="13"/>
  <c r="E465" i="13"/>
  <c r="D609" i="13"/>
  <c r="E598" i="13"/>
  <c r="D593" i="13"/>
  <c r="E582" i="13"/>
  <c r="D577" i="13"/>
  <c r="E566" i="13"/>
  <c r="D561" i="13"/>
  <c r="E550" i="13"/>
  <c r="D545" i="13"/>
  <c r="E534" i="13"/>
  <c r="D529" i="13"/>
  <c r="E518" i="13"/>
  <c r="D513" i="13"/>
  <c r="E502" i="13"/>
  <c r="D497" i="13"/>
  <c r="E486" i="13"/>
  <c r="D481" i="13"/>
  <c r="E470" i="13"/>
  <c r="D465" i="13"/>
  <c r="E603" i="13"/>
  <c r="D598" i="13"/>
  <c r="E587" i="13"/>
  <c r="D582" i="13"/>
  <c r="E571" i="13"/>
  <c r="D566" i="13"/>
  <c r="E555" i="13"/>
  <c r="D550" i="13"/>
  <c r="E539" i="13"/>
  <c r="D534" i="13"/>
  <c r="E523" i="13"/>
  <c r="D518" i="13"/>
  <c r="E507" i="13"/>
  <c r="D502" i="13"/>
  <c r="E491" i="13"/>
  <c r="D486" i="13"/>
  <c r="E475" i="13"/>
  <c r="D470" i="13"/>
  <c r="E608" i="13"/>
  <c r="D603" i="13"/>
  <c r="E592" i="13"/>
  <c r="D587" i="13"/>
  <c r="E576" i="13"/>
  <c r="D571" i="13"/>
  <c r="E560" i="13"/>
  <c r="D555" i="13"/>
  <c r="E544" i="13"/>
  <c r="D539" i="13"/>
  <c r="E528" i="13"/>
  <c r="D523" i="13"/>
  <c r="E512" i="13"/>
  <c r="D507" i="13"/>
  <c r="E496" i="13"/>
  <c r="D491" i="13"/>
  <c r="E480" i="13"/>
  <c r="D475" i="13"/>
  <c r="E464" i="13"/>
  <c r="E613" i="13"/>
  <c r="D608" i="13"/>
  <c r="E597" i="13"/>
  <c r="D592" i="13"/>
  <c r="E581" i="13"/>
  <c r="D576" i="13"/>
  <c r="E565" i="13"/>
  <c r="D560" i="13"/>
  <c r="E549" i="13"/>
  <c r="D544" i="13"/>
  <c r="E533" i="13"/>
  <c r="D528" i="13"/>
  <c r="E517" i="13"/>
  <c r="D512" i="13"/>
  <c r="E501" i="13"/>
  <c r="D496" i="13"/>
  <c r="E485" i="13"/>
  <c r="D480" i="13"/>
  <c r="E469" i="13"/>
  <c r="D464" i="13"/>
  <c r="D613" i="13"/>
  <c r="E602" i="13"/>
  <c r="D597" i="13"/>
  <c r="E586" i="13"/>
  <c r="D581" i="13"/>
  <c r="E570" i="13"/>
  <c r="D565" i="13"/>
  <c r="E554" i="13"/>
  <c r="D549" i="13"/>
  <c r="E538" i="13"/>
  <c r="D533" i="13"/>
  <c r="E522" i="13"/>
  <c r="D517" i="13"/>
  <c r="E506" i="13"/>
  <c r="D501" i="13"/>
  <c r="E490" i="13"/>
  <c r="D485" i="13"/>
  <c r="E474" i="13"/>
  <c r="D469" i="13"/>
  <c r="E607" i="13"/>
  <c r="D602" i="13"/>
  <c r="E591" i="13"/>
  <c r="D586" i="13"/>
  <c r="E575" i="13"/>
  <c r="D570" i="13"/>
  <c r="E559" i="13"/>
  <c r="D554" i="13"/>
  <c r="E543" i="13"/>
  <c r="D538" i="13"/>
  <c r="E527" i="13"/>
  <c r="D522" i="13"/>
  <c r="E511" i="13"/>
  <c r="D506" i="13"/>
  <c r="E495" i="13"/>
  <c r="D490" i="13"/>
  <c r="E479" i="13"/>
  <c r="D474" i="13"/>
  <c r="E612" i="13"/>
  <c r="D607" i="13"/>
  <c r="E596" i="13"/>
  <c r="D591" i="13"/>
  <c r="E580" i="13"/>
  <c r="D575" i="13"/>
  <c r="E564" i="13"/>
  <c r="D559" i="13"/>
  <c r="E548" i="13"/>
  <c r="D543" i="13"/>
  <c r="E532" i="13"/>
  <c r="D527" i="13"/>
  <c r="E516" i="13"/>
  <c r="D511" i="13"/>
  <c r="E500" i="13"/>
  <c r="D495" i="13"/>
  <c r="E484" i="13"/>
  <c r="D479" i="13"/>
  <c r="E468" i="13"/>
  <c r="D612" i="13"/>
  <c r="E601" i="13"/>
  <c r="D596" i="13"/>
  <c r="E585" i="13"/>
  <c r="D580" i="13"/>
  <c r="E569" i="13"/>
  <c r="D564" i="13"/>
  <c r="E553" i="13"/>
  <c r="D548" i="13"/>
  <c r="E537" i="13"/>
  <c r="D532" i="13"/>
  <c r="E521" i="13"/>
  <c r="D516" i="13"/>
  <c r="E505" i="13"/>
  <c r="D500" i="13"/>
  <c r="E489" i="13"/>
  <c r="D484" i="13"/>
  <c r="E473" i="13"/>
  <c r="D468" i="13"/>
  <c r="E606" i="13"/>
  <c r="D601" i="13"/>
  <c r="E590" i="13"/>
  <c r="D585" i="13"/>
  <c r="E574" i="13"/>
  <c r="D569" i="13"/>
  <c r="E558" i="13"/>
  <c r="D553" i="13"/>
  <c r="E542" i="13"/>
  <c r="D537" i="13"/>
  <c r="E526" i="13"/>
  <c r="D521" i="13"/>
  <c r="E510" i="13"/>
  <c r="D505" i="13"/>
  <c r="E494" i="13"/>
  <c r="D489" i="13"/>
  <c r="E478" i="13"/>
  <c r="D473" i="13"/>
  <c r="E611" i="13"/>
  <c r="D606" i="13"/>
  <c r="E595" i="13"/>
  <c r="D590" i="13"/>
  <c r="E579" i="13"/>
  <c r="D574" i="13"/>
  <c r="E563" i="13"/>
  <c r="D558" i="13"/>
  <c r="E547" i="13"/>
  <c r="D542" i="13"/>
  <c r="E531" i="13"/>
  <c r="D526" i="13"/>
  <c r="E515" i="13"/>
  <c r="D510" i="13"/>
  <c r="E499" i="13"/>
  <c r="D494" i="13"/>
  <c r="E483" i="13"/>
  <c r="D478" i="13"/>
  <c r="E467" i="13"/>
  <c r="E573" i="13"/>
  <c r="D488" i="13"/>
  <c r="D600" i="13"/>
  <c r="E557" i="13"/>
  <c r="D472" i="13"/>
  <c r="D584" i="13"/>
  <c r="E541" i="13"/>
  <c r="D568" i="13"/>
  <c r="E525" i="13"/>
  <c r="D552" i="13"/>
  <c r="E509" i="13"/>
  <c r="D536" i="13"/>
  <c r="E493" i="13"/>
  <c r="E605" i="13"/>
  <c r="D520" i="13"/>
  <c r="E477" i="13"/>
  <c r="D504" i="13"/>
  <c r="E589" i="13"/>
  <c r="T127" i="11"/>
  <c r="U127" i="11"/>
  <c r="W127" i="11" s="1"/>
  <c r="X127" i="11" s="1"/>
  <c r="U145" i="11"/>
  <c r="W145" i="11"/>
  <c r="X145" i="11" s="1"/>
  <c r="T145" i="11"/>
  <c r="U92" i="11"/>
  <c r="W92" i="11" s="1"/>
  <c r="X92" i="11" s="1"/>
  <c r="T92" i="11"/>
  <c r="T119" i="11"/>
  <c r="L119" i="11"/>
  <c r="U119" i="11"/>
  <c r="W119" i="11" s="1"/>
  <c r="T132" i="11"/>
  <c r="U132" i="11"/>
  <c r="W132" i="11"/>
  <c r="X132" i="11" s="1"/>
  <c r="U107" i="11"/>
  <c r="W107" i="11" s="1"/>
  <c r="T107" i="11"/>
  <c r="J107" i="11"/>
  <c r="U111" i="11"/>
  <c r="W111" i="11"/>
  <c r="X111" i="11" s="1"/>
  <c r="T111" i="11"/>
  <c r="W113" i="11"/>
  <c r="X113" i="11" s="1"/>
  <c r="T124" i="11"/>
  <c r="T123" i="11"/>
  <c r="T134" i="11"/>
  <c r="U116" i="11"/>
  <c r="W116" i="11" s="1"/>
  <c r="X116" i="11" s="1"/>
  <c r="T116" i="11"/>
  <c r="U138" i="11"/>
  <c r="W138" i="11" s="1"/>
  <c r="T138" i="11"/>
  <c r="L138" i="11"/>
  <c r="U128" i="11"/>
  <c r="W128" i="11"/>
  <c r="X128" i="11" s="1"/>
  <c r="T128" i="11"/>
  <c r="T126" i="11"/>
  <c r="U137" i="11"/>
  <c r="W137" i="11"/>
  <c r="X137" i="11"/>
  <c r="T144" i="11"/>
  <c r="T131" i="11"/>
  <c r="V143" i="11"/>
  <c r="W143" i="11"/>
  <c r="X143" i="11" s="1"/>
  <c r="T142" i="11"/>
  <c r="E908" i="13"/>
  <c r="E892" i="13"/>
  <c r="E876" i="13"/>
  <c r="E860" i="13"/>
  <c r="E844" i="13"/>
  <c r="E828" i="13"/>
  <c r="E812" i="13"/>
  <c r="E796" i="13"/>
  <c r="E780" i="13"/>
  <c r="E764" i="13"/>
  <c r="E754" i="13"/>
  <c r="E738" i="13"/>
  <c r="D733" i="13"/>
  <c r="E722" i="13"/>
  <c r="E706" i="13"/>
  <c r="E690" i="13"/>
  <c r="E674" i="13"/>
  <c r="E658" i="13"/>
  <c r="E642" i="13"/>
  <c r="E626" i="13"/>
  <c r="E913" i="13"/>
  <c r="D913" i="13"/>
  <c r="E902" i="13"/>
  <c r="E886" i="13"/>
  <c r="E870" i="13"/>
  <c r="E854" i="13"/>
  <c r="E838" i="13"/>
  <c r="E822" i="13"/>
  <c r="E806" i="13"/>
  <c r="E790" i="13"/>
  <c r="E774" i="13"/>
  <c r="E748" i="13"/>
  <c r="E732" i="13"/>
  <c r="D727" i="13"/>
  <c r="E716" i="13"/>
  <c r="E700" i="13"/>
  <c r="E684" i="13"/>
  <c r="E668" i="13"/>
  <c r="E652" i="13"/>
  <c r="E636" i="13"/>
  <c r="E620" i="13"/>
  <c r="E907" i="13"/>
  <c r="E891" i="13"/>
  <c r="E875" i="13"/>
  <c r="E859" i="13"/>
  <c r="D854" i="13"/>
  <c r="E843" i="13"/>
  <c r="E827" i="13"/>
  <c r="E811" i="13"/>
  <c r="E795" i="13"/>
  <c r="E779" i="13"/>
  <c r="E753" i="13"/>
  <c r="E737" i="13"/>
  <c r="D732" i="13"/>
  <c r="E721" i="13"/>
  <c r="E705" i="13"/>
  <c r="E689" i="13"/>
  <c r="E673" i="13"/>
  <c r="E657" i="13"/>
  <c r="E641" i="13"/>
  <c r="E625" i="13"/>
  <c r="E912" i="13"/>
  <c r="E896" i="13"/>
  <c r="E880" i="13"/>
  <c r="E864" i="13"/>
  <c r="D859" i="13"/>
  <c r="E848" i="13"/>
  <c r="E832" i="13"/>
  <c r="E816" i="13"/>
  <c r="E800" i="13"/>
  <c r="E784" i="13"/>
  <c r="E768" i="13"/>
  <c r="E758" i="13"/>
  <c r="E742" i="13"/>
  <c r="E726" i="13"/>
  <c r="E710" i="13"/>
  <c r="E694" i="13"/>
  <c r="E678" i="13"/>
  <c r="E662" i="13"/>
  <c r="E646" i="13"/>
  <c r="E630" i="13"/>
  <c r="E614" i="13"/>
  <c r="E901" i="13"/>
  <c r="E885" i="13"/>
  <c r="E869" i="13"/>
  <c r="E853" i="13"/>
  <c r="E837" i="13"/>
  <c r="D832" i="13"/>
  <c r="E821" i="13"/>
  <c r="E805" i="13"/>
  <c r="E789" i="13"/>
  <c r="E773" i="13"/>
  <c r="E763" i="13"/>
  <c r="E747" i="13"/>
  <c r="E731" i="13"/>
  <c r="E715" i="13"/>
  <c r="E699" i="13"/>
  <c r="E683" i="13"/>
  <c r="E667" i="13"/>
  <c r="E651" i="13"/>
  <c r="D646" i="13"/>
  <c r="E635" i="13"/>
  <c r="E619" i="13"/>
  <c r="E906" i="13"/>
  <c r="E890" i="13"/>
  <c r="E874" i="13"/>
  <c r="E858" i="13"/>
  <c r="E842" i="13"/>
  <c r="D837" i="13"/>
  <c r="E826" i="13"/>
  <c r="E810" i="13"/>
  <c r="E794" i="13"/>
  <c r="D789" i="13"/>
  <c r="E778" i="13"/>
  <c r="E752" i="13"/>
  <c r="E736" i="13"/>
  <c r="E720" i="13"/>
  <c r="E704" i="13"/>
  <c r="E688" i="13"/>
  <c r="E672" i="13"/>
  <c r="E656" i="13"/>
  <c r="E640" i="13"/>
  <c r="E624" i="13"/>
  <c r="E911" i="13"/>
  <c r="E895" i="13"/>
  <c r="E879" i="13"/>
  <c r="E863" i="13"/>
  <c r="E847" i="13"/>
  <c r="E831" i="13"/>
  <c r="E815" i="13"/>
  <c r="E799" i="13"/>
  <c r="E783" i="13"/>
  <c r="E767" i="13"/>
  <c r="E757" i="13"/>
  <c r="D752" i="13"/>
  <c r="E741" i="13"/>
  <c r="E725" i="13"/>
  <c r="E709" i="13"/>
  <c r="D704" i="13"/>
  <c r="E693" i="13"/>
  <c r="E677" i="13"/>
  <c r="E661" i="13"/>
  <c r="D656" i="13"/>
  <c r="E645" i="13"/>
  <c r="E629" i="13"/>
  <c r="E900" i="13"/>
  <c r="E884" i="13"/>
  <c r="E868" i="13"/>
  <c r="E852" i="13"/>
  <c r="E836" i="13"/>
  <c r="E820" i="13"/>
  <c r="E804" i="13"/>
  <c r="E788" i="13"/>
  <c r="E772" i="13"/>
  <c r="E762" i="13"/>
  <c r="E746" i="13"/>
  <c r="E730" i="13"/>
  <c r="E714" i="13"/>
  <c r="E698" i="13"/>
  <c r="E682" i="13"/>
  <c r="E666" i="13"/>
  <c r="E650" i="13"/>
  <c r="E634" i="13"/>
  <c r="E618" i="13"/>
  <c r="E905" i="13"/>
  <c r="E889" i="13"/>
  <c r="E873" i="13"/>
  <c r="D868" i="13"/>
  <c r="E857" i="13"/>
  <c r="E841" i="13"/>
  <c r="E825" i="13"/>
  <c r="D820" i="13"/>
  <c r="E809" i="13"/>
  <c r="E793" i="13"/>
  <c r="E777" i="13"/>
  <c r="D772" i="13"/>
  <c r="E751" i="13"/>
  <c r="E735" i="13"/>
  <c r="E719" i="13"/>
  <c r="E703" i="13"/>
  <c r="E687" i="13"/>
  <c r="E671" i="13"/>
  <c r="E655" i="13"/>
  <c r="E639" i="13"/>
  <c r="E623" i="13"/>
  <c r="E910" i="13"/>
  <c r="E894" i="13"/>
  <c r="E878" i="13"/>
  <c r="E862" i="13"/>
  <c r="E846" i="13"/>
  <c r="E830" i="13"/>
  <c r="E814" i="13"/>
  <c r="E798" i="13"/>
  <c r="E782" i="13"/>
  <c r="E766" i="13"/>
  <c r="E756" i="13"/>
  <c r="E740" i="13"/>
  <c r="D735" i="13"/>
  <c r="E724" i="13"/>
  <c r="E708" i="13"/>
  <c r="E692" i="13"/>
  <c r="D687" i="13"/>
  <c r="E676" i="13"/>
  <c r="E660" i="13"/>
  <c r="E644" i="13"/>
  <c r="D639" i="13"/>
  <c r="E628" i="13"/>
  <c r="E899" i="13"/>
  <c r="E883" i="13"/>
  <c r="E867" i="13"/>
  <c r="E851" i="13"/>
  <c r="E835" i="13"/>
  <c r="E819" i="13"/>
  <c r="E803" i="13"/>
  <c r="E787" i="13"/>
  <c r="E771" i="13"/>
  <c r="E761" i="13"/>
  <c r="E745" i="13"/>
  <c r="E729" i="13"/>
  <c r="E713" i="13"/>
  <c r="E697" i="13"/>
  <c r="E681" i="13"/>
  <c r="E665" i="13"/>
  <c r="E649" i="13"/>
  <c r="E633" i="13"/>
  <c r="E617" i="13"/>
  <c r="E904" i="13"/>
  <c r="D899" i="13"/>
  <c r="E888" i="13"/>
  <c r="E872" i="13"/>
  <c r="E856" i="13"/>
  <c r="D851" i="13"/>
  <c r="E840" i="13"/>
  <c r="E824" i="13"/>
  <c r="E808" i="13"/>
  <c r="D803" i="13"/>
  <c r="E792" i="13"/>
  <c r="E776" i="13"/>
  <c r="E750" i="13"/>
  <c r="E734" i="13"/>
  <c r="E718" i="13"/>
  <c r="E702" i="13"/>
  <c r="E686" i="13"/>
  <c r="E670" i="13"/>
  <c r="E654" i="13"/>
  <c r="E638" i="13"/>
  <c r="E622" i="13"/>
  <c r="E909" i="13"/>
  <c r="E893" i="13"/>
  <c r="E877" i="13"/>
  <c r="E861" i="13"/>
  <c r="E845" i="13"/>
  <c r="E829" i="13"/>
  <c r="E813" i="13"/>
  <c r="E797" i="13"/>
  <c r="E781" i="13"/>
  <c r="E765" i="13"/>
  <c r="E755" i="13"/>
  <c r="E739" i="13"/>
  <c r="E723" i="13"/>
  <c r="D718" i="13"/>
  <c r="E707" i="13"/>
  <c r="E691" i="13"/>
  <c r="E675" i="13"/>
  <c r="D670" i="13"/>
  <c r="E659" i="13"/>
  <c r="E643" i="13"/>
  <c r="E627" i="13"/>
  <c r="D622" i="13"/>
  <c r="E898" i="13"/>
  <c r="E882" i="13"/>
  <c r="E866" i="13"/>
  <c r="E850" i="13"/>
  <c r="E834" i="13"/>
  <c r="E818" i="13"/>
  <c r="E802" i="13"/>
  <c r="E786" i="13"/>
  <c r="E770" i="13"/>
  <c r="E760" i="13"/>
  <c r="E744" i="13"/>
  <c r="E728" i="13"/>
  <c r="E712" i="13"/>
  <c r="E696" i="13"/>
  <c r="E680" i="13"/>
  <c r="E664" i="13"/>
  <c r="E648" i="13"/>
  <c r="E632" i="13"/>
  <c r="E616" i="13"/>
  <c r="E903" i="13"/>
  <c r="E887" i="13"/>
  <c r="D882" i="13"/>
  <c r="E871" i="13"/>
  <c r="E855" i="13"/>
  <c r="E839" i="13"/>
  <c r="D834" i="13"/>
  <c r="E823" i="13"/>
  <c r="E807" i="13"/>
  <c r="E791" i="13"/>
  <c r="D786" i="13"/>
  <c r="E775" i="13"/>
  <c r="E749" i="13"/>
  <c r="E733" i="13"/>
  <c r="E717" i="13"/>
  <c r="E701" i="13"/>
  <c r="E685" i="13"/>
  <c r="E669" i="13"/>
  <c r="E653" i="13"/>
  <c r="E637" i="13"/>
  <c r="E621" i="13"/>
  <c r="E743" i="13"/>
  <c r="E615" i="13"/>
  <c r="E897" i="13"/>
  <c r="E769" i="13"/>
  <c r="E727" i="13"/>
  <c r="E881" i="13"/>
  <c r="E711" i="13"/>
  <c r="E865" i="13"/>
  <c r="D780" i="13"/>
  <c r="E695" i="13"/>
  <c r="E849" i="13"/>
  <c r="D722" i="13"/>
  <c r="E679" i="13"/>
  <c r="E833" i="13"/>
  <c r="E663" i="13"/>
  <c r="D860" i="13"/>
  <c r="E817" i="13"/>
  <c r="E647" i="13"/>
  <c r="E785" i="13"/>
  <c r="E631" i="13"/>
  <c r="E801" i="13"/>
  <c r="E759" i="13"/>
  <c r="T140" i="11"/>
  <c r="D850" i="13"/>
  <c r="D734" i="13"/>
  <c r="D819" i="13"/>
  <c r="D884" i="13"/>
  <c r="D672" i="13"/>
  <c r="D853" i="13"/>
  <c r="D748" i="13"/>
  <c r="D631" i="13"/>
  <c r="D844" i="13"/>
  <c r="D892" i="13"/>
  <c r="D616" i="13"/>
  <c r="D664" i="13"/>
  <c r="D712" i="13"/>
  <c r="D760" i="13"/>
  <c r="D659" i="13"/>
  <c r="D707" i="13"/>
  <c r="D755" i="13"/>
  <c r="D797" i="13"/>
  <c r="D845" i="13"/>
  <c r="D893" i="13"/>
  <c r="D792" i="13"/>
  <c r="D840" i="13"/>
  <c r="D888" i="13"/>
  <c r="D633" i="13"/>
  <c r="D681" i="13"/>
  <c r="D729" i="13"/>
  <c r="D628" i="13"/>
  <c r="D676" i="13"/>
  <c r="D724" i="13"/>
  <c r="D766" i="13"/>
  <c r="D814" i="13"/>
  <c r="D862" i="13"/>
  <c r="D910" i="13"/>
  <c r="D809" i="13"/>
  <c r="D857" i="13"/>
  <c r="D905" i="13"/>
  <c r="D650" i="13"/>
  <c r="D698" i="13"/>
  <c r="D746" i="13"/>
  <c r="D645" i="13"/>
  <c r="D693" i="13"/>
  <c r="D741" i="13"/>
  <c r="D783" i="13"/>
  <c r="D831" i="13"/>
  <c r="D879" i="13"/>
  <c r="D778" i="13"/>
  <c r="D826" i="13"/>
  <c r="D874" i="13"/>
  <c r="D619" i="13"/>
  <c r="D667" i="13"/>
  <c r="D715" i="13"/>
  <c r="D763" i="13"/>
  <c r="D678" i="13"/>
  <c r="D864" i="13"/>
  <c r="D891" i="13"/>
  <c r="D700" i="13"/>
  <c r="D886" i="13"/>
  <c r="D695" i="13"/>
  <c r="D881" i="13"/>
  <c r="D706" i="13"/>
  <c r="D802" i="13"/>
  <c r="D638" i="13"/>
  <c r="D771" i="13"/>
  <c r="D703" i="13"/>
  <c r="D788" i="13"/>
  <c r="D624" i="13"/>
  <c r="D805" i="13"/>
  <c r="D726" i="13"/>
  <c r="D625" i="13"/>
  <c r="D636" i="13"/>
  <c r="D743" i="13"/>
  <c r="D621" i="13"/>
  <c r="D823" i="13"/>
  <c r="D674" i="13"/>
  <c r="D690" i="13"/>
  <c r="D876" i="13"/>
  <c r="D754" i="13"/>
  <c r="D812" i="13"/>
  <c r="D770" i="13"/>
  <c r="D818" i="13"/>
  <c r="D866" i="13"/>
  <c r="D654" i="13"/>
  <c r="D702" i="13"/>
  <c r="D750" i="13"/>
  <c r="D787" i="13"/>
  <c r="D835" i="13"/>
  <c r="D883" i="13"/>
  <c r="D623" i="13"/>
  <c r="D671" i="13"/>
  <c r="D719" i="13"/>
  <c r="D804" i="13"/>
  <c r="D852" i="13"/>
  <c r="D900" i="13"/>
  <c r="D640" i="13"/>
  <c r="D688" i="13"/>
  <c r="D736" i="13"/>
  <c r="D773" i="13"/>
  <c r="D821" i="13"/>
  <c r="D630" i="13"/>
  <c r="D816" i="13"/>
  <c r="D705" i="13"/>
  <c r="D843" i="13"/>
  <c r="D652" i="13"/>
  <c r="D838" i="13"/>
  <c r="D647" i="13"/>
  <c r="D833" i="13"/>
  <c r="D717" i="13"/>
  <c r="D839" i="13"/>
  <c r="D828" i="13"/>
  <c r="D626" i="13"/>
  <c r="D898" i="13"/>
  <c r="D686" i="13"/>
  <c r="D867" i="13"/>
  <c r="D655" i="13"/>
  <c r="D751" i="13"/>
  <c r="D836" i="13"/>
  <c r="D720" i="13"/>
  <c r="D738" i="13"/>
  <c r="D796" i="13"/>
  <c r="D632" i="13"/>
  <c r="D680" i="13"/>
  <c r="D728" i="13"/>
  <c r="D627" i="13"/>
  <c r="D675" i="13"/>
  <c r="D723" i="13"/>
  <c r="D765" i="13"/>
  <c r="D813" i="13"/>
  <c r="D861" i="13"/>
  <c r="D909" i="13"/>
  <c r="D808" i="13"/>
  <c r="D856" i="13"/>
  <c r="D904" i="13"/>
  <c r="D649" i="13"/>
  <c r="D697" i="13"/>
  <c r="D745" i="13"/>
  <c r="D644" i="13"/>
  <c r="D692" i="13"/>
  <c r="D740" i="13"/>
  <c r="D782" i="13"/>
  <c r="D830" i="13"/>
  <c r="D878" i="13"/>
  <c r="D777" i="13"/>
  <c r="D825" i="13"/>
  <c r="D873" i="13"/>
  <c r="D618" i="13"/>
  <c r="D666" i="13"/>
  <c r="D714" i="13"/>
  <c r="D762" i="13"/>
  <c r="D661" i="13"/>
  <c r="D709" i="13"/>
  <c r="D757" i="13"/>
  <c r="D799" i="13"/>
  <c r="D847" i="13"/>
  <c r="D895" i="13"/>
  <c r="D794" i="13"/>
  <c r="D842" i="13"/>
  <c r="D890" i="13"/>
  <c r="D635" i="13"/>
  <c r="D683" i="13"/>
  <c r="D731" i="13"/>
  <c r="D885" i="13"/>
  <c r="D694" i="13"/>
  <c r="D657" i="13"/>
  <c r="D795" i="13"/>
  <c r="D907" i="13"/>
  <c r="D790" i="13"/>
  <c r="D902" i="13"/>
  <c r="D785" i="13"/>
  <c r="D791" i="13"/>
  <c r="D764" i="13"/>
  <c r="D642" i="13"/>
  <c r="D658" i="13"/>
  <c r="D648" i="13"/>
  <c r="D696" i="13"/>
  <c r="D744" i="13"/>
  <c r="D643" i="13"/>
  <c r="D691" i="13"/>
  <c r="D739" i="13"/>
  <c r="D781" i="13"/>
  <c r="D829" i="13"/>
  <c r="D877" i="13"/>
  <c r="D776" i="13"/>
  <c r="D824" i="13"/>
  <c r="D872" i="13"/>
  <c r="D617" i="13"/>
  <c r="D665" i="13"/>
  <c r="D713" i="13"/>
  <c r="D761" i="13"/>
  <c r="D660" i="13"/>
  <c r="D708" i="13"/>
  <c r="D756" i="13"/>
  <c r="D798" i="13"/>
  <c r="D846" i="13"/>
  <c r="D894" i="13"/>
  <c r="D793" i="13"/>
  <c r="D841" i="13"/>
  <c r="D889" i="13"/>
  <c r="D634" i="13"/>
  <c r="D682" i="13"/>
  <c r="D730" i="13"/>
  <c r="D629" i="13"/>
  <c r="D677" i="13"/>
  <c r="D725" i="13"/>
  <c r="D767" i="13"/>
  <c r="D815" i="13"/>
  <c r="D863" i="13"/>
  <c r="D911" i="13"/>
  <c r="D810" i="13"/>
  <c r="D858" i="13"/>
  <c r="D906" i="13"/>
  <c r="D651" i="13"/>
  <c r="D699" i="13"/>
  <c r="D747" i="13"/>
  <c r="D901" i="13"/>
  <c r="D784" i="13"/>
  <c r="D673" i="13"/>
  <c r="D811" i="13"/>
  <c r="D684" i="13"/>
  <c r="D806" i="13"/>
  <c r="D679" i="13"/>
  <c r="D801" i="13"/>
  <c r="D865" i="13"/>
  <c r="D685" i="13"/>
  <c r="D871" i="13"/>
  <c r="D775" i="13"/>
  <c r="D66" i="13"/>
  <c r="M137" i="11"/>
  <c r="G45" i="11"/>
  <c r="I57" i="11"/>
  <c r="G25" i="11"/>
  <c r="K86" i="11"/>
  <c r="I76" i="11"/>
  <c r="G44" i="11"/>
  <c r="G26" i="11"/>
  <c r="M139" i="11"/>
  <c r="D768" i="13"/>
  <c r="D880" i="13"/>
  <c r="D753" i="13"/>
  <c r="D849" i="13"/>
  <c r="D897" i="13"/>
  <c r="D637" i="13"/>
  <c r="D807" i="13"/>
  <c r="D855" i="13"/>
  <c r="D36" i="13"/>
  <c r="D84" i="13"/>
  <c r="D132" i="13"/>
  <c r="D31" i="13"/>
  <c r="D79" i="13"/>
  <c r="D127" i="13"/>
  <c r="D26" i="13"/>
  <c r="D74" i="13"/>
  <c r="D122" i="13"/>
  <c r="D21" i="13"/>
  <c r="D69" i="13"/>
  <c r="D117" i="13"/>
  <c r="D16" i="13"/>
  <c r="D64" i="13"/>
  <c r="D112" i="13"/>
  <c r="D160" i="13"/>
  <c r="D59" i="13"/>
  <c r="D107" i="13"/>
  <c r="D155" i="13"/>
  <c r="D54" i="13"/>
  <c r="D102" i="13"/>
  <c r="D742" i="13"/>
  <c r="D912" i="13"/>
  <c r="D721" i="13"/>
  <c r="D779" i="13"/>
  <c r="D827" i="13"/>
  <c r="D875" i="13"/>
  <c r="D620" i="13"/>
  <c r="D668" i="13"/>
  <c r="D716" i="13"/>
  <c r="D774" i="13"/>
  <c r="D822" i="13"/>
  <c r="D870" i="13"/>
  <c r="D615" i="13"/>
  <c r="D663" i="13"/>
  <c r="D711" i="13"/>
  <c r="D759" i="13"/>
  <c r="D669" i="13"/>
  <c r="D869" i="13"/>
  <c r="D614" i="13"/>
  <c r="D662" i="13"/>
  <c r="D710" i="13"/>
  <c r="D758" i="13"/>
  <c r="D800" i="13"/>
  <c r="D848" i="13"/>
  <c r="D896" i="13"/>
  <c r="D641" i="13"/>
  <c r="D689" i="13"/>
  <c r="D737" i="13"/>
  <c r="D769" i="13"/>
  <c r="D908" i="13"/>
  <c r="D653" i="13"/>
  <c r="D701" i="13"/>
  <c r="D749" i="13"/>
  <c r="D903" i="13"/>
  <c r="D163" i="13"/>
  <c r="D45" i="13"/>
  <c r="D93" i="13"/>
  <c r="D141" i="13"/>
  <c r="D30" i="13"/>
  <c r="D78" i="13"/>
  <c r="D126" i="13"/>
  <c r="D134" i="13"/>
  <c r="D17" i="13"/>
  <c r="D49" i="13"/>
  <c r="D81" i="13"/>
  <c r="D113" i="13"/>
  <c r="D145" i="13"/>
  <c r="D28" i="13"/>
  <c r="D60" i="13"/>
  <c r="D92" i="13"/>
  <c r="D124" i="13"/>
  <c r="D156" i="13"/>
  <c r="D39" i="13"/>
  <c r="D71" i="13"/>
  <c r="D103" i="13"/>
  <c r="D135" i="13"/>
  <c r="D18" i="13"/>
  <c r="D50" i="13"/>
  <c r="D82" i="13"/>
  <c r="D114" i="13"/>
  <c r="D146" i="13"/>
  <c r="D162" i="13"/>
  <c r="M323" i="7"/>
  <c r="A323" i="8"/>
  <c r="M323" i="8" s="1"/>
  <c r="D817" i="13"/>
  <c r="D887" i="13"/>
  <c r="A325" i="8"/>
  <c r="A325" i="9" s="1"/>
  <c r="M325" i="7"/>
  <c r="A323" i="9"/>
  <c r="M323" i="9" s="1"/>
  <c r="P48" i="11"/>
  <c r="P137" i="11"/>
  <c r="N144" i="11"/>
  <c r="Q123" i="11"/>
  <c r="Q97" i="11"/>
  <c r="Q66" i="11"/>
  <c r="N185" i="11"/>
  <c r="O62" i="11"/>
  <c r="O113" i="11"/>
  <c r="P134" i="11"/>
  <c r="N124" i="11"/>
  <c r="N104" i="11"/>
  <c r="P83" i="11"/>
  <c r="O108" i="11"/>
  <c r="O159" i="11"/>
  <c r="O153" i="11"/>
  <c r="Q172" i="11"/>
  <c r="P122" i="11"/>
  <c r="Q187" i="11"/>
  <c r="N87" i="11"/>
  <c r="N27" i="11"/>
  <c r="O127" i="11"/>
  <c r="P159" i="11"/>
  <c r="P176" i="11"/>
  <c r="O148" i="11"/>
  <c r="O114" i="11"/>
  <c r="N152" i="11"/>
  <c r="Q42" i="11"/>
  <c r="P185" i="11"/>
  <c r="N145" i="11"/>
  <c r="P149" i="11"/>
  <c r="N206" i="11"/>
  <c r="Q102" i="11"/>
  <c r="Q185" i="11"/>
  <c r="N173" i="11"/>
  <c r="O131" i="11"/>
  <c r="P93" i="11"/>
  <c r="O182" i="11"/>
  <c r="P72" i="11"/>
  <c r="N76" i="11"/>
  <c r="Q56" i="11"/>
  <c r="N89" i="11"/>
  <c r="Q67" i="11"/>
  <c r="N199" i="11"/>
  <c r="N114" i="11"/>
  <c r="Q167" i="11"/>
  <c r="P97" i="11"/>
  <c r="N191" i="11"/>
  <c r="O170" i="11"/>
  <c r="N57" i="11"/>
  <c r="P41" i="11"/>
  <c r="N141" i="11"/>
  <c r="N35" i="11"/>
  <c r="O39" i="11"/>
  <c r="N123" i="11"/>
  <c r="N51" i="11"/>
  <c r="P66" i="11"/>
  <c r="N146" i="11"/>
  <c r="N29" i="11"/>
  <c r="N192" i="11"/>
  <c r="P143" i="11"/>
  <c r="O50" i="11"/>
  <c r="N73" i="11"/>
  <c r="Q206" i="11"/>
  <c r="O32" i="11"/>
  <c r="O157" i="11"/>
  <c r="N47" i="11"/>
  <c r="O51" i="11"/>
  <c r="O44" i="11"/>
  <c r="N90" i="11"/>
  <c r="O183" i="11"/>
  <c r="Q173" i="11"/>
  <c r="N139" i="11"/>
  <c r="Q26" i="11"/>
  <c r="Q139" i="11"/>
  <c r="O98" i="11"/>
  <c r="P108" i="11"/>
  <c r="N122" i="11"/>
  <c r="Q183" i="11"/>
  <c r="O135" i="11"/>
  <c r="Q63" i="11"/>
  <c r="N109" i="11"/>
  <c r="P28" i="11"/>
  <c r="Q141" i="11"/>
  <c r="O207" i="11"/>
  <c r="O46" i="11"/>
  <c r="P40" i="11"/>
  <c r="P82" i="11"/>
  <c r="P197" i="11"/>
  <c r="P37" i="11"/>
  <c r="O29" i="11"/>
  <c r="Q38" i="11"/>
  <c r="P128" i="11"/>
  <c r="O122" i="11"/>
  <c r="Q28" i="11"/>
  <c r="Q144" i="11"/>
  <c r="Q120" i="11"/>
  <c r="Q200" i="11"/>
  <c r="Q89" i="11"/>
  <c r="O132" i="11"/>
  <c r="N88" i="11"/>
  <c r="Q118" i="11"/>
  <c r="P78" i="11"/>
  <c r="O103" i="11"/>
  <c r="Q191" i="11"/>
  <c r="P29" i="11"/>
  <c r="O81" i="11"/>
  <c r="P100" i="11"/>
  <c r="O195" i="11"/>
  <c r="P187" i="11"/>
  <c r="N157" i="11"/>
  <c r="Q95" i="11"/>
  <c r="O71" i="11"/>
  <c r="N125" i="11"/>
  <c r="O154" i="11"/>
  <c r="P77" i="11"/>
  <c r="N26" i="11"/>
  <c r="O100" i="11"/>
  <c r="P75" i="11"/>
  <c r="O140" i="11"/>
  <c r="P95" i="11"/>
  <c r="Q159" i="11"/>
  <c r="P98" i="11"/>
  <c r="N161" i="11"/>
  <c r="P194" i="11"/>
  <c r="O43" i="11"/>
  <c r="Q46" i="11"/>
  <c r="O208" i="11"/>
  <c r="Q93" i="11"/>
  <c r="N115" i="11"/>
  <c r="P121" i="11"/>
  <c r="Q60" i="11"/>
  <c r="N130" i="11"/>
  <c r="N97" i="11"/>
  <c r="Q77" i="11"/>
  <c r="O27" i="11"/>
  <c r="P86" i="11"/>
  <c r="Q25" i="11"/>
  <c r="O45" i="11"/>
  <c r="O42" i="11"/>
  <c r="Q121" i="11"/>
  <c r="N188" i="11"/>
  <c r="N33" i="11"/>
  <c r="P118" i="11"/>
  <c r="O48" i="11"/>
  <c r="P160" i="11"/>
  <c r="O74" i="11"/>
  <c r="O106" i="11"/>
  <c r="Q55" i="11"/>
  <c r="O144" i="11"/>
  <c r="P168" i="11"/>
  <c r="N42" i="11"/>
  <c r="N41" i="11"/>
  <c r="O139" i="11"/>
  <c r="Q48" i="11"/>
  <c r="O130" i="11"/>
  <c r="O174" i="11"/>
  <c r="N154" i="11"/>
  <c r="N70" i="11"/>
  <c r="P174" i="11"/>
  <c r="O185" i="11"/>
  <c r="N110" i="11"/>
  <c r="N181" i="11"/>
  <c r="O189" i="11"/>
  <c r="O176" i="11"/>
  <c r="N155" i="11"/>
  <c r="Q142" i="11"/>
  <c r="P56" i="11"/>
  <c r="Q190" i="11"/>
  <c r="P133" i="11"/>
  <c r="Q110" i="11"/>
  <c r="N63" i="11"/>
  <c r="O26" i="11"/>
  <c r="N150" i="11"/>
  <c r="P27" i="11"/>
  <c r="O35" i="11"/>
  <c r="P124" i="11"/>
  <c r="O97" i="11"/>
  <c r="Q204" i="11"/>
  <c r="N94" i="11"/>
  <c r="O117" i="11"/>
  <c r="Q87" i="11"/>
  <c r="N40" i="11"/>
  <c r="Q41" i="11"/>
  <c r="Q127" i="11"/>
  <c r="N197" i="11"/>
  <c r="O87" i="11"/>
  <c r="O141" i="11"/>
  <c r="O59" i="11"/>
  <c r="Q115" i="11"/>
  <c r="Q65" i="11"/>
  <c r="P33" i="11"/>
  <c r="P90" i="11"/>
  <c r="Q132" i="11"/>
  <c r="N93" i="11"/>
  <c r="Q177" i="11"/>
  <c r="P183" i="11"/>
  <c r="O82" i="11"/>
  <c r="Q188" i="11"/>
  <c r="P71" i="11"/>
  <c r="Q58" i="11"/>
  <c r="N92" i="11"/>
  <c r="N200" i="11"/>
  <c r="P24" i="11"/>
  <c r="P36" i="11"/>
  <c r="N59" i="11"/>
  <c r="Q171" i="11"/>
  <c r="N58" i="11"/>
  <c r="N138" i="11"/>
  <c r="O126" i="11"/>
  <c r="Q33" i="11"/>
  <c r="O115" i="11"/>
  <c r="Q64" i="11"/>
  <c r="Q195" i="11"/>
  <c r="Q86" i="11"/>
  <c r="Q129" i="11"/>
  <c r="P200" i="11"/>
  <c r="O186" i="11"/>
  <c r="Q88" i="11"/>
  <c r="P190" i="11"/>
  <c r="P47" i="11"/>
  <c r="N96" i="11"/>
  <c r="Q52" i="11"/>
  <c r="O200" i="11"/>
  <c r="N56" i="11"/>
  <c r="P170" i="11"/>
  <c r="O28" i="11"/>
  <c r="P65" i="11"/>
  <c r="O133" i="11"/>
  <c r="Q152" i="11"/>
  <c r="P157" i="11"/>
  <c r="Q138" i="11"/>
  <c r="N25" i="11"/>
  <c r="Q207" i="11"/>
  <c r="N137" i="11"/>
  <c r="P125" i="11"/>
  <c r="P182" i="11"/>
  <c r="Q203" i="11"/>
  <c r="P141" i="11"/>
  <c r="P195" i="11"/>
  <c r="N91" i="11"/>
  <c r="N55" i="11"/>
  <c r="P73" i="11"/>
  <c r="O202" i="11"/>
  <c r="O40" i="11"/>
  <c r="O164" i="11"/>
  <c r="O112" i="11"/>
  <c r="P91" i="11"/>
  <c r="P114" i="11"/>
  <c r="P180" i="11"/>
  <c r="N170" i="11"/>
  <c r="P46" i="11"/>
  <c r="O96" i="11"/>
  <c r="Q83" i="11"/>
  <c r="N162" i="11"/>
  <c r="N81" i="11"/>
  <c r="Q194" i="11"/>
  <c r="N204" i="11"/>
  <c r="P89" i="11"/>
  <c r="N53" i="11"/>
  <c r="O84" i="11"/>
  <c r="O198" i="11"/>
  <c r="N36" i="11"/>
  <c r="O25" i="11"/>
  <c r="N43" i="11"/>
  <c r="Q133" i="11"/>
  <c r="N156" i="11"/>
  <c r="N172" i="11"/>
  <c r="Q76" i="11"/>
  <c r="Q98" i="11"/>
  <c r="P76" i="11"/>
  <c r="O36" i="11"/>
  <c r="Q61" i="11"/>
  <c r="P169" i="11"/>
  <c r="Q176" i="11"/>
  <c r="Q44" i="11"/>
  <c r="N134" i="11"/>
  <c r="Q163" i="11"/>
  <c r="N195" i="11"/>
  <c r="O156" i="11"/>
  <c r="N102" i="11"/>
  <c r="Q199" i="11"/>
  <c r="O91" i="11"/>
  <c r="N98" i="11"/>
  <c r="N62" i="11"/>
  <c r="O142" i="11"/>
  <c r="N77" i="11"/>
  <c r="O155" i="11"/>
  <c r="N84" i="11"/>
  <c r="O70" i="11"/>
  <c r="P119" i="11"/>
  <c r="P199" i="11"/>
  <c r="P59" i="11"/>
  <c r="Q80" i="11"/>
  <c r="O30" i="11"/>
  <c r="O120" i="11"/>
  <c r="Q96" i="11"/>
  <c r="Q49" i="11"/>
  <c r="P32" i="11"/>
  <c r="P81" i="11"/>
  <c r="O52" i="11"/>
  <c r="N48" i="11"/>
  <c r="N65" i="11"/>
  <c r="P193" i="11"/>
  <c r="O163" i="11"/>
  <c r="P204" i="11"/>
  <c r="N127" i="11"/>
  <c r="O68" i="11"/>
  <c r="Q182" i="11"/>
  <c r="P80" i="11"/>
  <c r="P44" i="11"/>
  <c r="P188" i="11"/>
  <c r="N153" i="11"/>
  <c r="O110" i="11"/>
  <c r="P84" i="11"/>
  <c r="N180" i="11"/>
  <c r="P117" i="11"/>
  <c r="N159" i="11"/>
  <c r="Q27" i="11"/>
  <c r="O168" i="11"/>
  <c r="N203" i="11"/>
  <c r="Q119" i="11"/>
  <c r="Q53" i="11"/>
  <c r="N112" i="11"/>
  <c r="Q130" i="11"/>
  <c r="Q198" i="11"/>
  <c r="O124" i="11"/>
  <c r="N32" i="11"/>
  <c r="N68" i="11"/>
  <c r="P130" i="11"/>
  <c r="O137" i="11"/>
  <c r="P181" i="11"/>
  <c r="O34" i="11"/>
  <c r="O125" i="11"/>
  <c r="Q181" i="11"/>
  <c r="N95" i="11"/>
  <c r="N99" i="11"/>
  <c r="O76" i="11"/>
  <c r="N167" i="11"/>
  <c r="N133" i="11"/>
  <c r="N135" i="11"/>
  <c r="O63" i="11"/>
  <c r="N140" i="11"/>
  <c r="N31" i="11"/>
  <c r="Q114" i="11"/>
  <c r="Q37" i="11"/>
  <c r="Q47" i="11"/>
  <c r="P184" i="11"/>
  <c r="Q71" i="11"/>
  <c r="P186" i="11"/>
  <c r="N60" i="11"/>
  <c r="P136" i="11"/>
  <c r="O73" i="11"/>
  <c r="P39" i="11"/>
  <c r="N61" i="11"/>
  <c r="N83" i="11"/>
  <c r="N113" i="11"/>
  <c r="O129" i="11"/>
  <c r="P167" i="11"/>
  <c r="Q134" i="11"/>
  <c r="P153" i="11"/>
  <c r="Q81" i="11"/>
  <c r="N174" i="11"/>
  <c r="P87" i="11"/>
  <c r="Q35" i="11"/>
  <c r="Q106" i="11"/>
  <c r="Q45" i="11"/>
  <c r="P144" i="11"/>
  <c r="Q179" i="11"/>
  <c r="Q39" i="11"/>
  <c r="Q51" i="11"/>
  <c r="Q151" i="11"/>
  <c r="Q157" i="11"/>
  <c r="O169" i="11"/>
  <c r="P127" i="11"/>
  <c r="Q189" i="11"/>
  <c r="Q29" i="11"/>
  <c r="P123" i="11"/>
  <c r="P126" i="11"/>
  <c r="N64" i="11"/>
  <c r="O79" i="11"/>
  <c r="N201" i="11"/>
  <c r="P207" i="11"/>
  <c r="Q104" i="11"/>
  <c r="N108" i="11"/>
  <c r="P25" i="11"/>
  <c r="N179" i="11"/>
  <c r="P99" i="11"/>
  <c r="N168" i="11"/>
  <c r="N182" i="11"/>
  <c r="Q100" i="11"/>
  <c r="P49" i="11"/>
  <c r="P131" i="11"/>
  <c r="O107" i="11"/>
  <c r="O201" i="11"/>
  <c r="Q158" i="11"/>
  <c r="Q140" i="11"/>
  <c r="O67" i="11"/>
  <c r="N50" i="11"/>
  <c r="O33" i="11"/>
  <c r="O111" i="11"/>
  <c r="O105" i="11"/>
  <c r="O49" i="11"/>
  <c r="Q36" i="11"/>
  <c r="P140" i="11"/>
  <c r="P201" i="11"/>
  <c r="Q124" i="11"/>
  <c r="O95" i="11"/>
  <c r="O89" i="11"/>
  <c r="P94" i="11"/>
  <c r="N131" i="11"/>
  <c r="O188" i="11"/>
  <c r="P52" i="11"/>
  <c r="O64" i="11"/>
  <c r="N79" i="11"/>
  <c r="O204" i="11"/>
  <c r="N183" i="11"/>
  <c r="O158" i="11"/>
  <c r="N100" i="11"/>
  <c r="N189" i="11"/>
  <c r="P64" i="11"/>
  <c r="P112" i="11"/>
  <c r="P198" i="11"/>
  <c r="P92" i="11"/>
  <c r="Q101" i="11"/>
  <c r="P106" i="11"/>
  <c r="Q148" i="11"/>
  <c r="Q57" i="11"/>
  <c r="P171" i="11"/>
  <c r="N117" i="11"/>
  <c r="Q94" i="11"/>
  <c r="Q117" i="11"/>
  <c r="O123" i="11"/>
  <c r="P206" i="11"/>
  <c r="Q125" i="11"/>
  <c r="Q168" i="11"/>
  <c r="Q72" i="11"/>
  <c r="Q79" i="11"/>
  <c r="Q135" i="11"/>
  <c r="P113" i="11"/>
  <c r="P109" i="11"/>
  <c r="Q143" i="11"/>
  <c r="Q197" i="11"/>
  <c r="O90" i="11"/>
  <c r="Q201" i="11"/>
  <c r="N177" i="11"/>
  <c r="Q184" i="11"/>
  <c r="O191" i="11"/>
  <c r="O109" i="11"/>
  <c r="P62" i="11"/>
  <c r="Q169" i="11"/>
  <c r="Q24" i="11"/>
  <c r="O171" i="11"/>
  <c r="N190" i="11"/>
  <c r="P165" i="11"/>
  <c r="N75" i="11"/>
  <c r="Q73" i="11"/>
  <c r="P191" i="11"/>
  <c r="N160" i="11"/>
  <c r="N38" i="11"/>
  <c r="Q59" i="11"/>
  <c r="O197" i="11"/>
  <c r="O194" i="11"/>
  <c r="P145" i="11"/>
  <c r="O37" i="11"/>
  <c r="O56" i="11"/>
  <c r="O172" i="11"/>
  <c r="O58" i="11"/>
  <c r="Q103" i="11"/>
  <c r="P202" i="11"/>
  <c r="Q128" i="11"/>
  <c r="P70" i="11"/>
  <c r="Q122" i="11"/>
  <c r="Q68" i="11"/>
  <c r="N69" i="11"/>
  <c r="Q186" i="11"/>
  <c r="O138" i="11"/>
  <c r="N198" i="11"/>
  <c r="Q170" i="11"/>
  <c r="O60" i="11"/>
  <c r="P38" i="11"/>
  <c r="Q162" i="11"/>
  <c r="N107" i="11"/>
  <c r="Q43" i="11"/>
  <c r="P208" i="11"/>
  <c r="Q109" i="11"/>
  <c r="Q62" i="11"/>
  <c r="P79" i="11"/>
  <c r="Q150" i="11"/>
  <c r="O121" i="11"/>
  <c r="O151" i="11"/>
  <c r="O179" i="11"/>
  <c r="P74" i="11"/>
  <c r="P102" i="11"/>
  <c r="O86" i="11"/>
  <c r="N44" i="11"/>
  <c r="Q174" i="11"/>
  <c r="Q108" i="11"/>
  <c r="P57" i="11"/>
  <c r="P50" i="11"/>
  <c r="P110" i="11"/>
  <c r="O101" i="11"/>
  <c r="P96" i="11"/>
  <c r="O199" i="11"/>
  <c r="N158" i="11"/>
  <c r="O24" i="11"/>
  <c r="O77" i="11"/>
  <c r="N103" i="11"/>
  <c r="N118" i="11"/>
  <c r="N120" i="11"/>
  <c r="Q154" i="11"/>
  <c r="O94" i="11"/>
  <c r="O88" i="11"/>
  <c r="P88" i="11"/>
  <c r="N49" i="11"/>
  <c r="Q90" i="11"/>
  <c r="N82" i="11"/>
  <c r="O118" i="11"/>
  <c r="N67" i="11"/>
  <c r="N34" i="11"/>
  <c r="P69" i="11"/>
  <c r="P104" i="11"/>
  <c r="P156" i="11"/>
  <c r="P177" i="11"/>
  <c r="Q113" i="11"/>
  <c r="O203" i="11"/>
  <c r="N171" i="11"/>
  <c r="O128" i="11"/>
  <c r="Q145" i="11"/>
  <c r="P103" i="11"/>
  <c r="P105" i="11"/>
  <c r="N78" i="11"/>
  <c r="P55" i="11"/>
  <c r="Q50" i="11"/>
  <c r="P152" i="11"/>
  <c r="O187" i="11"/>
  <c r="O78" i="11"/>
  <c r="O134" i="11"/>
  <c r="Q69" i="11"/>
  <c r="Q74" i="11"/>
  <c r="O136" i="11"/>
  <c r="P30" i="11"/>
  <c r="P138" i="11"/>
  <c r="Q40" i="11"/>
  <c r="Q160" i="11"/>
  <c r="Q82" i="11"/>
  <c r="O31" i="11"/>
  <c r="Q75" i="11"/>
  <c r="N186" i="11"/>
  <c r="Q107" i="11"/>
  <c r="Q131" i="11"/>
  <c r="P42" i="11"/>
  <c r="O180" i="11"/>
  <c r="Q192" i="11"/>
  <c r="N28" i="11"/>
  <c r="O184" i="11"/>
  <c r="O92" i="11"/>
  <c r="P155" i="11"/>
  <c r="P179" i="11"/>
  <c r="P142" i="11"/>
  <c r="N121" i="11"/>
  <c r="O149" i="11"/>
  <c r="N207" i="11"/>
  <c r="Q165" i="11"/>
  <c r="Q156" i="11"/>
  <c r="N143" i="11"/>
  <c r="P132" i="11"/>
  <c r="Q164" i="11"/>
  <c r="O104" i="11"/>
  <c r="P150" i="11"/>
  <c r="N149" i="11"/>
  <c r="N101" i="11"/>
  <c r="O162" i="11"/>
  <c r="O173" i="11"/>
  <c r="O61" i="11"/>
  <c r="N80" i="11"/>
  <c r="O57" i="11"/>
  <c r="Q99" i="11"/>
  <c r="N66" i="11"/>
  <c r="N148" i="11"/>
  <c r="P68" i="11"/>
  <c r="O177" i="11"/>
  <c r="Q136" i="11"/>
  <c r="Q70" i="11"/>
  <c r="N71" i="11"/>
  <c r="N202" i="11"/>
  <c r="P34" i="11"/>
  <c r="Q30" i="11"/>
  <c r="O99" i="11"/>
  <c r="P172" i="11"/>
  <c r="Q32" i="11"/>
  <c r="O102" i="11"/>
  <c r="Q193" i="11"/>
  <c r="O53" i="11"/>
  <c r="N163" i="11"/>
  <c r="P35" i="11"/>
  <c r="O152" i="11"/>
  <c r="O41" i="11"/>
  <c r="P26" i="11"/>
  <c r="Q78" i="11"/>
  <c r="P31" i="11"/>
  <c r="O69" i="11"/>
  <c r="P161" i="11"/>
  <c r="N30" i="11"/>
  <c r="P120" i="11"/>
  <c r="P53" i="11"/>
  <c r="O150" i="11"/>
  <c r="P43" i="11"/>
  <c r="O181" i="11"/>
  <c r="N52" i="11"/>
  <c r="Q31" i="11"/>
  <c r="N72" i="11"/>
  <c r="P148" i="11"/>
  <c r="P51" i="11"/>
  <c r="P151" i="11"/>
  <c r="O75" i="11"/>
  <c r="O190" i="11"/>
  <c r="Q112" i="11"/>
  <c r="Q84" i="11"/>
  <c r="N194" i="11"/>
  <c r="Q92" i="11"/>
  <c r="O161" i="11"/>
  <c r="N126" i="11"/>
  <c r="N105" i="11"/>
  <c r="Q34" i="11"/>
  <c r="O160" i="11"/>
  <c r="N119" i="11"/>
  <c r="N111" i="11"/>
  <c r="P115" i="11"/>
  <c r="O143" i="11"/>
  <c r="Q126" i="11"/>
  <c r="P45" i="11"/>
  <c r="N184" i="11"/>
  <c r="N187" i="11"/>
  <c r="P101" i="11"/>
  <c r="N164" i="11"/>
  <c r="Q153" i="11"/>
  <c r="P163" i="11"/>
  <c r="P164" i="11"/>
  <c r="N86" i="11"/>
  <c r="P60" i="11"/>
  <c r="Q161" i="11"/>
  <c r="O38" i="11"/>
  <c r="P203" i="11"/>
  <c r="N129" i="11"/>
  <c r="P192" i="11"/>
  <c r="P129" i="11"/>
  <c r="P63" i="11"/>
  <c r="N24" i="11"/>
  <c r="N176" i="11"/>
  <c r="O167" i="11"/>
  <c r="Q146" i="11"/>
  <c r="Q155" i="11"/>
  <c r="O192" i="11"/>
  <c r="N136" i="11"/>
  <c r="O165" i="11"/>
  <c r="N74" i="11"/>
  <c r="N128" i="11"/>
  <c r="N132" i="11"/>
  <c r="O193" i="11"/>
  <c r="O145" i="11"/>
  <c r="N37" i="11"/>
  <c r="Q149" i="11"/>
  <c r="N39" i="11"/>
  <c r="N45" i="11"/>
  <c r="O72" i="11"/>
  <c r="Q202" i="11"/>
  <c r="O80" i="11"/>
  <c r="Q111" i="11"/>
  <c r="N165" i="11"/>
  <c r="Q137" i="11"/>
  <c r="O206" i="11"/>
  <c r="Q208" i="11"/>
  <c r="N169" i="11"/>
  <c r="P158" i="11"/>
  <c r="P189" i="11"/>
  <c r="O119" i="11"/>
  <c r="O47" i="11"/>
  <c r="O83" i="11"/>
  <c r="O65" i="11"/>
  <c r="P173" i="11"/>
  <c r="P135" i="11"/>
  <c r="Q180" i="11"/>
  <c r="P58" i="11"/>
  <c r="P107" i="11"/>
  <c r="P61" i="11"/>
  <c r="N151" i="11"/>
  <c r="P139" i="11"/>
  <c r="P146" i="11"/>
  <c r="O55" i="11"/>
  <c r="O66" i="11"/>
  <c r="Q91" i="11"/>
  <c r="P154" i="11"/>
  <c r="N142" i="11"/>
  <c r="Q105" i="11"/>
  <c r="N193" i="11"/>
  <c r="P67" i="11"/>
  <c r="N106" i="11"/>
  <c r="O93" i="11"/>
  <c r="N208" i="11"/>
  <c r="P111" i="11"/>
  <c r="N46" i="11"/>
  <c r="O146" i="11"/>
  <c r="P162" i="11"/>
  <c r="W195" i="11" l="1"/>
  <c r="X195" i="11" s="1"/>
  <c r="K88" i="9"/>
  <c r="K292" i="10"/>
  <c r="O205" i="11"/>
  <c r="N175" i="11"/>
  <c r="Q166" i="11"/>
  <c r="R15" i="11"/>
  <c r="U15" i="11" s="1"/>
  <c r="W15" i="11" s="1"/>
  <c r="H138" i="10"/>
  <c r="H302" i="10"/>
  <c r="I222" i="9"/>
  <c r="K222" i="9" s="1"/>
  <c r="S16" i="11"/>
  <c r="J128" i="9"/>
  <c r="K128" i="9" s="1"/>
  <c r="J18" i="10"/>
  <c r="K18" i="10" s="1"/>
  <c r="I208" i="10"/>
  <c r="K208" i="10" s="1"/>
  <c r="I312" i="10"/>
  <c r="K312" i="10" s="1"/>
  <c r="T207" i="11"/>
  <c r="T195" i="11"/>
  <c r="T192" i="11"/>
  <c r="T190" i="11"/>
  <c r="T188" i="11"/>
  <c r="T186" i="11"/>
  <c r="T184" i="11"/>
  <c r="T182" i="11"/>
  <c r="T180" i="11"/>
  <c r="T177" i="11"/>
  <c r="T169" i="11"/>
  <c r="T165" i="11"/>
  <c r="H158" i="9"/>
  <c r="T202" i="11"/>
  <c r="W196" i="11"/>
  <c r="X196" i="11" s="1"/>
  <c r="T172" i="11"/>
  <c r="W166" i="11"/>
  <c r="X166" i="11" s="1"/>
  <c r="W154" i="11"/>
  <c r="X154" i="11" s="1"/>
  <c r="T152" i="11"/>
  <c r="H198" i="9"/>
  <c r="Q175" i="11"/>
  <c r="Q196" i="11"/>
  <c r="H188" i="9"/>
  <c r="I68" i="9"/>
  <c r="K68" i="9" s="1"/>
  <c r="H38" i="10"/>
  <c r="S15" i="11"/>
  <c r="V15" i="11" s="1"/>
  <c r="H78" i="9"/>
  <c r="H252" i="9"/>
  <c r="U208" i="11"/>
  <c r="W208" i="11" s="1"/>
  <c r="X208" i="11" s="1"/>
  <c r="U200" i="11"/>
  <c r="W200" i="11" s="1"/>
  <c r="X200" i="11" s="1"/>
  <c r="V197" i="11"/>
  <c r="W197" i="11" s="1"/>
  <c r="X197" i="11" s="1"/>
  <c r="V193" i="11"/>
  <c r="W193" i="11" s="1"/>
  <c r="X193" i="11" s="1"/>
  <c r="W178" i="11"/>
  <c r="X178" i="11" s="1"/>
  <c r="U170" i="11"/>
  <c r="W170" i="11" s="1"/>
  <c r="X170" i="11" s="1"/>
  <c r="V167" i="11"/>
  <c r="V163" i="11"/>
  <c r="T150" i="11"/>
  <c r="O175" i="11"/>
  <c r="P196" i="11"/>
  <c r="N166" i="11"/>
  <c r="P166" i="11"/>
  <c r="H232" i="9"/>
  <c r="H28" i="9"/>
  <c r="H262" i="9"/>
  <c r="H198" i="10"/>
  <c r="T178" i="11"/>
  <c r="W167" i="11"/>
  <c r="X167" i="11" s="1"/>
  <c r="W163" i="11"/>
  <c r="X163" i="11" s="1"/>
  <c r="T162" i="11"/>
  <c r="T160" i="11"/>
  <c r="T158" i="11"/>
  <c r="O196" i="11"/>
  <c r="H208" i="9"/>
  <c r="H222" i="10"/>
  <c r="H38" i="9"/>
  <c r="K28" i="9"/>
  <c r="H178" i="9"/>
  <c r="H48" i="10"/>
  <c r="T203" i="11"/>
  <c r="T189" i="11"/>
  <c r="T187" i="11"/>
  <c r="T185" i="11"/>
  <c r="T183" i="11"/>
  <c r="T181" i="11"/>
  <c r="T179" i="11"/>
  <c r="T173" i="11"/>
  <c r="W148" i="11"/>
  <c r="X148" i="11" s="1"/>
  <c r="Q205" i="11"/>
  <c r="N205" i="11"/>
  <c r="H148" i="10"/>
  <c r="H138" i="9"/>
  <c r="K158" i="10"/>
  <c r="K28" i="10"/>
  <c r="H28" i="10"/>
  <c r="U209" i="11"/>
  <c r="W209" i="11" s="1"/>
  <c r="X209" i="11" s="1"/>
  <c r="U204" i="11"/>
  <c r="T191" i="11"/>
  <c r="W189" i="11"/>
  <c r="X189" i="11" s="1"/>
  <c r="W187" i="11"/>
  <c r="X187" i="11" s="1"/>
  <c r="W185" i="11"/>
  <c r="X185" i="11" s="1"/>
  <c r="W183" i="11"/>
  <c r="X183" i="11" s="1"/>
  <c r="W181" i="11"/>
  <c r="X181" i="11" s="1"/>
  <c r="W179" i="11"/>
  <c r="X179" i="11" s="1"/>
  <c r="U174" i="11"/>
  <c r="U157" i="11"/>
  <c r="W157" i="11" s="1"/>
  <c r="X157" i="11" s="1"/>
  <c r="H48" i="9"/>
  <c r="T154" i="11"/>
  <c r="W151" i="11"/>
  <c r="X151" i="11" s="1"/>
  <c r="W149" i="11"/>
  <c r="X149" i="11" s="1"/>
  <c r="X138" i="11"/>
  <c r="M138" i="11"/>
  <c r="M119" i="11"/>
  <c r="X119" i="11"/>
  <c r="M325" i="9"/>
  <c r="A325" i="10"/>
  <c r="M325" i="10" s="1"/>
  <c r="K106" i="11"/>
  <c r="X106" i="11"/>
  <c r="K107" i="11"/>
  <c r="X107" i="11"/>
  <c r="M325" i="8"/>
  <c r="A327" i="6"/>
  <c r="M327" i="6" s="1"/>
  <c r="W152" i="11"/>
  <c r="X152" i="11" s="1"/>
  <c r="K28" i="6"/>
  <c r="H312" i="6"/>
  <c r="W202" i="11"/>
  <c r="X202" i="11" s="1"/>
  <c r="W172" i="11"/>
  <c r="X172" i="11" s="1"/>
  <c r="K208" i="7"/>
  <c r="W203" i="11"/>
  <c r="X203" i="11" s="1"/>
  <c r="W173" i="11"/>
  <c r="X173" i="11" s="1"/>
  <c r="W206" i="11"/>
  <c r="X206" i="11" s="1"/>
  <c r="W176" i="11"/>
  <c r="X176" i="11" s="1"/>
  <c r="K222" i="6"/>
  <c r="W204" i="11"/>
  <c r="X204" i="11" s="1"/>
  <c r="W174" i="11"/>
  <c r="X174" i="11" s="1"/>
  <c r="I312" i="6"/>
  <c r="K312" i="6" s="1"/>
  <c r="W207" i="11"/>
  <c r="X207" i="11" s="1"/>
  <c r="W199" i="11"/>
  <c r="X199" i="11" s="1"/>
  <c r="W177" i="11"/>
  <c r="X177" i="11" s="1"/>
  <c r="W169" i="11"/>
  <c r="X169" i="11" s="1"/>
  <c r="T199" i="11"/>
  <c r="V152" i="11"/>
  <c r="W118" i="11"/>
  <c r="M24" i="11"/>
  <c r="U162" i="11"/>
  <c r="W162" i="11" s="1"/>
  <c r="X162" i="11" s="1"/>
  <c r="U161" i="11"/>
  <c r="W161" i="11" s="1"/>
  <c r="X161" i="11" s="1"/>
  <c r="U160" i="11"/>
  <c r="W160" i="11" s="1"/>
  <c r="X160" i="11" s="1"/>
  <c r="U159" i="11"/>
  <c r="W159" i="11" s="1"/>
  <c r="X159" i="11" s="1"/>
  <c r="U158" i="11"/>
  <c r="W158" i="11" s="1"/>
  <c r="X158" i="11" s="1"/>
  <c r="U150" i="11"/>
  <c r="W150" i="11" s="1"/>
  <c r="X150" i="11" s="1"/>
  <c r="K24" i="11"/>
  <c r="W75" i="11"/>
  <c r="U191" i="11"/>
  <c r="W191" i="11" s="1"/>
  <c r="X191" i="11" s="1"/>
  <c r="AE17" i="11"/>
  <c r="W55" i="11"/>
  <c r="X55" i="11" s="1"/>
  <c r="K18" i="6"/>
  <c r="W117" i="11"/>
  <c r="M117" i="11" s="1"/>
  <c r="K18" i="8"/>
  <c r="X118" i="11"/>
  <c r="M118" i="11"/>
  <c r="AA17" i="11"/>
  <c r="Y17" i="11"/>
  <c r="I56" i="11"/>
  <c r="I55" i="11"/>
  <c r="X24" i="11"/>
  <c r="G24" i="11"/>
  <c r="Z17" i="11" s="1"/>
  <c r="T24" i="11"/>
  <c r="F24" i="11" s="1"/>
  <c r="AC17" i="11"/>
  <c r="K48" i="7"/>
  <c r="W89" i="11"/>
  <c r="X89" i="11" s="1"/>
  <c r="K38" i="7"/>
  <c r="W88" i="11"/>
  <c r="X88" i="11" s="1"/>
  <c r="K88" i="11"/>
  <c r="K28" i="7"/>
  <c r="W87" i="11"/>
  <c r="X87" i="11" s="1"/>
  <c r="S14" i="11"/>
  <c r="X75" i="11"/>
  <c r="I75" i="11"/>
  <c r="W146" i="11"/>
  <c r="X146" i="11" s="1"/>
  <c r="W136" i="11"/>
  <c r="X136" i="11" s="1"/>
  <c r="W115" i="11"/>
  <c r="X115" i="11" s="1"/>
  <c r="W74" i="11"/>
  <c r="X74" i="11" s="1"/>
  <c r="A324" i="8"/>
  <c r="M324" i="7"/>
  <c r="A323" i="10"/>
  <c r="M323" i="10" s="1"/>
  <c r="T136" i="11"/>
  <c r="R14" i="11"/>
  <c r="H208" i="8"/>
  <c r="K208" i="6"/>
  <c r="W53" i="11"/>
  <c r="X53" i="11" s="1"/>
  <c r="K208" i="5"/>
  <c r="AJ17" i="11"/>
  <c r="AG17" i="11"/>
  <c r="AH17" i="11"/>
  <c r="AI17" i="11"/>
  <c r="T15" i="11" l="1"/>
  <c r="AF17" i="11"/>
  <c r="V16" i="11"/>
  <c r="W16" i="11" s="1"/>
  <c r="T16" i="11"/>
  <c r="K87" i="11"/>
  <c r="AD17" i="11" s="1"/>
  <c r="X117" i="11"/>
  <c r="AB17" i="11"/>
  <c r="T14" i="11"/>
  <c r="T17" i="11" s="1"/>
  <c r="F9" i="2" s="1"/>
  <c r="K89" i="11"/>
  <c r="V14" i="11"/>
  <c r="V17" i="11" s="1"/>
  <c r="S17" i="11"/>
  <c r="R17" i="11"/>
  <c r="U14" i="11"/>
  <c r="A324" i="9"/>
  <c r="M324" i="8"/>
  <c r="F9" i="13" l="1"/>
  <c r="I9" i="8"/>
  <c r="I9" i="5"/>
  <c r="C17" i="11"/>
  <c r="I9" i="9"/>
  <c r="I9" i="7"/>
  <c r="I9" i="6"/>
  <c r="F9" i="12"/>
  <c r="I9" i="10"/>
  <c r="U9" i="11"/>
  <c r="U17" i="11"/>
  <c r="W17" i="11" s="1"/>
  <c r="D9" i="9" s="1"/>
  <c r="W14" i="11"/>
  <c r="AD14" i="11" s="1"/>
  <c r="A324" i="10"/>
  <c r="M324" i="10" s="1"/>
  <c r="M324" i="9"/>
  <c r="D9" i="7" l="1"/>
  <c r="D9" i="12"/>
  <c r="D9" i="5"/>
  <c r="D9" i="6"/>
  <c r="D9" i="10"/>
  <c r="D9" i="8"/>
  <c r="D9" i="2"/>
  <c r="U11" i="11"/>
  <c r="D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800-000001000000}">
      <text>
        <r>
          <rPr>
            <sz val="11"/>
            <color theme="1"/>
            <rFont val="Calibri"/>
            <family val="2"/>
            <scheme val="minor"/>
          </rPr>
          <t>Ejemplo
- Campos experimentales de hotalizas
- Planta piloto de lácteos
- área de contabilidad
	-WILBERT PAQUIYAURI PRADO</t>
        </r>
      </text>
    </comment>
    <comment ref="B360" authorId="0" shapeId="0" xr:uid="{00000000-0006-0000-0800-000002000000}">
      <text>
        <r>
          <rPr>
            <sz val="11"/>
            <color theme="1"/>
            <rFont val="Calibri"/>
            <family val="2"/>
            <scheme val="minor"/>
          </rPr>
          <t>Ejemplo
Empresa agroexportadora: área de post cosecha
ONG kusichaca: área de comercialización
Dirección regional agraria: área de promoción y desarrollo rural
	-WILBERT PAQUIYAURI PRADO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900-000001000000}">
      <text>
        <r>
          <rPr>
            <sz val="11"/>
            <color theme="1"/>
            <rFont val="Calibri"/>
            <family val="2"/>
            <scheme val="minor"/>
          </rPr>
          <t>Ejemplo
- Campos experimentales de hotalizas
- Planta piloto de lácteos
- área de contabilidad
	-WILBERT PAQUIYAURI PRADO</t>
        </r>
      </text>
    </comment>
    <comment ref="B360" authorId="0" shapeId="0" xr:uid="{00000000-0006-0000-0900-000002000000}">
      <text>
        <r>
          <rPr>
            <sz val="11"/>
            <color theme="1"/>
            <rFont val="Calibri"/>
            <family val="2"/>
            <scheme val="minor"/>
          </rPr>
          <t>Ejemplo
Empresa agroexportadora: área de post cosecha
ONG kusichaca: área de comercialización
Dirección regional agraria: área de promoción y desarrollo rural
	-WILBERT PAQUIYAURI PRADO</t>
        </r>
      </text>
    </comment>
  </commentList>
</comments>
</file>

<file path=xl/sharedStrings.xml><?xml version="1.0" encoding="utf-8"?>
<sst xmlns="http://schemas.openxmlformats.org/spreadsheetml/2006/main" count="1619" uniqueCount="703">
  <si>
    <r>
      <rPr>
        <b/>
        <sz val="14"/>
        <color theme="1"/>
        <rFont val="Calibri"/>
        <family val="2"/>
      </rPr>
      <t xml:space="preserve">ANEXO Nº 9 
PERFIL DE EGRESO
</t>
    </r>
    <r>
      <rPr>
        <b/>
        <sz val="10"/>
        <color theme="1"/>
        <rFont val="Calibri"/>
        <family val="2"/>
      </rPr>
      <t>(PARA CICLOS FORMATIVOS: TÉCNICO Y AUXILIAR TÉCNICO)</t>
    </r>
  </si>
  <si>
    <t>DENOMINACIÓN DE LA INSTITUCIÓN</t>
  </si>
  <si>
    <t>CÓDIGO MODULAR 
DEL CETPRO</t>
  </si>
  <si>
    <t>SECTOR ECONÓMICO</t>
  </si>
  <si>
    <t>OTRAS ACTIVIDADES DE SERVICIO</t>
  </si>
  <si>
    <t>FAMILIA 
PRODUCTIVA</t>
  </si>
  <si>
    <t>SERVICIOS PERSONALES  Y DE HOGARES</t>
  </si>
  <si>
    <t>ACTIVIDAD ECONÓMICA</t>
  </si>
  <si>
    <t>OTRAS ACTIVIDADES DE SERVICIOS PERSONALES</t>
  </si>
  <si>
    <t>DENOMINACIÓN VARIANTE</t>
  </si>
  <si>
    <t>DENOMINACIÓN DEL PROGRAMA DE ESTUDIOS</t>
  </si>
  <si>
    <t>ESTILISMO</t>
  </si>
  <si>
    <t>CÓDIGO *</t>
  </si>
  <si>
    <t>S3496-2-001</t>
  </si>
  <si>
    <t>FORMACIÓN**</t>
  </si>
  <si>
    <t>MODALIDAD DEL SERVICIO EDUCATIVO ***</t>
  </si>
  <si>
    <t>PRESENCIAL</t>
  </si>
  <si>
    <t>CICLO FORMATIVO</t>
  </si>
  <si>
    <t>TÉCNICO</t>
  </si>
  <si>
    <t>DESCRIPCIÓN DEL PERFIL DE EGRESO</t>
  </si>
  <si>
    <t>Filtrar</t>
  </si>
  <si>
    <t xml:space="preserve">El egresado en estilismo será capaz de ejecutar el servicio de peluquería y barbería, realizar procedimientos técnicos capilares, maquillaje de belleza y de caracterizacion, estética en manos y pies, de acuerdo con los requerimientos del cliente, criterios técnicos, estéticos y de bioseguridad e higiene.  Asimismo, utiliza de manera adecuada las diversas herramientas de las TICs; busca y analiza la información; se comunica con otros en forma efectiva, liderando emprendimientos con nuevas oportunidades de negocios y proyectos sostenibles; planteando soluciones a diversos problemas, promoviendo una cultura ambiental en su entorno; estableciendo relaciones de respeto y justicia con los demás. </t>
  </si>
  <si>
    <t xml:space="preserve"> d</t>
  </si>
  <si>
    <t>COMPETENCIAS ESPECÍFICAS  (UNIDAD DE COMPETENCIA)</t>
  </si>
  <si>
    <t>UC1. Ejecutar el servicio de peluquería y barbería, teniendo en cuenta el diagnóstico capilar, requerimientos del cliente, procedimientos del establecimiento, criterios técnicos, estéticos y de bioseguridad e higiene.</t>
  </si>
  <si>
    <t>UC2. Realizar procedimientos técnicos capilares, tomando en cuenta su diagnóstico, requerimientos del cliente, y de bioseguridad e higiene.</t>
  </si>
  <si>
    <t>UC3. Efectuar el servicio de maquillaje de belleza de acuerdo con los requerimientos del cliente, criterios técnicos, estéticos y de bioseguridad e higiene.</t>
  </si>
  <si>
    <t>UC4. Efectuar el servicio de maquillaje de caracterización aplicando materiales para efectos especiales, de acuerdo con los  requerimientos del cliente,  criterios técnicos, estéticos, estéticos éticos y de bioseguridad e higiene.</t>
  </si>
  <si>
    <t xml:space="preserve">UC5. Ejecutar el servicio de estética en manos y pies teniendo en cuenta los requerimientos del cliente, los procedimientos del establecimiento, criterios técnicos, estéticos y de bioseguridad e higiene. </t>
  </si>
  <si>
    <t>COMPETENCIAS PARA LA EMPLEABILIDAD</t>
  </si>
  <si>
    <t>CE1 Comunicación efectiva.- expresar y comprender de manera clara conceptos, ideas, sentimientos, hechos y opiniones en forma oral y escrita para comunicarse e interactuar con otras personas en contextos sociales y laborales diversos. (UD)</t>
  </si>
  <si>
    <t>CE2. Tecnologías de la información. - Manejar herramientas informáticas de   las TICs para buscar y analizar información, comunicarse y realizar procedimientos o tareas vinculadas al área profesional, de acuerdo con los requerimientos de su entorno laboral. (UD)</t>
  </si>
  <si>
    <t>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t>
  </si>
  <si>
    <t>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</si>
  <si>
    <t>CE5. Solución de problemas,  identificar situaciones complejas para evaluar posibles soluciones, aplicando un conjunto de herramienta flexibles que conlleve a la atención de una necesidad. (UD)</t>
  </si>
  <si>
    <r>
      <t xml:space="preserve">CE6. Cultura Ambiental.-  Interactuar con el entorno de forma ética, autonoma responsable y sostenible preservando y cuidando el ambiente natural y social, contrarestando los efectos negativos generados por la acción humana evitando otros daños. </t>
    </r>
    <r>
      <rPr>
        <b/>
        <sz val="10"/>
        <rFont val="Calibri"/>
        <family val="2"/>
      </rPr>
      <t>(T)</t>
    </r>
  </si>
  <si>
    <r>
      <t xml:space="preserve">CE 7.  Liderazgo personal y profesional .- Articular recursos y potencialidades de cada integrante de su equipo logrando un trabajo comprometido, colaborativo, creativo, ético, sensible a su contexto social y ambiente, en pro del bien común. </t>
    </r>
    <r>
      <rPr>
        <b/>
        <sz val="10"/>
        <rFont val="Calibri"/>
        <family val="2"/>
      </rPr>
      <t>(T)</t>
    </r>
  </si>
  <si>
    <t>ÁMBITOS DE DESEMPEÑO</t>
  </si>
  <si>
    <t xml:space="preserve">El egresado de este programa de estudios podra desempeñarse en las siguientes áreas o espacios laborales:
- Corte de cabellos para damas, caballeros y niños.                                                                                                                                                                                                                                                              - Extensiones y postizos.                                                                                                                                                                                                                                                                                                                                          - Peinados.   
- Tratamiento Capilar                                                                                                                                                                                                                                                                                                                        - Manicure y Pedicure.                                                                                                                                                                                                                                                                                                                                   - Cortes y diseños para barbería.                                                                                                                                                                                                                                                                                                                     - Maquillajes para diferentes eventos y de caracterización.                                                                                                                                                                                                                                                - Tinturación                                                                                                                                                                                                                                                                                                                                                                                                               - Laceados y ondulaciones temporales y permanentes.                                                                                                                                                                                                                                                                                                                                                                                                                                                                                                                                                            - Depilaciones corporales.
- O su propio Salón de belleza y/o barbería.
</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</si>
  <si>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</si>
  <si>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r>
      <rPr>
        <b/>
        <sz val="14"/>
        <color theme="1"/>
        <rFont val="Calibri"/>
        <family val="2"/>
      </rPr>
      <t xml:space="preserve">ANEXO Nº 8 
PROGRAMA DE ESTUDIO
</t>
    </r>
    <r>
      <rPr>
        <b/>
        <sz val="10"/>
        <color theme="1"/>
        <rFont val="Calibri"/>
        <family val="2"/>
      </rPr>
      <t>(PARA CICLOS FORMATIVOS: TÉCNICO Y AUXILIAR TÉCNICO)</t>
    </r>
  </si>
  <si>
    <t>FAMILIA PRODUCTIVA</t>
  </si>
  <si>
    <t>CÓDIGO DE SER EL CASO *</t>
  </si>
  <si>
    <t>N°. HORAS:</t>
  </si>
  <si>
    <t>N° CRÉDITOS:</t>
  </si>
  <si>
    <t>COMPETENCIAS ESPECÍFICAS O TECNICAS (UNIDAD DE COMPETENCIA)</t>
  </si>
  <si>
    <t>UNIDAD DE COMPETENCIA</t>
  </si>
  <si>
    <t>INDICADORES DE LOGRO DE LA COMPETENCIA</t>
  </si>
  <si>
    <t>Filtro</t>
  </si>
  <si>
    <t>1. Prepara al cliente, teniendo en cuenta los procedimientos del establecimiento y según el servicio a realizar.</t>
  </si>
  <si>
    <t xml:space="preserve"> 2. Propone estilos de estética de cabello, tomando en cuenta tendencias y criterios estéticos, así como las diferentes morfologías y requerimientos del cliente </t>
  </si>
  <si>
    <t>3. Realiza cortes de cabello según el estilo determinado, aplicando técnicas y utilizando equipamiento de la especialidad.</t>
  </si>
  <si>
    <t xml:space="preserve">4. Realiza peinados según estilo determinado, aplicando técnicas y utilizando equipamiento de la especialidad. </t>
  </si>
  <si>
    <t>5. Coloca postizos y/o extensiones según estilo determinado, aplicando criterios técnicos, estéticos y de bioseguridad e higiene.</t>
  </si>
  <si>
    <t xml:space="preserve">6. Propone estilos o diseños de estética de barba, tomando en cuenta tendencias y criterios estéticos, así como las diferentes morfologías y requerimientos del cliente. </t>
  </si>
  <si>
    <t xml:space="preserve">7. Realiza cortes de barbas según el estilo o diseño determinado, aplicando técnicas y utilizando equipamiento de la especialidad. </t>
  </si>
  <si>
    <t>8. Brinda recomendaciones post servicio realizado, según la técnica y tratamiento empleado.</t>
  </si>
  <si>
    <t>1. Realiza el diagnóstico del cuero cabelludo, tomando en cuenta la condición de la hebra capilar, sus alteraciones, características y propiedades.</t>
  </si>
  <si>
    <t xml:space="preserve"> 2. Verifica las condiciones del producto o productos a utilizar, siguiendo procedimientos del establecimiento y criterios de bioseguridad e higiene.</t>
  </si>
  <si>
    <t xml:space="preserve">3. Realiza tratamiento capilar aplicando productos cosméticos y tomando en cuenta criterios técnicos, estéticos y de bioseguridad e higiene. </t>
  </si>
  <si>
    <t>4. Realiza la decoloración y/o coloración del cabello, según incluye la morfología del rostro, cabeza, cuello, cuerpo, entre otras que correspondan.</t>
  </si>
  <si>
    <t>5. Realiza cambios permanentes o temporales en el cabello, según requerimientos del cliente, criterios técnicos, y de bioseguridad e higiene.</t>
  </si>
  <si>
    <t xml:space="preserve"> 6. Brinda recomendaciones post servicio realizado, según procedimiento o tratamiento realizado</t>
  </si>
  <si>
    <t>1. Identifica el biotipo cutáneo, teniendo en cuenta sus características (graso, alípico, mixto) y sus condiciones (color, alteraciones, rasgos y morfología facial).</t>
  </si>
  <si>
    <t xml:space="preserve"> 2. Propone estilos de maquillaje, tomando en cuenta la ocasión, criterios estéticos, así como la morfología facial y requerimientos del cliente. </t>
  </si>
  <si>
    <t>3. Verifica las condiciones del producto cosmético a utilizar, siguiendo procedimientos del establecimiento y criterios de bioseguridad e higiene.</t>
  </si>
  <si>
    <t xml:space="preserve"> 4. Selecciona instrumentos y equipos, según las técnicas de maquillaje a emplear. </t>
  </si>
  <si>
    <t>5. Realiza la preparación de la piel, según sus características, criterios técnicos, estéticos y de bioseguridad e higiene.</t>
  </si>
  <si>
    <t xml:space="preserve"> 6. Realiza el proceso de maquillaje de belleza aplicando criterios técnicos, estéticos y de bioseguridad e higiene.</t>
  </si>
  <si>
    <t xml:space="preserve"> 7. Realiza depilaciones básicas en el rostro, aplicando técnicas mecánicas y tomando en cuenta criterios estéticos y de bioseguridad e higiene.</t>
  </si>
  <si>
    <t xml:space="preserve"> 8. Brinda recomendaciones post servicio, de acuerdo con el tipo de maquillaje realizado.</t>
  </si>
  <si>
    <t xml:space="preserve">1. Identifica los rasgos del personaje a representar, según el requerimiento de caracterización. </t>
  </si>
  <si>
    <t>2. Identifica las necesidades de posticería, según el personaje a interpretar, tomando en cuenta sus características (tipo, forma, color, tamaño, entro otros).</t>
  </si>
  <si>
    <t xml:space="preserve"> 3. Identifica el biotipo cutáneo, teniendo en cuenta sus características (graso, alípico, mixto) y sus condiciones (color, alteraciones, rasgos y morfología facial). </t>
  </si>
  <si>
    <t xml:space="preserve">4. Realizar pruebas alérgicas, siguiendo protocolos establecidos. </t>
  </si>
  <si>
    <t>5. Selecciona los productos cosméticos, accesorios, materiales y equipos a emplear, en función al requerimiento de caracterización.</t>
  </si>
  <si>
    <t xml:space="preserve"> 6. Elabora postizos faciales y/o corporales, en función al requerimiento de caracterización, utilizando materiales y técnicas especializadas. </t>
  </si>
  <si>
    <t>. Realiza el proceso de aplicación de posticería al cliente, según el personaje a interpretar, con criterios técnicos, éticos, estéticos y de bioseguridad e higiene.</t>
  </si>
  <si>
    <t xml:space="preserve"> 8. Realiza el proceso de maquillaje de caracterización , aplicando diversas técnicas, estéticos y de bioseguridad e higiene.</t>
  </si>
  <si>
    <t xml:space="preserve"> 9. Brinda recomendaciones post servicio, de acuerdo con el tipo de maquillaje realizado.</t>
  </si>
  <si>
    <t xml:space="preserve">1. Verifica el estado de la piel, la morfología de manos, pies y/o uñas, de acuerdo con sus características y alteraciones. </t>
  </si>
  <si>
    <t xml:space="preserve">2. Selecciona técnicas de estética de uñas y estilos decorativos, según tendencias y requerimientos del cliente. </t>
  </si>
  <si>
    <t xml:space="preserve">3. Selecciona instrumentos, equipos, aparatología y cosméticos, según técnica a realizar. </t>
  </si>
  <si>
    <t>4. Prepara al cliente, teniendo en cuenta los procedimientos del establecimiento y según el servicio a realizar.</t>
  </si>
  <si>
    <t>5. Realiza la manicure, aplicando diversas técnicas, criterios técnicos, estéticos y normas de bioseguridad e higiene.</t>
  </si>
  <si>
    <t xml:space="preserve">6. Realiza la pedicure, aplicando diversas técnicas, criterios técnicos, estéticos y de bioseguridad e higiene.
</t>
  </si>
  <si>
    <t>COMPETENCIA</t>
  </si>
  <si>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</si>
  <si>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</si>
  <si>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</si>
  <si>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</si>
  <si>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</si>
  <si>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</si>
  <si>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 Identifica las oportunidades que generen ideas de proyectos o negocios nuevos, mejoras en procesos, productos o servicios ya existentes, de manera ética, utilizando metodologías que promuevan la creatividad e innovación.</t>
  </si>
  <si>
    <t>2 Propone el plan de acción del emprendimiento, asumiendo su rol de liderazgo y tomando en cuenta principios éticos, obligaciones tributarias y contables, normas establecidas para la protección de la propiedad.</t>
  </si>
  <si>
    <t>3. Diseña el monitoreo para el cumplimiento del plan de acción, utilizando diferentes metodologías para la mejora continua, recursos para la sostenibilidad y escalamiento de su emprendimiento.</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</si>
  <si>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</si>
  <si>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</si>
  <si>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3. Aplica los códigos de ética en su quehacer profesional de manera autónoma, con responsabilidad y haciendo uso eficiente de los recursos.</t>
  </si>
  <si>
    <t>1. Identifica las causas que originan el problema, teniendo en cuenta el contexto.</t>
  </si>
  <si>
    <t>2. Propone estrategias de solución,  teniendo, en cuenta criterios de pertinencia, ética, igualdad e inclusión.</t>
  </si>
  <si>
    <t>3. Evaluar posibles soluciones al problema, teniendo en cuenta criterios de pertinencia, ética, igualidad e inclusión.</t>
  </si>
  <si>
    <t>4. Aplica herramientas para dar solución al problema, de manera sostenible.</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</si>
  <si>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</si>
  <si>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</si>
  <si>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</si>
  <si>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4. Desarrolla su práctica desde la perspectiva de globalidad del cambio climático en el ejercicio de su formación para el trabajo y futuro desempeño laboral, generando condiciones de desarrollo sostenible.</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</si>
  <si>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</si>
  <si>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</si>
  <si>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</si>
  <si>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</si>
  <si>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</si>
  <si>
    <t>FORMATO DE PROCESO - FORMULACIÓN DE CAPACIDADES E INDICADORES POR UNIDAD DE COMPETENCIA</t>
  </si>
  <si>
    <t>Programa de estudios:</t>
  </si>
  <si>
    <t>RESUMEN</t>
  </si>
  <si>
    <t>Capacidades asociadas a la Unidad de Competencia Específica y de Empleabilidad</t>
  </si>
  <si>
    <t>Indicadores de la Capacidad</t>
  </si>
  <si>
    <t>MÓDULOS</t>
  </si>
  <si>
    <t>Tipo de capacidad</t>
  </si>
  <si>
    <t>Código
Capacidad</t>
  </si>
  <si>
    <t>Verbo</t>
  </si>
  <si>
    <t>Objeto</t>
  </si>
  <si>
    <t>Condición</t>
  </si>
  <si>
    <t>Código Indicador</t>
  </si>
  <si>
    <t>Observaciones de los facilitadores opcional</t>
  </si>
  <si>
    <t>Capacidades</t>
  </si>
  <si>
    <t>Indicadores</t>
  </si>
  <si>
    <t>Módulo I</t>
  </si>
  <si>
    <t>Capacidad técnica</t>
  </si>
  <si>
    <t>UC1C1</t>
  </si>
  <si>
    <t>Ejecutar</t>
  </si>
  <si>
    <t xml:space="preserve">cortes de cabello </t>
  </si>
  <si>
    <t>tomando en cuenta tendencias y criterios estéticos, así como las diferentes morfologías y requerimientos del cliente.</t>
  </si>
  <si>
    <t>C1I1</t>
  </si>
  <si>
    <t>Acondiciona</t>
  </si>
  <si>
    <t>su zona de trabajo, herramientas,  materiales, presupuesto y control de calidad para el corte de cabello</t>
  </si>
  <si>
    <t>teniendo en cuenta las condiciones de seguridad y salubridad</t>
  </si>
  <si>
    <t>C1I2</t>
  </si>
  <si>
    <t>Realiza</t>
  </si>
  <si>
    <t>el servicio de atenciòn al cliente</t>
  </si>
  <si>
    <t>teniendo en cuenta los protocolos y 
requerimientos del cliente</t>
  </si>
  <si>
    <t>C1I3</t>
  </si>
  <si>
    <t>el diagnóstico tricológico,
 dermatológico y morfológico al 
cliente</t>
  </si>
  <si>
    <t>tomando en cuenta tendencia y estilos de corte 
de cabello</t>
  </si>
  <si>
    <t>C1I4</t>
  </si>
  <si>
    <t xml:space="preserve">Propone </t>
  </si>
  <si>
    <t xml:space="preserve">estilos de cortes de cabello,  </t>
  </si>
  <si>
    <t>tomando en cuenta  el diagnostico, tendencias, 
estilos y requerimientos del cliente.</t>
  </si>
  <si>
    <t>C1I5</t>
  </si>
  <si>
    <t>Aplica</t>
  </si>
  <si>
    <t xml:space="preserve">técnicas de cortes de cabello </t>
  </si>
  <si>
    <t>tomando en cuenta la ficha de servicio  y 
requerimiento del cliente</t>
  </si>
  <si>
    <t>UC1C2</t>
  </si>
  <si>
    <t xml:space="preserve">cortes y diseño de barba y bigote  </t>
  </si>
  <si>
    <t xml:space="preserve"> tomando en cuenta tendencias y criterios estéticos, así como las diferentes morfologías y requerimientos del cliente.</t>
  </si>
  <si>
    <t>C2I1</t>
  </si>
  <si>
    <t>su zona de trabajo, herramientas,  materiales, presupuesto y control de calidad para cortes de barberia</t>
  </si>
  <si>
    <t>según estilo determinado, aplicando criterios técnicos, estéticos y de bioseguridad e higiene.</t>
  </si>
  <si>
    <t>C2I2</t>
  </si>
  <si>
    <t>el diagnóstico dermatológico y 
morfológico al 
cliente</t>
  </si>
  <si>
    <t>tomando en cuenta tendencia y estilos de corte 
de barba y bigote</t>
  </si>
  <si>
    <t>C2I3</t>
  </si>
  <si>
    <t xml:space="preserve">Realiza </t>
  </si>
  <si>
    <t xml:space="preserve">rasurado de barba con o sin diseño </t>
  </si>
  <si>
    <t xml:space="preserve">tomando en cuenta tendencias y criterios estéticos y aplicando procedimientos técnicos establecidos. </t>
  </si>
  <si>
    <t>C2I4</t>
  </si>
  <si>
    <t xml:space="preserve">cortes con o sin diseño de bigote </t>
  </si>
  <si>
    <t xml:space="preserve">teniendo en cuenta las características morfologías y requerimientos del cliente y aplicando procedimientos técnicos establecidos. </t>
  </si>
  <si>
    <t>C2I5</t>
  </si>
  <si>
    <t>Verifica</t>
  </si>
  <si>
    <t>el acabado del corte realizado</t>
  </si>
  <si>
    <t>considerando los criterios estéticos,  procedimientos tecnicos establecidos y de bioseguridad e higiene personal.</t>
  </si>
  <si>
    <t xml:space="preserve"> </t>
  </si>
  <si>
    <t>UC1C3</t>
  </si>
  <si>
    <t xml:space="preserve">peinados </t>
  </si>
  <si>
    <t>según procedimientos tècnicos, creatividad  y normas de bioseguridad e higiene.</t>
  </si>
  <si>
    <t>C3I1</t>
  </si>
  <si>
    <t>su zona de trabajo, herramientas
 y productos para peinados</t>
  </si>
  <si>
    <t>teniendo en cuenta las condiciones de bioseguridad e higiene</t>
  </si>
  <si>
    <t>C3I2</t>
  </si>
  <si>
    <t>Prepara</t>
  </si>
  <si>
    <t xml:space="preserve">el cabello para el peinado, </t>
  </si>
  <si>
    <t>considerando el diagnostico,  aplicando técnicas y utilizando equipos térmicos.</t>
  </si>
  <si>
    <t>C3I3</t>
  </si>
  <si>
    <t xml:space="preserve"> diversos peinados </t>
  </si>
  <si>
    <t>tomando en cuenta tendencias y criterios estéticos, diagnostico y requerimientos del cliente.</t>
  </si>
  <si>
    <t>C3I4</t>
  </si>
  <si>
    <t xml:space="preserve"> postizos y/o extensiones en los 
peinados</t>
  </si>
  <si>
    <t>considerando técnicas, criterios estéticos y requerimientos del cliente.</t>
  </si>
  <si>
    <t>C3I5</t>
  </si>
  <si>
    <t>el acabado del peinado</t>
  </si>
  <si>
    <t>Capacidad Empleabilidad</t>
  </si>
  <si>
    <t>CE1. C1</t>
  </si>
  <si>
    <t>Expresar</t>
  </si>
  <si>
    <t xml:space="preserve">conceptos, ideas, sentimientos y hechos </t>
  </si>
  <si>
    <t>en la forma oral en la interacción con otras personas en diferentes contextos.</t>
  </si>
  <si>
    <t>Participa</t>
  </si>
  <si>
    <t xml:space="preserve">en diálogos </t>
  </si>
  <si>
    <t>planteando sus opiniones, proponiendo ideas, compartiendo saberes y escuchando a los demás.</t>
  </si>
  <si>
    <t>Brinda</t>
  </si>
  <si>
    <t>información</t>
  </si>
  <si>
    <t>de situaciones vinculadas a su entorno personal y laboral de forma asertiva.</t>
  </si>
  <si>
    <t xml:space="preserve">Utiliza </t>
  </si>
  <si>
    <t xml:space="preserve">técnica de escucha activa, empática y asertiva </t>
  </si>
  <si>
    <t>en situaciones vinculadas a su entorno personal y profesional, sin estereotipos de género u otros.</t>
  </si>
  <si>
    <t>CE1. C2</t>
  </si>
  <si>
    <t>Interpretar</t>
  </si>
  <si>
    <t xml:space="preserve">conceptos, ideas y hechos </t>
  </si>
  <si>
    <t>expresados de manera escrita en diferentes contextos.</t>
  </si>
  <si>
    <t>Identifica</t>
  </si>
  <si>
    <t xml:space="preserve">las ideas principales del texto </t>
  </si>
  <si>
    <t>utilizando estrategias de comprensión lectora.</t>
  </si>
  <si>
    <t xml:space="preserve">Organiza </t>
  </si>
  <si>
    <t xml:space="preserve">la información de los textos y documentación escrita </t>
  </si>
  <si>
    <t>relacionados al programa de estudios en gráficos visuales, de manera objetiva.</t>
  </si>
  <si>
    <t>Redacta</t>
  </si>
  <si>
    <t xml:space="preserve">textos varios </t>
  </si>
  <si>
    <t>con coherencia, cohesión, y corrección.</t>
  </si>
  <si>
    <t>Módulo II</t>
  </si>
  <si>
    <t>UC2C1</t>
  </si>
  <si>
    <t>el tratamiento capilar</t>
  </si>
  <si>
    <t>tomando en cuenta el
 diagnostico tricologico y 
dermatologico</t>
  </si>
  <si>
    <t>su zona de trabajo, herramientas,  materiales  para el tratamiento capilar</t>
  </si>
  <si>
    <t>teniendo en cuenta los procedimientos del establecimiento, estandares de calidad según el servicio a realizar.</t>
  </si>
  <si>
    <t>Diagnostica</t>
  </si>
  <si>
    <t xml:space="preserve">el cuero cabelludo y la hebra  capilar </t>
  </si>
  <si>
    <t xml:space="preserve"> siguiendo los criterios técnicos establecidos y de bioseguridad e higiene.</t>
  </si>
  <si>
    <t xml:space="preserve">los productos a utilizar </t>
  </si>
  <si>
    <t>siguiendo los procedimientos  establecidos</t>
  </si>
  <si>
    <t>el tratamiento capilar con productos naturales</t>
  </si>
  <si>
    <t>verificando las condiciones del producto natural a utilizar siguiendo criterios de bioseguridad e higiene.</t>
  </si>
  <si>
    <t>el tratamiento capilar con productos quimicos</t>
  </si>
  <si>
    <t>verificando las condiciones del producto o productos quimicos a utilizar siguiendo criterios de bioseguridad e higiene.</t>
  </si>
  <si>
    <t>C1I6</t>
  </si>
  <si>
    <t>Elabora</t>
  </si>
  <si>
    <t xml:space="preserve">el presupuesto </t>
  </si>
  <si>
    <t xml:space="preserve">teniendo en cuenta el servicio a realizar </t>
  </si>
  <si>
    <t>UC2C2</t>
  </si>
  <si>
    <t>cambios permanentes o temporales  del cabello</t>
  </si>
  <si>
    <t>según requerimientos del cliente, criterios técnicos, esteticos y de bioseguridad e higiene.</t>
  </si>
  <si>
    <t>su zona de trabajo, herramientas y  materiales,</t>
  </si>
  <si>
    <t>teniendo en cuenta los procedimientos técnicos establecidos y según el servicio a realizar.</t>
  </si>
  <si>
    <t>las características del cuero cabelludo y la hebra capilar,</t>
  </si>
  <si>
    <t>tomando en cuenta  los procedimientos técnicos establecidos, tendencias y criterios estéticos, así como requerimientos del cliente.</t>
  </si>
  <si>
    <t xml:space="preserve">Identifica </t>
  </si>
  <si>
    <t xml:space="preserve">la ondulacion del cabello </t>
  </si>
  <si>
    <t>el laceado del cabello</t>
  </si>
  <si>
    <t>UC2C3</t>
  </si>
  <si>
    <t>cambios en la decoloración y/o coloración del cabello con tecnicas directas e indirectas</t>
  </si>
  <si>
    <t xml:space="preserve"> aplicando criterios técnicos, estéticos y de bioseguridad e higiene..</t>
  </si>
  <si>
    <t>el diagnóstico  del cuero cabelludo y la hebra capilar,</t>
  </si>
  <si>
    <t xml:space="preserve">Ejecuta </t>
  </si>
  <si>
    <t xml:space="preserve">la tinturacion directa del cabello  </t>
  </si>
  <si>
    <t>aplicando productos cosméticos, procedimientos técnicos establecidos y de bioseguridad e higiene.</t>
  </si>
  <si>
    <r>
      <rPr>
        <sz val="10"/>
        <color theme="1"/>
        <rFont val="Calibri"/>
        <family val="2"/>
      </rPr>
      <t>la tinturacion indirecta (decoloración)  del cabello</t>
    </r>
    <r>
      <rPr>
        <vertAlign val="superscript"/>
        <sz val="10"/>
        <color theme="1"/>
        <rFont val="Calibri"/>
        <family val="2"/>
      </rPr>
      <t xml:space="preserve"> </t>
    </r>
    <r>
      <rPr>
        <sz val="10"/>
        <color theme="1"/>
        <rFont val="Calibri"/>
        <family val="2"/>
      </rPr>
      <t xml:space="preserve"> </t>
    </r>
  </si>
  <si>
    <t>CE4. C1</t>
  </si>
  <si>
    <t xml:space="preserve">Practicar </t>
  </si>
  <si>
    <t>las relaciones    interpersonales democráticas</t>
  </si>
  <si>
    <t>considerando  los principios y valores éticos.</t>
  </si>
  <si>
    <t>C1 I1</t>
  </si>
  <si>
    <t xml:space="preserve">valores éticos   </t>
  </si>
  <si>
    <t>en el marco de sus relaciones laborales y sociales.</t>
  </si>
  <si>
    <t>C1 I2</t>
  </si>
  <si>
    <t>Ejerce</t>
  </si>
  <si>
    <t xml:space="preserve">los principios de la democracia </t>
  </si>
  <si>
    <t>tomando en cuenta la optimización de sus relaciones interpersonales.</t>
  </si>
  <si>
    <t>CE4. C2</t>
  </si>
  <si>
    <t xml:space="preserve">Fortalecer </t>
  </si>
  <si>
    <t xml:space="preserve">una cultura ética, transparente y de anticorrupción </t>
  </si>
  <si>
    <t>en su contexto social y laboral fomentando el bien común, la diversidad y la dignidad de las personas.</t>
  </si>
  <si>
    <t>C2 I1</t>
  </si>
  <si>
    <t xml:space="preserve">Actúa </t>
  </si>
  <si>
    <t>de manera ética,</t>
  </si>
  <si>
    <t xml:space="preserve">fomentando una cultura transparente y de anticorrupción, orientada al bien común y a la ética profesional. </t>
  </si>
  <si>
    <t>C2 I2</t>
  </si>
  <si>
    <t xml:space="preserve">Elabora   </t>
  </si>
  <si>
    <t xml:space="preserve">un código de ética, </t>
  </si>
  <si>
    <t xml:space="preserve">para su quehacer laboral orientado al bien común y a la dignidad de las personas. </t>
  </si>
  <si>
    <t>Módulo III</t>
  </si>
  <si>
    <t>UC3 C1</t>
  </si>
  <si>
    <t>Realizar</t>
  </si>
  <si>
    <t>la preparación de la piel</t>
  </si>
  <si>
    <t>de acuerdo a las especificaciones tecnicas y requerimientos del cliente.</t>
  </si>
  <si>
    <t>el biotipo cutáneo</t>
  </si>
  <si>
    <t>teniendo en cuenta el diagnostico dermatológico y 
morfológico del cliente</t>
  </si>
  <si>
    <t xml:space="preserve">la piel del cliente para el maquillaje  </t>
  </si>
  <si>
    <t>teniendo en cuenta la ficha diagnóstica, especificaciones técnicas y procedimientos de bio seguridad e higiene establecidos.</t>
  </si>
  <si>
    <t>UC3 C2</t>
  </si>
  <si>
    <t>maquillajes de belleza</t>
  </si>
  <si>
    <t xml:space="preserve">tomando en cuenta la ocasión, criterios estéticos, así como la morfología facial y requerimientos del cliente. </t>
  </si>
  <si>
    <t>Organiza</t>
  </si>
  <si>
    <t>el area de trabajo, materiales, instrumentos</t>
  </si>
  <si>
    <t>siguiendo procedimientos del establecimiento y criterios de bioseguridad e higiene.</t>
  </si>
  <si>
    <t xml:space="preserve">la preparación la piel para el maquillaje </t>
  </si>
  <si>
    <t>C2 I3</t>
  </si>
  <si>
    <t>Efectúa</t>
  </si>
  <si>
    <t xml:space="preserve"> diversos tipos de maquillajes </t>
  </si>
  <si>
    <t>C2 I4</t>
  </si>
  <si>
    <t>recomendaciones post servicio</t>
  </si>
  <si>
    <t>según el tipo de maquillaje realizado.</t>
  </si>
  <si>
    <t>UC3 C3</t>
  </si>
  <si>
    <t>depilaciones de la piel del rostro</t>
  </si>
  <si>
    <t>aplicando técnicas mecánicas y tomando en cuenta criterios estéticos y de bioseguridad e higiene.</t>
  </si>
  <si>
    <t>C3 I1</t>
  </si>
  <si>
    <t>las caracteristicas de la piel del rostro</t>
  </si>
  <si>
    <t>aplicando criterios técnicos establecidos</t>
  </si>
  <si>
    <t>C3 I2</t>
  </si>
  <si>
    <t>la prueba de sensibilización</t>
  </si>
  <si>
    <t>teniendo en cuenta el diagnóstico, servicio requerido por el cliente y  criterios de bioseguridad e higiene.</t>
  </si>
  <si>
    <t>C3 I3</t>
  </si>
  <si>
    <t>depilaciones</t>
  </si>
  <si>
    <t>aplicando técnicas mecanicas (cremas)  y tomando en cuenta criterios estéticos y de bioseguridad e higiene.</t>
  </si>
  <si>
    <t>C3 I4</t>
  </si>
  <si>
    <t>Efectua</t>
  </si>
  <si>
    <t>epilaciones</t>
  </si>
  <si>
    <t>aplicando técnicas mecánicas (hilo, pinza y cera) y  tomando en cuenta criterios estéticos y de bioseguridad e higiene.</t>
  </si>
  <si>
    <t>UC4 C1</t>
  </si>
  <si>
    <t>la preparación de la piel y postizos faciales</t>
  </si>
  <si>
    <t>el area de trabajo, materiales, instrumentos e insumos para la preparación de la piel</t>
  </si>
  <si>
    <t>UC4 C2</t>
  </si>
  <si>
    <t>maquillajes de caracterización</t>
  </si>
  <si>
    <t>usando técnicas de posticería, según el personaje a interpretar, tomando en cuenta sus características.</t>
  </si>
  <si>
    <t xml:space="preserve">la piel para el maquillaje de caracterización del cliente </t>
  </si>
  <si>
    <t>las caracteristicas del personaje a caracterizar</t>
  </si>
  <si>
    <t>tomando en cuenta los requerimientos del cliente.</t>
  </si>
  <si>
    <t xml:space="preserve">Prepara </t>
  </si>
  <si>
    <t>los postizos faciales o corporales</t>
  </si>
  <si>
    <t>en funcion al requerimiento del personaje y cliente.</t>
  </si>
  <si>
    <t>maquillajes de personificación</t>
  </si>
  <si>
    <t xml:space="preserve"> según el personaje a interpretar, tomando en cuenta sus características, y normas de bioseguridad.</t>
  </si>
  <si>
    <t>CE2. C1</t>
  </si>
  <si>
    <t>Utilizar</t>
  </si>
  <si>
    <t xml:space="preserve"> aplicaciones y herramienats informáticas de las TIC</t>
  </si>
  <si>
    <t>de manera responsable y técnica.</t>
  </si>
  <si>
    <t>Maneja</t>
  </si>
  <si>
    <t xml:space="preserve">las herramientas web </t>
  </si>
  <si>
    <t>para optimizar la búsqueda de la información.</t>
  </si>
  <si>
    <t>Gestiona</t>
  </si>
  <si>
    <t xml:space="preserve">cuentas de correo electrónico </t>
  </si>
  <si>
    <t>para su comunicación personal y empresarial.</t>
  </si>
  <si>
    <t>Emplea</t>
  </si>
  <si>
    <t>aplicaciones de internet para publicar</t>
  </si>
  <si>
    <t>respetando la propiedad intelectual.</t>
  </si>
  <si>
    <t>CE2. C2</t>
  </si>
  <si>
    <t xml:space="preserve">software </t>
  </si>
  <si>
    <t>en la realización de tareas y requerimientos vinculados a su programa de estudios.</t>
  </si>
  <si>
    <t>C2  I1</t>
  </si>
  <si>
    <t xml:space="preserve">Emplea </t>
  </si>
  <si>
    <t>procesador de textos</t>
  </si>
  <si>
    <t>en la elaboración de documentos, teniendo en cuenta los requerimientos del contexto laboral y los formatos vinculados al programa de estudios.</t>
  </si>
  <si>
    <t>C2  I2</t>
  </si>
  <si>
    <t>Sistematiza</t>
  </si>
  <si>
    <t xml:space="preserve">información </t>
  </si>
  <si>
    <t>utilizando la hoja de calculo vinculándola al programa de estudios.</t>
  </si>
  <si>
    <t>C2  I3</t>
  </si>
  <si>
    <t xml:space="preserve">presentaciones que sintetiza la información en diapositivas, </t>
  </si>
  <si>
    <t xml:space="preserve"> vinculándola al programa de estudios.</t>
  </si>
  <si>
    <t>C2  I4</t>
  </si>
  <si>
    <t xml:space="preserve">Maneja </t>
  </si>
  <si>
    <t>las redes sociales</t>
  </si>
  <si>
    <t>adecuándolos a sus necesidades comerciales.</t>
  </si>
  <si>
    <t>C2  I5</t>
  </si>
  <si>
    <t>Diseña</t>
  </si>
  <si>
    <t xml:space="preserve">contenidos de publicidad </t>
  </si>
  <si>
    <t>para emprender sus ideas de negocio.</t>
  </si>
  <si>
    <t>Módulo IV</t>
  </si>
  <si>
    <t>UC5 C1</t>
  </si>
  <si>
    <t>procedimientos  de limpieza, desinfección y preparación de manos y pies</t>
  </si>
  <si>
    <t xml:space="preserve">teniendo en cuenta los requerimientos del cliente, los procedimientos del establecimiento, criterios técnicos y normas de bioseguridad e higiene. </t>
  </si>
  <si>
    <t xml:space="preserve">el area de trabajo, equipos, instrumentos y materiales, </t>
  </si>
  <si>
    <t>considerando criterios técnicos y normas de bioseguridad e higiene.</t>
  </si>
  <si>
    <t xml:space="preserve">el estado de la piel, manos y pies </t>
  </si>
  <si>
    <t xml:space="preserve">de acuerdo a las especificaciones de la ficha diagnóstica, y aplicando  normas de bioseguridad e higiene. </t>
  </si>
  <si>
    <t xml:space="preserve">la limpieza, desinfección y esterilización de equipos e instrumentos </t>
  </si>
  <si>
    <t>aplicando procedimientos técnicos, criterios estéticos, y normas de bioseguridad e higiene.</t>
  </si>
  <si>
    <t xml:space="preserve">la limpieza de manos </t>
  </si>
  <si>
    <t>aplicando diversas técnicas, criterios estéticos, y normas de bioseguridad e higiene.</t>
  </si>
  <si>
    <t>UC5 C2</t>
  </si>
  <si>
    <t>técnicas de manicure</t>
  </si>
  <si>
    <t xml:space="preserve">teniendo en cuenta los requerimientos del cliente, criterios técnicos, estéticos y de bioseguridad e higiene. </t>
  </si>
  <si>
    <t xml:space="preserve">manicure </t>
  </si>
  <si>
    <t>considerando  criterios  estéticos y normas de bioseguridad e higiene y de acuerdo a los requerimientos del cliente.</t>
  </si>
  <si>
    <t>técnicas de diseño, arte y decoración de uñas</t>
  </si>
  <si>
    <t>extensiones de uñas</t>
  </si>
  <si>
    <t>UC5 C3</t>
  </si>
  <si>
    <t>técnicas de pedicure</t>
  </si>
  <si>
    <t xml:space="preserve">teniendo en cuenta los requerimientos del cliente,  criterios técnicos, estéticos y de bioseguridad e higiene. </t>
  </si>
  <si>
    <t>la limpieza de pies</t>
  </si>
  <si>
    <t>técnicas de pedicure, diseño y decoración de uñas</t>
  </si>
  <si>
    <t>aplicando  criterios  estéticos y normas de bioseguridad e higiene y de acuerdo a los requerimientos del cliente.</t>
  </si>
  <si>
    <t>CE3 C1</t>
  </si>
  <si>
    <t>metodologías para identificar oportunidades de negocio</t>
  </si>
  <si>
    <t xml:space="preserve">tomando en cuenta el programa de estudios y las necesidades del cliente. </t>
  </si>
  <si>
    <t>C1  I1</t>
  </si>
  <si>
    <t>Describe</t>
  </si>
  <si>
    <t>las metodologías del emprendimiento y la innovación a utilizarse</t>
  </si>
  <si>
    <t>de acuerdo al proceso de elaboración del plan de negocio.</t>
  </si>
  <si>
    <t>C1  I2</t>
  </si>
  <si>
    <t>métodos y técnicas para identificar oportunidades de negocio innovadoras</t>
  </si>
  <si>
    <t xml:space="preserve">según el programa de estudios y las necesidades del cliente. </t>
  </si>
  <si>
    <t xml:space="preserve">
CE3 C2</t>
  </si>
  <si>
    <t>Formular</t>
  </si>
  <si>
    <t xml:space="preserve">planes de negocio innovadores vinculados al programa de estudio </t>
  </si>
  <si>
    <t>considerando un proceso metodológico que genere valor, sea sostenible y preserve el ambiente.</t>
  </si>
  <si>
    <t xml:space="preserve">Plantea </t>
  </si>
  <si>
    <t>la misión, visión y objetivos del negocio</t>
  </si>
  <si>
    <t>teniendo en cuenta las expectativas del cliente y la oportunidad de negocio.</t>
  </si>
  <si>
    <t>Plantea</t>
  </si>
  <si>
    <t>estrategias de marketing</t>
  </si>
  <si>
    <t xml:space="preserve">de acuerdo a la idea de negocio definida que genere valor y conserve el ambiente. </t>
  </si>
  <si>
    <t>Ejecuta</t>
  </si>
  <si>
    <t>el plan de acción del negocio</t>
  </si>
  <si>
    <t>participando en concursos y ferias de emprendimiento.</t>
  </si>
  <si>
    <t>CE5 C1</t>
  </si>
  <si>
    <t>Identificar</t>
  </si>
  <si>
    <t>fortalezas y cualidades</t>
  </si>
  <si>
    <t>para resolver problemas ante las dificultades del trabajo.</t>
  </si>
  <si>
    <t>problemas de su área</t>
  </si>
  <si>
    <t>considerando las etapas de la resolución de problemas.</t>
  </si>
  <si>
    <t>CE5 C2</t>
  </si>
  <si>
    <t xml:space="preserve">Aplicar </t>
  </si>
  <si>
    <t xml:space="preserve">alternativas de soluciones a situaciones que se presentan </t>
  </si>
  <si>
    <t>considerando los objetivos del área de desempeño</t>
  </si>
  <si>
    <t>las causas y consecuencias de situaciones o problemas del área de desempeño,</t>
  </si>
  <si>
    <t>considerando más en la solución que en el problema.</t>
  </si>
  <si>
    <t>Selecciona</t>
  </si>
  <si>
    <t>estrategias de solución</t>
  </si>
  <si>
    <t>considerando el problema que se presenta</t>
  </si>
  <si>
    <t>Infiere</t>
  </si>
  <si>
    <t>alternativas de solución</t>
  </si>
  <si>
    <t>teniendo en cuenta la capacidad para actuar y la habilidad para mejorar.</t>
  </si>
  <si>
    <t>Módulo V</t>
  </si>
  <si>
    <t>Módulo VI</t>
  </si>
  <si>
    <t>ORGANIZACIÓN MODULAR</t>
  </si>
  <si>
    <t>CÓDIGO MODULAR</t>
  </si>
  <si>
    <t>NIVEL FORMATIVO</t>
  </si>
  <si>
    <t>MODALIDAD DEL SERVICIO EDUCATIVO</t>
  </si>
  <si>
    <t>Información solo de proceso</t>
  </si>
  <si>
    <t>MÓDULO</t>
  </si>
  <si>
    <t>DESCRIPCIÓN DE LA COMPETENCIA</t>
  </si>
  <si>
    <t>CAPACIDADES</t>
  </si>
  <si>
    <t>UNIDAD DIDÁCTICA</t>
  </si>
  <si>
    <t>PERIODO ACADÉMICO</t>
  </si>
  <si>
    <t>Crédito teórico</t>
  </si>
  <si>
    <t>Crédito práctico</t>
  </si>
  <si>
    <t>T.créditos
(Filtrar)</t>
  </si>
  <si>
    <t>M1. PELUQUERIA, BARBERÍA Y PEINADOS</t>
  </si>
  <si>
    <t>Competencias técnicas (Unidad de competencia)</t>
  </si>
  <si>
    <t>UC1. Ejecutar el servicio de peluquería y barbería, teniendo en cuenta el diagnóstico capilar, requerimientos del cliente, procedimientos del establecimiento, criterios técnicos, estéticos y de bioseguridad e higiene.
.</t>
  </si>
  <si>
    <t>CORTE DE CABELLO</t>
  </si>
  <si>
    <t>I</t>
  </si>
  <si>
    <r>
      <rPr>
        <sz val="9"/>
        <color theme="1"/>
        <rFont val="Calibri"/>
        <family val="2"/>
      </rPr>
      <t xml:space="preserve">
</t>
    </r>
    <r>
      <rPr>
        <sz val="9"/>
        <color theme="1"/>
        <rFont val="Calibri"/>
        <family val="2"/>
      </rPr>
      <t>CORTE Y DISEÑO DE BARBA</t>
    </r>
  </si>
  <si>
    <t>PEINADOS</t>
  </si>
  <si>
    <t>Competencias para la empleabilidad</t>
  </si>
  <si>
    <t xml:space="preserve">CE1 Comunicación efectiva.- expresar y comprender de manera clara conceptos, ideas, sentimientos, hechos y opiniones en forma oral y escrita para comunicarse e interactuar con otras personas en contextos sociales y laborales diversos. </t>
  </si>
  <si>
    <t>COMUNICACIÓN VERBAL EFECTIVA</t>
  </si>
  <si>
    <t>COMUNICACIÓN ESCRITA</t>
  </si>
  <si>
    <t>Experiencias formativas en situaciones reales de trabajo (EFSRT)</t>
  </si>
  <si>
    <t xml:space="preserve">M2. ONDULACIÓN, LACEADO Y  TINTURACIÓN DEL CABELLO
</t>
  </si>
  <si>
    <t>UC2. Realizar procedimientos técnicos capilares, tomando en cuenta su diagnóstico, requerimientos del cliente, y de bioseguridad e higiene técnicos capilares, tomando en cuenta su diagnóstico, requerimientos del cliente, y de bioseguridad e higiene.</t>
  </si>
  <si>
    <t>TRATAMIENTO CAPILAR</t>
  </si>
  <si>
    <t>II</t>
  </si>
  <si>
    <t>ONDULACIÓN Y LACEADO</t>
  </si>
  <si>
    <t>TINTURACIÓN Y DECOLORACION DEL CABELLO</t>
  </si>
  <si>
    <t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t>
  </si>
  <si>
    <t>RELACIONES INTERPERSONALES</t>
  </si>
  <si>
    <t>ÉTICA Y VALORES</t>
  </si>
  <si>
    <t>M3. MAQUILLAJE DE BELLEZA Y CARACTERIZACIÓN</t>
  </si>
  <si>
    <t>UC3 Efectuar el servicio de maquillaje de belleza de acuerdo con los requerimientos del cliente, criterios técnicos, estéticos y de bioseguridad e higiene.                            
UC4   Efectuar el servicio de maquillaje de caracterización aplicando materiales para efectos especiales, de acuerdo con los  requerimientos del cliente,  criterios técnicos, estéticos, de acuerdo con los requerimientos del cliente, criterios técnicos, estéticos éticos y de bioseguridad e higiene.</t>
  </si>
  <si>
    <t>PREPARACION FACIAL</t>
  </si>
  <si>
    <t>III</t>
  </si>
  <si>
    <t>MAQUILLAJES DE BELLEZA</t>
  </si>
  <si>
    <t>DEPILACIÓN Y EPILACIÓN</t>
  </si>
  <si>
    <t>MAQUILLAJES DE CARACTERIZACIÓN</t>
  </si>
  <si>
    <t xml:space="preserve">CE2. Tecnologías de la información. - Manejar herramientas informáticas de   las TICs para buscar y analizar información, comunicarse y realizar procedimientos o tareas vinculadas al área profesional, de acuerdo con los requerimientos de su entorno laboral. </t>
  </si>
  <si>
    <t xml:space="preserve">APLICACIONES DE HERRAMIENTAS INFORMÁTICAS </t>
  </si>
  <si>
    <t>OFIMÁTICA Y REDES SOCIALES</t>
  </si>
  <si>
    <t>M4. MANICURE Y PEDICURE</t>
  </si>
  <si>
    <t>UC5 Ejecutar el servicio de estética en manos y pies teniendo en cuenta los requerimientos del cliente, los procedimientos del establecimiento, criterios técnicos, estéticos y de bioseguridad e higiene.</t>
  </si>
  <si>
    <t>PREPARACION DE MANOS Y PIES</t>
  </si>
  <si>
    <t>IV</t>
  </si>
  <si>
    <t>MANICURE</t>
  </si>
  <si>
    <t>PEDICURE</t>
  </si>
  <si>
    <t>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CE5. Solución de problemas,  identificar situaciones complejas para evaluar posibles soluciones, aplicando un conjunto de herramienta flexibles que conlleve a la atención de una necesidad. (UD)</t>
  </si>
  <si>
    <t>PLAN DE NEGOCIO</t>
  </si>
  <si>
    <t>PROYECTOS EMPRESARIALES</t>
  </si>
  <si>
    <t>HABILIDADES PARA RESOLVER PROBLEMAS</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</si>
  <si>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</si>
  <si>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ORGANIZACIÓN DE LOS ELEMENTOS DEL MÓDULO</t>
  </si>
  <si>
    <t>CÓDIGO MODULAR DEL INSTITUTO</t>
  </si>
  <si>
    <t>UNIDAD DE COMPETENCIA DEL CATÁLOGO NACIONAL DE LA OFERTA FORMATIVA</t>
  </si>
  <si>
    <t>DENOMINACIÓN DEL MÓDULO</t>
  </si>
  <si>
    <t>CAPACIDADES TÉCNICAS O ESPECÍFICAS</t>
  </si>
  <si>
    <t>INDICADORES DE LOGRO DE LA CAPACIDAD</t>
  </si>
  <si>
    <t>CONTENIDOS</t>
  </si>
  <si>
    <t>Periodo</t>
  </si>
  <si>
    <t>CRÉDITOS</t>
  </si>
  <si>
    <t>HORAS</t>
  </si>
  <si>
    <t xml:space="preserve">PERFIL DOCENTE  </t>
  </si>
  <si>
    <t>Teórico</t>
  </si>
  <si>
    <t>Práctica</t>
  </si>
  <si>
    <t xml:space="preserve">•Organizacion del taller - tipos - señalizacion- normas de seguridad e higiene
 •Tecnologia de los equipos de peluqueria- tipos-  Caracteristicas - usos. mantenimiento preventivo
 •Normas de Bioseguridad
  •Costos  y presupuesto
  •Control de calidad
</t>
  </si>
  <si>
    <t>Docente de Educación Técnica con especialidad en en Peluqueria y/o Cosmetología</t>
  </si>
  <si>
    <t xml:space="preserve">• Cliente - Atención al cliente- caracteristicas -protocolos
   Tecnologia de los materiales - tipos- marcas-caracteristicas- uso- conservación
</t>
  </si>
  <si>
    <t>• Historia de Corte de Cabello - tipos • El cabello - caracteristicas - 
Alteraciones - Lavado de cabello- procedimientos- frecuencia
 •Cuero cabelludo - alteraciones • Morfologia (Rostro - Caracteristicas -
 Perfil - craneo, etc) 
•Diagnóstico - importancia- estructura - Ficha Diagnòstica del cliente
 - Recomendaciones</t>
  </si>
  <si>
    <t xml:space="preserve">• La Tijera : partes y tipos.  uso- mantenimiento. 
 •La Maquina Cliper: uso .clasificacion -mantenimiento.  
 •La Navaja:tipos- uso  - mantenimiento 
  •Productos de Limpieza . Productos de Pre y post tratamiento  del Corte  de cabello - Recomendaciones                                                                                    
 •Corte de cabello  -  Técnicas - Angulos  y grados de elevaciòn: 0º, 45º,90º, 135º y 180º - lineas de corte 
 • Técnicas de rasurado de cuello y patilla
Tipos de corte  (tijera, maquina clipper, navaja)-  Estilos de corte -Formas de corte:     (Texturizado -degradado, encapado uniforme . encapado incrementado, desgrafilado).   
</t>
  </si>
  <si>
    <r>
      <rPr>
        <sz val="9"/>
        <color theme="1"/>
        <rFont val="Calibri"/>
        <family val="2"/>
      </rPr>
      <t>• Organización del área de trabajo - señalizacion- normas de seguridad e higiene
 •Tecnologia de los equipos de peluqueria- tipos-  Caracteristicas - usos. mantenimiento preventivo
- Normas de bioseguridad- desinfeccion, esterilizacion 
 •</t>
    </r>
    <r>
      <rPr>
        <sz val="9"/>
        <color rgb="FFA40000"/>
        <rFont val="Calibri"/>
        <family val="2"/>
      </rPr>
      <t xml:space="preserve"> </t>
    </r>
    <r>
      <rPr>
        <sz val="9"/>
        <color theme="1"/>
        <rFont val="Calibri"/>
        <family val="2"/>
      </rPr>
      <t xml:space="preserve">Tecnología de los materiales - tipos- marcas- caractetristicas- conservaciòn.
• Manejo de presupuestos, Control de calidad </t>
    </r>
  </si>
  <si>
    <t>• Estudio dermatologico - Morfológico
 Tendencias . Estilos</t>
  </si>
  <si>
    <t xml:space="preserve"> Técnicas de rasurado 
tendencias</t>
  </si>
  <si>
    <t>•  Técnica de corte y diseño de barba
•  Técnica de corte y diseños de bigotes</t>
  </si>
  <si>
    <t xml:space="preserve">•  Técnicas de acabados. 
   Control de calidad -  Recomendaciones post servicio
</t>
  </si>
  <si>
    <t xml:space="preserve">• Organización del área de trabajo - señalización- normas de seguridad e higiene
 •Tecnología de los equipos de peluqueria- tipos-  Características - usos. mantenimiento preventivo
- Normas de bioseguridad- desinfección, esterilizacion 
 • Manejo de presupuestos, Control de calidad y bioseguridad </t>
  </si>
  <si>
    <t xml:space="preserve"> •Peinado - tipos - estilos- 
 •  Ficha diagnóstica
 •Tecnología de los materiales, - tipos- marcas- 
   características-usos 
 •  Limpieza - secado del cabello</t>
  </si>
  <si>
    <t xml:space="preserve">• Peinado - tipos - estilos- 
• Técnicas de Trenzado
• Técnicas de cepillado
• Técnicas de Moños
• Técnicas de Cepillado
• Técnicas de planchado y rizado        
•  Técnicass de peinados recogidos
•  Tecnicas de peinados de fantasia
</t>
  </si>
  <si>
    <t xml:space="preserve">•  Técnicas de peinados con postizos
•  Técnicas de peinados con extensiones
</t>
  </si>
  <si>
    <t xml:space="preserve"> Técnicas de Acabados
Recomendaciones post  servicio</t>
  </si>
  <si>
    <t>COMPETENCIAS PARA LA EMPLEABILIDAD INCORPORADAS MEDIANTE UNIDAD DIDÁCTICA</t>
  </si>
  <si>
    <t>CAPACIDADES DE EMPLEABILIDAD</t>
  </si>
  <si>
    <t>INDICADORES DE LOGRO DE  LA CAPACIDAD</t>
  </si>
  <si>
    <t xml:space="preserve">PERFIL DOCENTE </t>
  </si>
  <si>
    <t>● Comunicación efectiva y elementos de la comunicación
● Asertividad y empatia en la comunicación
● Inferencias e interpretación del discurso oral 
● Estrategias de escucha activa
● Comunicación paralingüística y no verbal</t>
  </si>
  <si>
    <t>● Propiedades de las presentaciones orales académicas
● Comunicación persuasiva al cliente
● Técnicas de presentación</t>
  </si>
  <si>
    <t>● Presentaciones orales. 
● Técnicas de comunicación persuasiva al cliente.</t>
  </si>
  <si>
    <t>● Técnicas de lectura.
● Análisis de textos</t>
  </si>
  <si>
    <t xml:space="preserve">● Los organizadores visuales: mapas conceptuales, mapas mentales, cuadros sinópticos.  </t>
  </si>
  <si>
    <t>●  Técnicas de redacción de documentos.
● Tipos de documentos: Currículo, informes, instructivos.
● Cualidades del texto escrito</t>
  </si>
  <si>
    <r>
      <rPr>
        <b/>
        <sz val="12"/>
        <color theme="0"/>
        <rFont val="Calibri"/>
        <family val="2"/>
      </rPr>
      <t xml:space="preserve">COMPETENCIAS PARA LA EMPLEABILIDAD INCORPORADAS COMO CONTENIDO  TRANSVERSAL </t>
    </r>
  </si>
  <si>
    <t>CE6. Cultura Ambiental.-  Interactuar con el entorno de forma ética, autonoma responsable y sostenible preservando y cuidando el ambiente natural y social, contrarestando los efectos negativos generados por la acción humana evitando otros daños. (T)</t>
  </si>
  <si>
    <t>CE 7.  Liderazgo personal y profesional .- Articular recursos y potencialidades de cada integrante de su equipo logrando un trabajo comprometido, colaborativo, creativo, ético, sensible a su contexto social y ambiente, en pro del bien común. (T)</t>
  </si>
  <si>
    <t>CAPACIDADES A FORTALECER</t>
  </si>
  <si>
    <t>DESCRIPCIÓN DE LA ESTRATEGIA DE REALIZACIÓN</t>
  </si>
  <si>
    <t>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t>
  </si>
  <si>
    <t>EXPERIENCIAS FORMATIVAS EN SITUACIONES REALES DE TRABAJO (EFSRT)</t>
  </si>
  <si>
    <t>LUGAR PARA EL DESARROLLO DE LA EFSRT</t>
  </si>
  <si>
    <t>AMBIENTES/ÁREAS (1)</t>
  </si>
  <si>
    <t>DESCRIPCIÓN DE LA ESTRATEGIA PARA LA IMPLEMENTACIÓN DE LA EFSRT (2)</t>
  </si>
  <si>
    <t>HORAS (P)</t>
  </si>
  <si>
    <t>En el CETPRO</t>
  </si>
  <si>
    <t>Taller del CETPRO</t>
  </si>
  <si>
    <r>
      <rPr>
        <sz val="11"/>
        <color theme="1"/>
        <rFont val="Calibri"/>
        <family val="2"/>
      </rPr>
      <t>Taller del programa “Estilismo”.</t>
    </r>
    <r>
      <rPr>
        <sz val="9"/>
        <color theme="1"/>
        <rFont val="Calibri"/>
        <family val="2"/>
      </rPr>
      <t xml:space="preserve">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t>
    </r>
  </si>
  <si>
    <t>Centros laborales (empresas, organizaciones u otras instituciones)</t>
  </si>
  <si>
    <t xml:space="preserve">En areas de:
-Corte de cabellos para damas, caballeros y niños.                                                                                                                                                                                                                                                              - Extensiones y postizos.                                                                                                                                                                                                                                                                                                                                          - Peinados.   
- Tratamiento Capilar                                                                                                                                                                                                                                                                                                                        - Manicure y Pedicure.                                                                                                                                                                                                                                                                                                                                   - Cortes y diseños para barbería.                                                                                                                                                                                                                                                                                                                     - Maquillajes para diferentes eventos y de caracterización.                                                                                                                                                                                                                                                - Tinturación                                                                                                                                                                                                                                                                                                                                                                                                               - Laceados y ondulaciones temporales y permanentes.                                                                                                                                                                                                                                                                                                                                                                                                                                                                                                                                                            - Depilaciones corporales.
</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</si>
  <si>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</si>
  <si>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t>(1) Colocar el nombre del espacio, área u otros, donde se desarrolla las EFSRT
(2) Realizar una breve descripción respecto al desarrollo de las EFSRT, según el lugar de realización.</t>
  </si>
  <si>
    <t>En el IES</t>
  </si>
  <si>
    <t xml:space="preserve">Actividades productivas de bienes en el IES
</t>
  </si>
  <si>
    <t xml:space="preserve">Actividades productivas de servicios en el IES
</t>
  </si>
  <si>
    <t xml:space="preserve">Actividades productivas de bienes y servicios en el IES
</t>
  </si>
  <si>
    <t xml:space="preserve">Actividades productivas de bienes en los centros de producción
</t>
  </si>
  <si>
    <t xml:space="preserve">Actividades productivas de servicios en los centros de producción
</t>
  </si>
  <si>
    <t xml:space="preserve">Actividades productivas de bienes y  servicios en los centros de producción
</t>
  </si>
  <si>
    <t xml:space="preserve">• Organización del área de trabajo, Manejo y mantenimiento de herramientas para el tratamiento capilar
• Manejo de presupuestos, Control de calidad 
• Normas de bioseguridad e higiene. </t>
  </si>
  <si>
    <r>
      <t>•  Estructura  d</t>
    </r>
    <r>
      <rPr>
        <sz val="10"/>
        <rFont val="Calibri"/>
        <family val="2"/>
      </rPr>
      <t xml:space="preserve">el cuero cabelludo y </t>
    </r>
    <r>
      <rPr>
        <sz val="10"/>
        <color theme="1"/>
        <rFont val="Calibri"/>
        <family val="2"/>
      </rPr>
      <t>la hebra capilar.  
•  Diagnóstico Tricológico:  Alteraciones, caracteristicas  del cuero cabelludo y de la  hebra capilar. 
.</t>
    </r>
  </si>
  <si>
    <t>• Aplicación de ficha técnica de diagnóstico.  
• Tecnología de los equipos, materiales y productos cosméticos capilares.         Importancia del pH en el cabello. Mascarillas naturales para cabellos no tratados/tratados.</t>
  </si>
  <si>
    <t xml:space="preserve">•Tipos de productos y tratamientos
• Acondicionador. Ampolletas, Cremas. Mascarillas. Lociones capilares
   Tratamiento con keratina y  recomendaciones post servicio
• Tratamiento con botox y  recomendaciones post servicio
</t>
  </si>
  <si>
    <t xml:space="preserve">•Tratamiento capilar con Productos naturales.  
Mascarillas, tónicos, lociones naturales para cabellos no tratados /tratados. </t>
  </si>
  <si>
    <t>Costos- Presupuesto 
Costos directos e indirectos- costo total</t>
  </si>
  <si>
    <t>•  Organización del área de trabajo, manejo de presupuestos, control de calidad y bioseguridad 
•  Tecnología de los equipos - tipos- caracteristicas- usos- mantenimiento.</t>
  </si>
  <si>
    <t xml:space="preserve">•   Historia, concepto, característica,Ondulación .   
• Diagnóstico del cabello, (características, elasticidad, resistencia , porosidad)
 - Ficha Técnica.  
</t>
  </si>
  <si>
    <t>•Tecnología de los productos cosmético,medidas de seguridad e higiene 
 •Propiedades - Usos- conservaciòn
 Formula</t>
  </si>
  <si>
    <t xml:space="preserve">Técnicas de enrolle del cabello 
• Técnicas de ondulacion  indirecta - Indirecta  </t>
  </si>
  <si>
    <t>• Propiedades y uso de productos para el laceado del cabello.
Técnicas de laceado -alisado</t>
  </si>
  <si>
    <t xml:space="preserve">• Organización del área de trabajo, manejo de presupuestos, control de calidad , bioseguridad e higiene.
•Herramientas,materiales y productos cosméticos para la coloración y decoloración del cabello. 
</t>
  </si>
  <si>
    <t xml:space="preserve">   
• Diagnóstico del cabello,Características , elasticidad, resistencia, y porosidad .
• -Prueba de sensibilidad, Prueba de mechón ,ficha diagnostica.
</t>
  </si>
  <si>
    <t xml:space="preserve">• Tinturaciòn- Teoria del color - Tintes naturales - reflejos - aclarantes
Técnicas de tinturacion directa.
técnicas de oscurecimiento ( cabellos canosos)
 Técnicas del aclaramiento del cabello(cabello virgen, cabello tratado).
• Tratamiento del cabello tinturado con baño de color
</t>
  </si>
  <si>
    <t>Tinte indirecto
Técnicas de tecnica en mechas.(Balayage,Californianas,etc)
•Técnicas de Iluminacion del cabello,rayitos.
• Aplicación de Tintes de fantacia en el cabello</t>
  </si>
  <si>
    <t xml:space="preserve">• Ética, principios y las consecuencias.
• La conciencia moral y laboral.
</t>
  </si>
  <si>
    <t xml:space="preserve">• Principios de la democracia.
• La convivencia social
</t>
  </si>
  <si>
    <t>• Valores y antivalores.
-Puntualidad
-Honestidad
-Solidaridad y bien común
-Lealtad
-Responsabilidad
-Perseverancia
-Tolerancia
-Proactividad 
• Conciencia, autoestima y anticorrupción.</t>
  </si>
  <si>
    <t>• Ética profesional.
Casos aplicativos</t>
  </si>
  <si>
    <t>ESTRATEGIAS DE REALIZACIÓN</t>
  </si>
  <si>
    <t>•  Organización del área de trabajo, Materiales,productos cosmeticos.
• Manejo de presupuestos, Control de calidad 
• Normas de bioseguridad e higiene. 
•  Morfologia facial biotipo y fototipo cutaneo.Alteraciones de la piel.</t>
  </si>
  <si>
    <t xml:space="preserve">•      Tecnicas de Preparación de la piel, segun el biotipo cutaneo(graso,Mixto;Seco.etc)   Ficha diagnostica.                                                                                                                                                                                    </t>
  </si>
  <si>
    <t xml:space="preserve">• Organización del área de maquillaje ,selección de materiales , equipos, herramientas, productos cosmeticos.Manejo de presupuestos, Control de calidad 
• Normas de bioseguridad e higiene. </t>
  </si>
  <si>
    <t xml:space="preserve">• Morfologia - Dermatologia
     Preparación de la piel 
   Tècnicas de Limpieza  
</t>
  </si>
  <si>
    <t xml:space="preserve">• Teoría de claro y oscuro(circulo cromático). 
 Técnicas de maquillaje de cejas ,rizado y pegado de pestañas.
• Maquillaje - Tipos - Ocasiòn 
• Maquillaje de Dia -  Noche.
• Maquillaje quince años.
• Maquillaje de novia, clásica, vanguardista, moderna,.Etc.
</t>
  </si>
  <si>
    <t>Productos cosméticos para el cuidado de la piel post maquillaje.</t>
  </si>
  <si>
    <t>•   Concepto de depilaciòn - tipos 
• Historia de la depilación,
•  Normas de Bioseguridad
• Diagnostico  dermatológico - Piel- caracteristicas- alteraciones</t>
  </si>
  <si>
    <t>• Técnicas de sensibilidad
• Técnicas de preparación de la piel( limpieza y Exfoliación)</t>
  </si>
  <si>
    <t>• Técnicas de depilación (navaja,perfilador y cremas)
•.Recomendación post tratamiento.</t>
  </si>
  <si>
    <t>• Técnicas de epilación mecanica(hilo, cera y pinza) 
•.Recomendación post tratamiento.</t>
  </si>
  <si>
    <t xml:space="preserve">• Organización del área de trabajo 
• Tecnología de los equipos, herramientas- tipos- caracteristicas-
 usos- mantenimiento preventivo
• Manejo de presupuestos
• Control de calidad </t>
  </si>
  <si>
    <t xml:space="preserve">
• Normas de bioseguridad e higiene.  
•  Morfología facial -Piel - Tipos
</t>
  </si>
  <si>
    <t xml:space="preserve">• Historia del maquillaje de caracterización. 
• Tipos de maquillaje.
• Técnicas de sensibilidad y condiciones de la piel 
 ficha técnica.
• Técnicas de preparación de la piel </t>
  </si>
  <si>
    <t xml:space="preserve">• Personajes- caracteristicas - ocasiòn
• Diseño del personaje </t>
  </si>
  <si>
    <t xml:space="preserve">• Tecnologia de los materiales de caracterizaciòn - tipos. 
caracteristicas- usos -  conservacion
• Prótesis de personajes - tipos 
</t>
  </si>
  <si>
    <t>• Teoria de Color 
• Caritas pintadas.
• Tècnicas de maquillaje de caracterización 
Personajes
• Colocaciòn de postizos (nariz, orejas, ojos, cejas, barbilla, etc)
tecnicas de acabados del personaje</t>
  </si>
  <si>
    <t>• Técnicas de retoque y retiro de elementos de la caracterización según el protocolo  e indicaciones del fabricante.,Recomendaciones post maquillaje.</t>
  </si>
  <si>
    <t>Herramientas WEB
-Redes sociales
- Correos electrónicos 
- Chat 
- Comunidades de aprendizaje</t>
  </si>
  <si>
    <t>•  Creación de cuentas de correo electrónico.
• Administración de cuentas de correo electrónico.</t>
  </si>
  <si>
    <t>Internet
 - Navegadores - Aplicaciones
 - Derechos intelectuales</t>
  </si>
  <si>
    <t>Procesador de texto 
- Configuración 
- Herramientas 
- Formatos
 - Impresión</t>
  </si>
  <si>
    <t xml:space="preserve">Hojas de cálculo
 - Configuración
 - Herramientas
 - Formatos </t>
  </si>
  <si>
    <t>Presentador de diapositivas
- Configuración 
- Herramientas 
- Animación y transición</t>
  </si>
  <si>
    <t>• Creación y administración de cuentas individuales y grupales.</t>
  </si>
  <si>
    <t>• Creación y manejo de páginas empresariales.
• Publicación de contenidos empresariales.</t>
  </si>
  <si>
    <t>CETPRO</t>
  </si>
  <si>
    <r>
      <rPr>
        <sz val="9"/>
        <color theme="1"/>
        <rFont val="Calibri"/>
        <family val="2"/>
      </rPr>
      <t xml:space="preserve">• Organizacion del taller -señalizacion- normas de seguridad e higiene
 •Tecnologia de los equipos de peluqueria- tipos-  Caracteristicas - usos. mantenimiento preventivo- Normas de Bioseguridad
 • </t>
    </r>
    <r>
      <rPr>
        <sz val="9"/>
        <color theme="1"/>
        <rFont val="Calibri"/>
        <family val="2"/>
      </rPr>
      <t>Tecnología de los materiales - tipos- marcas- caractetristicas- conservaciòn.</t>
    </r>
  </si>
  <si>
    <t>• Definiciòn de la manicure y pedicure
 • Anatomía de las uñas manos y pies
 •Morfologia de mano y uñas - Alteraciones 
 • Morfologia de los Pies y Uñas- alteracionesFicha técnica</t>
  </si>
  <si>
    <t>• Equipos - Tècnicas de Limpieza- desinfección - estirilización
normas de Bioseguridad</t>
  </si>
  <si>
    <t>•  concepto -  Limpieza de las manos - procedimientos
•   Estirilizacion - normas de bioseguridad
 Reflexologia de manos</t>
  </si>
  <si>
    <t xml:space="preserve">• Tecnología de materiales, tipos- marcas- usos- conservación 
  • Teoría del color.
 • Esmaltado básico de uñas. 
 • Trazos lineales, circulares y formas.
  Diseño basico de uñas ( Francesa)
acabados y recomendaciones
 </t>
  </si>
  <si>
    <t>• Técnica de Diseños - tipos
 • Diseños florales
 • Diseños con accesorios.
 • Diseños para ocasiones especiales. 
 • Diseños artísticos.
 Control de calidad y productos de acabados - recomendaciones</t>
  </si>
  <si>
    <t>• Técnica de aplicación de extensiones 
 • Técnicas de aplicación de postisos 
 • Uñas gel
 • Uñas acrilícas
 • Uñas acrigel
 • Uñas esculpidas
 • Uñas baby bumer
 • Uñas dual system
 Control de calidad y productos de acabados - recomendaciones</t>
  </si>
  <si>
    <t>• Esmaltado de uñas 
 • Trazos básicos
 • Diseño artistícos</t>
  </si>
  <si>
    <t>• Técnicas de postizos en pedicure 
 • Técnicas de extensiones en pedicure
 Procedimientos
 control de calidad y productos de acabados - recomendaciones</t>
  </si>
  <si>
    <t>Definición de emprendimiento e innovación
Metodologías 
Plan de negocio
Definición
Características
Criterios del negocio:  económico, social y ambiental 
Proceso de elaboración</t>
  </si>
  <si>
    <t xml:space="preserve">Docente de Educación Técnica con especialidad en gestión empresarial con experiencia en el manejo de metodologia para el emprendimiento </t>
  </si>
  <si>
    <t>Identificación de la oportunidad
Observación
Exploración: 
Entrevistas, casos de éxito
Análisis del cliente 
Análisis de oportunidades de negocio: 
Mapa de empatía
Matriz: Problema, solución del problema, idea de negocio
Prototipo y testeo</t>
  </si>
  <si>
    <t>Estructura de un plan de negocios.
Definición de los objetivos
Visión y Misión del negocio
Objetivos del Negocio.
FODA</t>
  </si>
  <si>
    <t>Estrategias marketing 
(Análisis de demanda y oferta de mercado)
Producto y/o servicio
Precio
Localización para la venta
Estrategias de venta
Estrategias para el cuidado del ambiente</t>
  </si>
  <si>
    <t>Plan de acción del negocio
Acciones para lograr los objetivos del negocio.
Financiamiento
Planificación en el tiempo
Recursos humanos, físicos y materiales.
Organización y oportunidades
Feria de emprendimiento
Concursos interno /externo</t>
  </si>
  <si>
    <t>Resolución de problemas.
Etapas de la resolución de problemas.
Importancia de la capacidad de resolución de problemas</t>
  </si>
  <si>
    <t>Determinación de causas que originan el problema.
Análisis y solución del problema.</t>
  </si>
  <si>
    <t>Herramientas cualitativas para la solución de problemas.
Estrés laboral.
Capacidad para resolver problemas
Registro de datos.
Organización de la información.</t>
  </si>
  <si>
    <t>Diseño de estrategias para la solución del problema.
Capacidad para resolver problemas.
Plan de acción del problema.
Evaluación e interpretación de resultados.
Implementación de mecanismos de mejora</t>
  </si>
  <si>
    <t>DENOMINACIÓN DE LA INSTITUCIÓN EDUCATIVA</t>
  </si>
  <si>
    <t>CÓDIGO MODULAR DEL CETPRO</t>
  </si>
  <si>
    <t>N° HORAS:</t>
  </si>
  <si>
    <t>N° de créditos en forma virtual (**)</t>
  </si>
  <si>
    <t>COMPONENTES CURRICULARES</t>
  </si>
  <si>
    <t>Créd. T</t>
  </si>
  <si>
    <t>Créd. P</t>
  </si>
  <si>
    <t>Total créditos</t>
  </si>
  <si>
    <t>HT</t>
  </si>
  <si>
    <t>HP</t>
  </si>
  <si>
    <t>Total horas</t>
  </si>
  <si>
    <t xml:space="preserve">Ayuda para verificar - f(x) criterios </t>
  </si>
  <si>
    <t>Competencias técnicas o específicas</t>
  </si>
  <si>
    <t>Total horas (UD)</t>
  </si>
  <si>
    <t>% de créditos en forma virtual (**)</t>
  </si>
  <si>
    <t>c</t>
  </si>
  <si>
    <t>h</t>
  </si>
  <si>
    <t>EFSRT</t>
  </si>
  <si>
    <t>V</t>
  </si>
  <si>
    <t>VI</t>
  </si>
  <si>
    <t>% de créditos prácticos respecto del total de créditos:</t>
  </si>
  <si>
    <t>TOTALES</t>
  </si>
  <si>
    <t>Equivalencia de un (1) crédito:(4)</t>
  </si>
  <si>
    <t>Créditos:</t>
  </si>
  <si>
    <t>DESCRIPCION DE LA COMPETENCIA</t>
  </si>
  <si>
    <t>Periodos Académicos (créditos y horas)</t>
  </si>
  <si>
    <t>Créditos Académicos</t>
  </si>
  <si>
    <t>Horas</t>
  </si>
  <si>
    <t>Fuera del rango</t>
  </si>
  <si>
    <t>I(c)</t>
  </si>
  <si>
    <t>I(h)</t>
  </si>
  <si>
    <t>II (c)</t>
  </si>
  <si>
    <t>II (h)</t>
  </si>
  <si>
    <t>III (c)</t>
  </si>
  <si>
    <t>III (h)</t>
  </si>
  <si>
    <t>IV (c)</t>
  </si>
  <si>
    <t>IV (h)</t>
  </si>
  <si>
    <t>V (c)</t>
  </si>
  <si>
    <t>V (h)</t>
  </si>
  <si>
    <t>VI (c)</t>
  </si>
  <si>
    <t>VI (h)</t>
  </si>
  <si>
    <t>Teóricos</t>
  </si>
  <si>
    <t>Prácticos</t>
  </si>
  <si>
    <t>Total</t>
  </si>
  <si>
    <t>De teoría</t>
  </si>
  <si>
    <t>Prácticas</t>
  </si>
  <si>
    <t>Dentro del límite permitido</t>
  </si>
  <si>
    <t>Dentro del rango</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</si>
  <si>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</si>
  <si>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 xml:space="preserve"> AMBIENTES Y EQUIPAMIENTO DEL PROGRAMA DE ESTUDIOS</t>
  </si>
  <si>
    <t>Denominación del Ambiente</t>
  </si>
  <si>
    <t>Equipos/Mobiliario</t>
  </si>
  <si>
    <t>Herramientas</t>
  </si>
  <si>
    <t>Instrumentos</t>
  </si>
  <si>
    <t>Software especializad</t>
  </si>
  <si>
    <t>Denominación</t>
  </si>
  <si>
    <t>Características</t>
  </si>
  <si>
    <t>Aula pedagógica</t>
  </si>
  <si>
    <t>Aula de cómputo</t>
  </si>
  <si>
    <t>Laboratorio de idiomas</t>
  </si>
  <si>
    <t>Ambiente 4</t>
  </si>
  <si>
    <t>Ambiente 5</t>
  </si>
  <si>
    <t>Ambiente 6</t>
  </si>
  <si>
    <t>Ambiente 7</t>
  </si>
  <si>
    <t>Ambiente 8</t>
  </si>
  <si>
    <t>Ambiente 9</t>
  </si>
  <si>
    <t>Ambiente 10</t>
  </si>
  <si>
    <t>Ambiente 11</t>
  </si>
  <si>
    <t>Ambiente 12</t>
  </si>
  <si>
    <t>Ambiente 13</t>
  </si>
  <si>
    <t>Ambiente 14</t>
  </si>
  <si>
    <t>Ambiente 15</t>
  </si>
  <si>
    <r>
      <rPr>
        <b/>
        <sz val="10"/>
        <color theme="1"/>
        <rFont val="Calibri"/>
        <family val="2"/>
      </rPr>
      <t>*Se considera el código de la carrera del CNOF
Pautas generales:</t>
    </r>
    <r>
      <rPr>
        <sz val="10"/>
        <color theme="1"/>
        <rFont val="Calibri"/>
        <family val="2"/>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</si>
  <si>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 xml:space="preserve"> REQUERIMIENTO DE AMBIENTES DEL PROGRAMA DE ESTUDIOS</t>
  </si>
  <si>
    <t>Módulos Formativos</t>
  </si>
  <si>
    <t>Denominación de Ambiente</t>
  </si>
  <si>
    <t>Unidades Didácticas Asociadas</t>
  </si>
  <si>
    <t>Horas Teóricas</t>
  </si>
  <si>
    <t>Horas Prácticas</t>
  </si>
  <si>
    <t>(Todas)</t>
  </si>
  <si>
    <t>(en blanco)</t>
  </si>
  <si>
    <t>Total general</t>
  </si>
  <si>
    <t>CETPRO JUANJUI</t>
  </si>
  <si>
    <t>UC1 C1 Ejecutar cortes de cabello tomando en cuenta tendencias y criterios esteticos, asi como las diferentes morfologias y requerimientos del cliente.</t>
  </si>
  <si>
    <t>UC1 C2 Ejecutar cortes y diseño de barba y bigote tomando en cuenta tendencias y criterios esteticos, asi como las diferentes morfologias y requerimientos del cliente</t>
  </si>
  <si>
    <t>UC1 C3 Ejecutar peinados según procedimientos tecnicos, creatividad y normas de bioseguridad e higiene</t>
  </si>
  <si>
    <t>#N/D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</si>
</sst>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scheme val="minor"/>
    </font>
    <font>
      <b/>
      <sz val="14"/>
      <color theme="1"/>
      <name val="Calibri"/>
      <family val="2"/>
    </font>
    <font>
      <sz val="11"/>
      <name val="Calibri"/>
      <family val="2"/>
    </font>
    <font>
      <sz val="11"/>
      <color theme="1"/>
      <name val="Calibri"/>
      <family val="2"/>
    </font>
    <font>
      <b/>
      <sz val="8"/>
      <color theme="1"/>
      <name val="Calibri"/>
      <family val="2"/>
    </font>
    <font>
      <sz val="8"/>
      <color theme="1"/>
      <name val="Calibri"/>
      <family val="2"/>
    </font>
    <font>
      <b/>
      <sz val="9"/>
      <color theme="1"/>
      <name val="Calibri"/>
      <family val="2"/>
    </font>
    <font>
      <sz val="10"/>
      <color theme="1"/>
      <name val="Calibri"/>
      <family val="2"/>
    </font>
    <font>
      <sz val="9"/>
      <color theme="1"/>
      <name val="Calibri"/>
      <family val="2"/>
    </font>
    <font>
      <b/>
      <sz val="10"/>
      <color theme="1"/>
      <name val="Calibri"/>
      <family val="2"/>
    </font>
    <font>
      <b/>
      <sz val="9"/>
      <color theme="0"/>
      <name val="Calibri"/>
      <family val="2"/>
    </font>
    <font>
      <b/>
      <sz val="10"/>
      <color theme="0"/>
      <name val="Calibri"/>
      <family val="2"/>
    </font>
    <font>
      <sz val="11"/>
      <color theme="0"/>
      <name val="Calibri"/>
      <family val="2"/>
    </font>
    <font>
      <sz val="8"/>
      <color theme="0"/>
      <name val="Calibri"/>
      <family val="2"/>
    </font>
    <font>
      <sz val="10"/>
      <color theme="0"/>
      <name val="Calibri"/>
      <family val="2"/>
    </font>
    <font>
      <b/>
      <sz val="11"/>
      <color theme="0"/>
      <name val="Calibri"/>
      <family val="2"/>
    </font>
    <font>
      <b/>
      <sz val="18"/>
      <color theme="1"/>
      <name val="Calibri"/>
      <family val="2"/>
    </font>
    <font>
      <b/>
      <sz val="8"/>
      <color theme="0"/>
      <name val="Calibri"/>
      <family val="2"/>
    </font>
    <font>
      <b/>
      <sz val="11"/>
      <color theme="1"/>
      <name val="Calibri"/>
      <family val="2"/>
    </font>
    <font>
      <sz val="10"/>
      <color rgb="FF000000"/>
      <name val="Calibri"/>
      <family val="2"/>
    </font>
    <font>
      <sz val="11"/>
      <color theme="1"/>
      <name val="Calibri"/>
      <family val="2"/>
      <scheme val="minor"/>
    </font>
    <font>
      <b/>
      <sz val="12"/>
      <color rgb="FFFF0000"/>
      <name val="Calibri"/>
      <family val="2"/>
    </font>
    <font>
      <sz val="12"/>
      <color rgb="FFFF0000"/>
      <name val="Calibri"/>
      <family val="2"/>
    </font>
    <font>
      <sz val="10"/>
      <color rgb="FFFF0000"/>
      <name val="Calibri"/>
      <family val="2"/>
    </font>
    <font>
      <sz val="12"/>
      <color theme="0"/>
      <name val="Calibri"/>
      <family val="2"/>
    </font>
    <font>
      <sz val="9"/>
      <color theme="1"/>
      <name val="Arial Narrow"/>
      <family val="2"/>
    </font>
    <font>
      <b/>
      <sz val="12"/>
      <color theme="1"/>
      <name val="Calibri"/>
      <family val="2"/>
    </font>
    <font>
      <b/>
      <sz val="14"/>
      <color theme="0"/>
      <name val="Calibri"/>
      <family val="2"/>
    </font>
    <font>
      <b/>
      <sz val="16"/>
      <color theme="0"/>
      <name val="Calibri"/>
      <family val="2"/>
    </font>
    <font>
      <b/>
      <sz val="7"/>
      <color theme="0"/>
      <name val="Calibri"/>
      <family val="2"/>
    </font>
    <font>
      <sz val="22"/>
      <color theme="1"/>
      <name val="Calibri"/>
      <family val="2"/>
    </font>
    <font>
      <b/>
      <sz val="12"/>
      <color theme="0"/>
      <name val="Calibri"/>
      <family val="2"/>
    </font>
    <font>
      <sz val="9"/>
      <color rgb="FF000000"/>
      <name val="Arial"/>
      <family val="2"/>
    </font>
    <font>
      <b/>
      <sz val="10"/>
      <color rgb="FFFF0000"/>
      <name val="Calibri"/>
      <family val="2"/>
    </font>
    <font>
      <sz val="14"/>
      <color rgb="FFFF0000"/>
      <name val="Calibri"/>
      <family val="2"/>
    </font>
    <font>
      <sz val="18"/>
      <color theme="1"/>
      <name val="Calibri"/>
      <family val="2"/>
    </font>
    <font>
      <sz val="9"/>
      <color rgb="FFA40000"/>
      <name val="Calibri"/>
      <family val="2"/>
    </font>
    <font>
      <sz val="10"/>
      <color rgb="FFBDDEFF"/>
      <name val="Calibri"/>
      <family val="2"/>
    </font>
    <font>
      <vertAlign val="superscript"/>
      <sz val="10"/>
      <color theme="1"/>
      <name val="Calibri"/>
      <family val="2"/>
    </font>
    <font>
      <sz val="10"/>
      <name val="Calibri"/>
      <family val="2"/>
    </font>
    <font>
      <sz val="9"/>
      <name val="Calibri"/>
      <family val="2"/>
    </font>
    <font>
      <sz val="10"/>
      <name val="Calibri"/>
      <family val="2"/>
      <scheme val="minor"/>
    </font>
    <font>
      <sz val="9"/>
      <name val="Calibri"/>
      <family val="2"/>
      <scheme val="minor"/>
    </font>
    <font>
      <b/>
      <sz val="9"/>
      <color theme="1"/>
      <name val="Calibri"/>
      <family val="2"/>
      <scheme val="minor"/>
    </font>
    <font>
      <sz val="10"/>
      <color theme="1"/>
      <name val="Calibri"/>
      <family val="2"/>
      <scheme val="minor"/>
    </font>
    <font>
      <b/>
      <sz val="10"/>
      <name val="Calibri"/>
      <family val="2"/>
    </font>
    <font>
      <sz val="9"/>
      <color rgb="FF0070C0"/>
      <name val="Calibri"/>
      <family val="2"/>
    </font>
  </fonts>
  <fills count="33">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00B050"/>
        <bgColor rgb="FF00B050"/>
      </patternFill>
    </fill>
    <fill>
      <patternFill patternType="solid">
        <fgColor rgb="FF993366"/>
        <bgColor rgb="FF993366"/>
      </patternFill>
    </fill>
    <fill>
      <patternFill patternType="solid">
        <fgColor rgb="FFFFFF00"/>
        <bgColor rgb="FFFFFF00"/>
      </patternFill>
    </fill>
    <fill>
      <patternFill patternType="solid">
        <fgColor rgb="FFFFE598"/>
        <bgColor rgb="FFFFE598"/>
      </patternFill>
    </fill>
    <fill>
      <patternFill patternType="solid">
        <fgColor rgb="FFFBE4D5"/>
        <bgColor rgb="FFFBE4D5"/>
      </patternFill>
    </fill>
    <fill>
      <patternFill patternType="solid">
        <fgColor rgb="FF9CC2E5"/>
        <bgColor rgb="FF9CC2E5"/>
      </patternFill>
    </fill>
    <fill>
      <patternFill patternType="solid">
        <fgColor rgb="FFC5E0B3"/>
        <bgColor rgb="FFC5E0B3"/>
      </patternFill>
    </fill>
    <fill>
      <patternFill patternType="solid">
        <fgColor rgb="FF92D050"/>
        <bgColor rgb="FF92D050"/>
      </patternFill>
    </fill>
    <fill>
      <patternFill patternType="solid">
        <fgColor rgb="FF7030A0"/>
        <bgColor rgb="FF7030A0"/>
      </patternFill>
    </fill>
    <fill>
      <patternFill patternType="solid">
        <fgColor rgb="FFD9E2F3"/>
        <bgColor rgb="FFD9E2F3"/>
      </patternFill>
    </fill>
    <fill>
      <patternFill patternType="solid">
        <fgColor rgb="FFDADADA"/>
        <bgColor rgb="FFDADADA"/>
      </patternFill>
    </fill>
    <fill>
      <patternFill patternType="solid">
        <fgColor rgb="FFFFCCFF"/>
        <bgColor rgb="FFFFCCFF"/>
      </patternFill>
    </fill>
    <fill>
      <patternFill patternType="solid">
        <fgColor rgb="FFCCFFFF"/>
        <bgColor rgb="FFCCFFFF"/>
      </patternFill>
    </fill>
    <fill>
      <patternFill patternType="solid">
        <fgColor rgb="FFCCECFF"/>
        <bgColor rgb="FFCCECFF"/>
      </patternFill>
    </fill>
    <fill>
      <patternFill patternType="solid">
        <fgColor rgb="FFA40000"/>
        <bgColor rgb="FFA40000"/>
      </patternFill>
    </fill>
    <fill>
      <patternFill patternType="solid">
        <fgColor rgb="FF2E4482"/>
        <bgColor rgb="FF2E4482"/>
      </patternFill>
    </fill>
    <fill>
      <patternFill patternType="solid">
        <fgColor rgb="FF159B72"/>
        <bgColor rgb="FF159B72"/>
      </patternFill>
    </fill>
    <fill>
      <patternFill patternType="solid">
        <fgColor rgb="FFBDDEFF"/>
        <bgColor rgb="FFBDDEFF"/>
      </patternFill>
    </fill>
    <fill>
      <patternFill patternType="solid">
        <fgColor rgb="FFA8D08D"/>
        <bgColor rgb="FFA8D08D"/>
      </patternFill>
    </fill>
    <fill>
      <patternFill patternType="solid">
        <fgColor rgb="FFD6DCE4"/>
        <bgColor rgb="FFD6DCE4"/>
      </patternFill>
    </fill>
    <fill>
      <patternFill patternType="solid">
        <fgColor rgb="FFB4C6E7"/>
        <bgColor rgb="FFB4C6E7"/>
      </patternFill>
    </fill>
    <fill>
      <patternFill patternType="solid">
        <fgColor rgb="FFA5A5A5"/>
        <bgColor rgb="FFA5A5A5"/>
      </patternFill>
    </fill>
    <fill>
      <patternFill patternType="solid">
        <fgColor rgb="FFFF0000"/>
        <bgColor rgb="FFFF0000"/>
      </patternFill>
    </fill>
    <fill>
      <patternFill patternType="solid">
        <fgColor rgb="FFFFC000"/>
        <bgColor rgb="FFFFC000"/>
      </patternFill>
    </fill>
    <fill>
      <patternFill patternType="solid">
        <fgColor theme="0"/>
        <bgColor rgb="FFFFFF00"/>
      </patternFill>
    </fill>
    <fill>
      <patternFill patternType="solid">
        <fgColor theme="0"/>
        <bgColor indexed="64"/>
      </patternFill>
    </fill>
    <fill>
      <patternFill patternType="solid">
        <fgColor theme="0"/>
        <bgColor rgb="FFFEF2CB"/>
      </patternFill>
    </fill>
    <fill>
      <patternFill patternType="solid">
        <fgColor theme="0"/>
        <bgColor rgb="FFE2EFD9"/>
      </patternFill>
    </fill>
    <fill>
      <patternFill patternType="solid">
        <fgColor rgb="FFFFFFFF"/>
        <bgColor indexed="64"/>
      </patternFill>
    </fill>
  </fills>
  <borders count="98">
    <border>
      <left/>
      <right/>
      <top/>
      <bottom/>
      <diagonal/>
    </border>
    <border>
      <left/>
      <right/>
      <top/>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rgb="FFA5A5A5"/>
      </left>
      <right style="thin">
        <color rgb="FFA5A5A5"/>
      </right>
      <top style="thin">
        <color rgb="FFA5A5A5"/>
      </top>
      <bottom style="thin">
        <color rgb="FFA5A5A5"/>
      </bottom>
      <diagonal/>
    </border>
    <border>
      <left style="hair">
        <color rgb="FF000000"/>
      </left>
      <right/>
      <top style="hair">
        <color rgb="FF000000"/>
      </top>
      <bottom style="hair">
        <color rgb="FF000000"/>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top style="thin">
        <color rgb="FF7F7F7F"/>
      </top>
      <bottom style="thin">
        <color rgb="FF7F7F7F"/>
      </bottom>
      <diagonal/>
    </border>
    <border>
      <left style="thin">
        <color rgb="FF7F7F7F"/>
      </left>
      <right/>
      <top style="thin">
        <color rgb="FF7F7F7F"/>
      </top>
      <bottom style="thin">
        <color rgb="FF000000"/>
      </bottom>
      <diagonal/>
    </border>
    <border>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7F7F7F"/>
      </left>
      <right/>
      <top style="thin">
        <color rgb="FF000000"/>
      </top>
      <bottom style="thin">
        <color rgb="FF7F7F7F"/>
      </bottom>
      <diagonal/>
    </border>
    <border>
      <left/>
      <right/>
      <top style="thin">
        <color rgb="FF000000"/>
      </top>
      <bottom style="thin">
        <color rgb="FF7F7F7F"/>
      </bottom>
      <diagonal/>
    </border>
    <border>
      <left/>
      <right style="thin">
        <color rgb="FF7F7F7F"/>
      </right>
      <top style="thin">
        <color rgb="FF000000"/>
      </top>
      <bottom style="thin">
        <color rgb="FF7F7F7F"/>
      </bottom>
      <diagonal/>
    </border>
    <border>
      <left style="medium">
        <color rgb="FF000000"/>
      </left>
      <right/>
      <top/>
      <bottom/>
      <diagonal/>
    </border>
    <border>
      <left/>
      <right/>
      <top/>
      <bottom style="hair">
        <color rgb="FF000000"/>
      </bottom>
      <diagonal/>
    </border>
    <border>
      <left style="thin">
        <color rgb="FFA5A5A5"/>
      </left>
      <right style="thin">
        <color rgb="FFA5A5A5"/>
      </right>
      <top/>
      <bottom/>
      <diagonal/>
    </border>
    <border>
      <left style="thin">
        <color rgb="FFA5A5A5"/>
      </left>
      <right style="thin">
        <color rgb="FFA5A5A5"/>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thin">
        <color rgb="FFA5A5A5"/>
      </right>
      <top/>
      <bottom style="thin">
        <color rgb="FFA5A5A5"/>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5A5A5"/>
      </left>
      <right style="thin">
        <color rgb="FFA5A5A5"/>
      </right>
      <top/>
      <bottom style="thin">
        <color rgb="FFAEABAB"/>
      </bottom>
      <diagonal/>
    </border>
    <border>
      <left style="thin">
        <color rgb="FFA5A5A5"/>
      </left>
      <right style="thin">
        <color rgb="FFAEABAB"/>
      </right>
      <top style="thin">
        <color rgb="FFA5A5A5"/>
      </top>
      <bottom/>
      <diagonal/>
    </border>
    <border>
      <left/>
      <right/>
      <top/>
      <bottom style="thin">
        <color rgb="FFAEABAB"/>
      </bottom>
      <diagonal/>
    </border>
    <border>
      <left style="thin">
        <color rgb="FFAEABAB"/>
      </left>
      <right/>
      <top style="thin">
        <color rgb="FFAEABAB"/>
      </top>
      <bottom style="thin">
        <color rgb="FFAEABAB"/>
      </bottom>
      <diagonal/>
    </border>
    <border>
      <left style="thin">
        <color rgb="FFA5A5A5"/>
      </left>
      <right style="thin">
        <color rgb="FFAEABAB"/>
      </right>
      <top/>
      <bottom/>
      <diagonal/>
    </border>
    <border>
      <left style="thin">
        <color rgb="FFA5A5A5"/>
      </left>
      <right style="thin">
        <color rgb="FFAEABAB"/>
      </right>
      <top/>
      <bottom style="thin">
        <color rgb="FFA5A5A5"/>
      </bottom>
      <diagonal/>
    </border>
    <border>
      <left style="thin">
        <color rgb="FFA5A5A5"/>
      </left>
      <right style="thin">
        <color rgb="FFAEABAB"/>
      </right>
      <top style="thin">
        <color rgb="FFAEABAB"/>
      </top>
      <bottom style="thin">
        <color rgb="FFAEABAB"/>
      </bottom>
      <diagonal/>
    </border>
    <border>
      <left/>
      <right/>
      <top style="thin">
        <color rgb="FFAEABAB"/>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right/>
      <top style="thin">
        <color rgb="FFAEABAB"/>
      </top>
      <bottom/>
      <diagonal/>
    </border>
    <border>
      <left/>
      <right style="thin">
        <color rgb="FFAEABAB"/>
      </right>
      <top style="thin">
        <color rgb="FFAEABAB"/>
      </top>
      <bottom style="thin">
        <color rgb="FFAEABAB"/>
      </bottom>
      <diagonal/>
    </border>
    <border>
      <left style="thin">
        <color rgb="FFA5A5A5"/>
      </left>
      <right style="thin">
        <color rgb="FFAEABAB"/>
      </right>
      <top style="thin">
        <color rgb="FFA5A5A5"/>
      </top>
      <bottom style="thin">
        <color rgb="FFAEABAB"/>
      </bottom>
      <diagonal/>
    </border>
    <border>
      <left/>
      <right style="thin">
        <color rgb="FFAEABAB"/>
      </right>
      <top style="thin">
        <color rgb="FFAEABAB"/>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hair">
        <color rgb="FF000000"/>
      </left>
      <right style="hair">
        <color rgb="FF000000"/>
      </right>
      <top/>
      <bottom/>
      <diagonal/>
    </border>
    <border>
      <left style="thin">
        <color rgb="FF7F7F7F"/>
      </left>
      <right style="hair">
        <color rgb="FF7F7F7F"/>
      </right>
      <top style="hair">
        <color rgb="FF7F7F7F"/>
      </top>
      <bottom style="hair">
        <color rgb="FF7F7F7F"/>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diagonal/>
    </border>
    <border>
      <left/>
      <right style="hair">
        <color rgb="FF000000"/>
      </right>
      <top/>
      <bottom/>
      <diagonal/>
    </border>
    <border>
      <left/>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style="hair">
        <color rgb="FF000000"/>
      </left>
      <right/>
      <top/>
      <bottom/>
      <diagonal/>
    </border>
    <border>
      <left/>
      <right/>
      <top style="hair">
        <color rgb="FF000000"/>
      </top>
      <bottom/>
      <diagonal/>
    </border>
    <border>
      <left style="thin">
        <color rgb="FF00B050"/>
      </left>
      <right/>
      <top style="thin">
        <color rgb="FF00B050"/>
      </top>
      <bottom style="thin">
        <color rgb="FF000000"/>
      </bottom>
      <diagonal/>
    </border>
    <border>
      <left/>
      <right/>
      <top style="thin">
        <color rgb="FF00B050"/>
      </top>
      <bottom style="thin">
        <color rgb="FF000000"/>
      </bottom>
      <diagonal/>
    </border>
    <border>
      <left/>
      <right style="thin">
        <color rgb="FF00B050"/>
      </right>
      <top style="thin">
        <color rgb="FF00B050"/>
      </top>
      <bottom style="thin">
        <color rgb="FF000000"/>
      </bottom>
      <diagonal/>
    </border>
    <border>
      <left style="thin">
        <color rgb="FF00B050"/>
      </left>
      <right style="thin">
        <color rgb="FF00B050"/>
      </right>
      <top style="thin">
        <color rgb="FF00B050"/>
      </top>
      <bottom style="thin">
        <color rgb="FF00B050"/>
      </bottom>
      <diagonal/>
    </border>
    <border>
      <left style="thin">
        <color rgb="FF7F7F7F"/>
      </left>
      <right/>
      <top/>
      <bottom/>
      <diagonal/>
    </border>
    <border>
      <left/>
      <right style="thin">
        <color rgb="FF7F7F7F"/>
      </right>
      <top/>
      <bottom/>
      <diagonal/>
    </border>
    <border>
      <left/>
      <right style="thin">
        <color rgb="FF000000"/>
      </right>
      <top style="thin">
        <color rgb="FF7F7F7F"/>
      </top>
      <bottom/>
      <diagonal/>
    </border>
    <border>
      <left/>
      <right style="thin">
        <color rgb="FF000000"/>
      </right>
      <top/>
      <bottom/>
      <diagonal/>
    </border>
    <border>
      <left/>
      <right style="thin">
        <color rgb="FF000000"/>
      </right>
      <top/>
      <bottom style="thin">
        <color rgb="FF7F7F7F"/>
      </bottom>
      <diagonal/>
    </border>
    <border>
      <left style="thin">
        <color rgb="FF7F7F7F"/>
      </left>
      <right style="thin">
        <color rgb="FF7F7F7F"/>
      </right>
      <top/>
      <bottom/>
      <diagonal/>
    </border>
    <border>
      <left style="thin">
        <color rgb="FF7F7F7F"/>
      </left>
      <right style="thin">
        <color rgb="FF000000"/>
      </right>
      <top style="thin">
        <color rgb="FF7F7F7F"/>
      </top>
      <bottom/>
      <diagonal/>
    </border>
    <border>
      <left style="thin">
        <color rgb="FF7F7F7F"/>
      </left>
      <right style="thin">
        <color rgb="FF000000"/>
      </right>
      <top/>
      <bottom style="thin">
        <color rgb="FF7F7F7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rgb="FF7F7F7F"/>
      </left>
      <right style="medium">
        <color rgb="FF7F7F7F"/>
      </right>
      <top style="medium">
        <color rgb="FFCCCCCC"/>
      </top>
      <bottom style="medium">
        <color rgb="FF7F7F7F"/>
      </bottom>
      <diagonal/>
    </border>
    <border>
      <left style="medium">
        <color rgb="FFCCCCCC"/>
      </left>
      <right style="medium">
        <color rgb="FF7F7F7F"/>
      </right>
      <top style="medium">
        <color rgb="FFCCCCCC"/>
      </top>
      <bottom style="medium">
        <color rgb="FF7F7F7F"/>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right style="thin">
        <color rgb="FF7F7F7F"/>
      </right>
      <top style="thin">
        <color rgb="FF00000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34998626667073579"/>
      </right>
      <top style="thin">
        <color theme="0" tint="-0.34998626667073579"/>
      </top>
      <bottom style="thin">
        <color theme="0" tint="-0.3499862666707357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style="thin">
        <color rgb="FFAEABAB"/>
      </left>
      <right style="thin">
        <color rgb="FFAEABAB"/>
      </right>
      <top/>
      <bottom/>
      <diagonal/>
    </border>
    <border>
      <left style="thin">
        <color rgb="FFA5A5A5"/>
      </left>
      <right style="thin">
        <color rgb="FFA5A5A5"/>
      </right>
      <top style="thin">
        <color indexed="64"/>
      </top>
      <bottom/>
      <diagonal/>
    </border>
  </borders>
  <cellStyleXfs count="1">
    <xf numFmtId="0" fontId="0" fillId="0" borderId="0"/>
  </cellStyleXfs>
  <cellXfs count="616">
    <xf numFmtId="0" fontId="0" fillId="0" borderId="0" xfId="0"/>
    <xf numFmtId="0" fontId="3" fillId="0" borderId="0" xfId="0" applyFont="1"/>
    <xf numFmtId="0" fontId="4" fillId="2" borderId="1" xfId="0" applyFont="1" applyFill="1" applyBorder="1" applyAlignment="1">
      <alignment horizontal="center" vertical="center" wrapText="1"/>
    </xf>
    <xf numFmtId="0" fontId="5" fillId="2" borderId="1" xfId="0" applyFont="1" applyFill="1" applyBorder="1" applyAlignment="1">
      <alignment vertical="center"/>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6" fillId="0" borderId="0" xfId="0" applyFont="1" applyAlignment="1">
      <alignment horizontal="left" vertical="center" wrapText="1"/>
    </xf>
    <xf numFmtId="0" fontId="6" fillId="2" borderId="1" xfId="0" applyFont="1" applyFill="1" applyBorder="1" applyAlignment="1">
      <alignment horizontal="right" vertical="center"/>
    </xf>
    <xf numFmtId="49" fontId="7" fillId="2" borderId="3"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6" fillId="2" borderId="1" xfId="0" applyFont="1" applyFill="1" applyBorder="1" applyAlignment="1">
      <alignment vertical="center" wrapText="1"/>
    </xf>
    <xf numFmtId="0" fontId="8" fillId="2" borderId="1" xfId="0" applyFont="1" applyFill="1" applyBorder="1"/>
    <xf numFmtId="0" fontId="11" fillId="4" borderId="5" xfId="0" applyFont="1" applyFill="1" applyBorder="1" applyAlignment="1">
      <alignment vertical="top" wrapText="1"/>
    </xf>
    <xf numFmtId="0" fontId="12" fillId="0" borderId="0" xfId="0" applyFont="1"/>
    <xf numFmtId="0" fontId="3" fillId="0" borderId="0" xfId="0" applyFont="1" applyAlignment="1">
      <alignment vertical="top"/>
    </xf>
    <xf numFmtId="49" fontId="12" fillId="0" borderId="0" xfId="0" applyNumberFormat="1" applyFont="1"/>
    <xf numFmtId="0" fontId="13" fillId="0" borderId="0" xfId="0" applyFont="1"/>
    <xf numFmtId="0" fontId="5" fillId="0" borderId="0" xfId="0" applyFont="1"/>
    <xf numFmtId="0" fontId="4" fillId="0" borderId="0" xfId="0" applyFont="1" applyAlignment="1">
      <alignment horizontal="center"/>
    </xf>
    <xf numFmtId="0" fontId="4" fillId="2" borderId="1" xfId="0" applyFont="1" applyFill="1" applyBorder="1" applyAlignment="1">
      <alignment horizontal="center"/>
    </xf>
    <xf numFmtId="0" fontId="5" fillId="2" borderId="1" xfId="0" applyFont="1" applyFill="1" applyBorder="1"/>
    <xf numFmtId="0" fontId="14" fillId="0" borderId="0" xfId="0" applyFont="1"/>
    <xf numFmtId="0" fontId="7" fillId="0" borderId="0" xfId="0" applyFont="1"/>
    <xf numFmtId="0" fontId="8" fillId="2" borderId="6" xfId="0" applyFont="1" applyFill="1" applyBorder="1" applyAlignment="1">
      <alignment horizontal="center" vertical="center" wrapText="1"/>
    </xf>
    <xf numFmtId="0" fontId="8" fillId="0" borderId="3" xfId="0" applyFont="1" applyBorder="1" applyAlignment="1">
      <alignment horizontal="center" vertical="center" wrapText="1"/>
    </xf>
    <xf numFmtId="0" fontId="6" fillId="0" borderId="0" xfId="0" applyFont="1" applyAlignment="1">
      <alignment horizontal="left" wrapText="1"/>
    </xf>
    <xf numFmtId="0" fontId="8" fillId="2" borderId="1" xfId="0" applyFont="1" applyFill="1" applyBorder="1" applyAlignment="1">
      <alignment horizontal="center"/>
    </xf>
    <xf numFmtId="2" fontId="8" fillId="2" borderId="3" xfId="0" applyNumberFormat="1" applyFont="1" applyFill="1" applyBorder="1" applyAlignment="1">
      <alignment horizontal="center" vertical="center" wrapText="1"/>
    </xf>
    <xf numFmtId="0" fontId="6" fillId="0" borderId="0" xfId="0" applyFont="1" applyAlignment="1">
      <alignment horizontal="left" vertical="center"/>
    </xf>
    <xf numFmtId="49" fontId="8" fillId="2" borderId="1"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6" fillId="0" borderId="0" xfId="0" applyFont="1" applyAlignment="1">
      <alignment horizontal="center" vertical="center" wrapText="1"/>
    </xf>
    <xf numFmtId="49" fontId="8" fillId="0" borderId="3" xfId="0" applyNumberFormat="1" applyFont="1" applyBorder="1" applyAlignment="1">
      <alignment horizontal="center" vertical="center" wrapText="1"/>
    </xf>
    <xf numFmtId="0" fontId="6" fillId="2" borderId="1" xfId="0" applyFont="1" applyFill="1" applyBorder="1" applyAlignment="1">
      <alignment horizontal="center" wrapText="1"/>
    </xf>
    <xf numFmtId="0" fontId="6" fillId="0" borderId="0" xfId="0" applyFont="1" applyAlignment="1">
      <alignment wrapText="1"/>
    </xf>
    <xf numFmtId="0" fontId="15" fillId="4" borderId="1" xfId="0" applyFont="1" applyFill="1" applyBorder="1"/>
    <xf numFmtId="0" fontId="7" fillId="0" borderId="7" xfId="0" applyFont="1" applyBorder="1" applyAlignment="1">
      <alignment horizontal="left" vertical="center" wrapText="1"/>
    </xf>
    <xf numFmtId="0" fontId="3" fillId="0" borderId="0" xfId="0" applyFont="1" applyAlignment="1">
      <alignment wrapText="1"/>
    </xf>
    <xf numFmtId="0" fontId="6" fillId="0" borderId="7" xfId="0" applyFont="1" applyBorder="1" applyAlignment="1">
      <alignment horizontal="left" vertical="center" wrapText="1"/>
    </xf>
    <xf numFmtId="0" fontId="8" fillId="0" borderId="7" xfId="0" applyFont="1" applyBorder="1" applyAlignment="1">
      <alignment horizontal="left" vertical="center" wrapText="1"/>
    </xf>
    <xf numFmtId="0" fontId="9" fillId="0" borderId="0" xfId="0" applyFont="1" applyAlignment="1">
      <alignment horizontal="center"/>
    </xf>
    <xf numFmtId="0" fontId="9"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wrapText="1"/>
    </xf>
    <xf numFmtId="0" fontId="9" fillId="0" borderId="0" xfId="0" applyFont="1" applyAlignment="1">
      <alignment vertical="center" wrapText="1"/>
    </xf>
    <xf numFmtId="0" fontId="9" fillId="0" borderId="0" xfId="0" applyFont="1" applyAlignment="1">
      <alignment wrapText="1"/>
    </xf>
    <xf numFmtId="0" fontId="9" fillId="0" borderId="0" xfId="0" applyFont="1" applyAlignment="1">
      <alignment horizontal="left"/>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wrapText="1"/>
    </xf>
    <xf numFmtId="0" fontId="14" fillId="0" borderId="0" xfId="0" applyFont="1" applyAlignment="1">
      <alignment vertical="center" wrapText="1"/>
    </xf>
    <xf numFmtId="0" fontId="11" fillId="0" borderId="0" xfId="0" applyFont="1" applyAlignment="1">
      <alignment horizontal="center" wrapText="1"/>
    </xf>
    <xf numFmtId="0" fontId="11" fillId="0" borderId="0" xfId="0" applyFont="1" applyAlignment="1">
      <alignment vertical="center" wrapText="1"/>
    </xf>
    <xf numFmtId="0" fontId="10" fillId="3" borderId="5" xfId="0" applyFont="1" applyFill="1" applyBorder="1" applyAlignment="1">
      <alignment vertical="center"/>
    </xf>
    <xf numFmtId="0" fontId="10" fillId="3" borderId="5" xfId="0" applyFont="1" applyFill="1" applyBorder="1" applyAlignment="1">
      <alignment horizontal="center" vertical="center" wrapText="1"/>
    </xf>
    <xf numFmtId="0" fontId="7" fillId="6" borderId="1" xfId="0" applyFont="1" applyFill="1" applyBorder="1" applyAlignment="1">
      <alignment horizontal="center" wrapText="1"/>
    </xf>
    <xf numFmtId="0" fontId="7" fillId="0" borderId="5" xfId="0" applyFont="1" applyBorder="1" applyAlignment="1">
      <alignment vertical="center" wrapText="1"/>
    </xf>
    <xf numFmtId="0" fontId="7" fillId="2" borderId="5" xfId="0" applyFont="1" applyFill="1" applyBorder="1" applyAlignment="1">
      <alignment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top" wrapText="1"/>
    </xf>
    <xf numFmtId="0" fontId="9" fillId="0" borderId="26" xfId="0" applyFont="1" applyBorder="1" applyAlignment="1">
      <alignment horizontal="center" vertical="center" wrapText="1"/>
    </xf>
    <xf numFmtId="0" fontId="7" fillId="0" borderId="27" xfId="0" applyFont="1" applyBorder="1" applyAlignment="1">
      <alignment vertical="center" wrapText="1"/>
    </xf>
    <xf numFmtId="0" fontId="7" fillId="0" borderId="26" xfId="0" applyFont="1" applyBorder="1" applyAlignment="1">
      <alignment horizontal="center" vertical="center" wrapText="1"/>
    </xf>
    <xf numFmtId="0" fontId="7" fillId="0" borderId="28" xfId="0" applyFont="1" applyBorder="1" applyAlignment="1">
      <alignment vertical="center" wrapText="1"/>
    </xf>
    <xf numFmtId="0" fontId="7" fillId="0" borderId="27" xfId="0" applyFont="1" applyBorder="1"/>
    <xf numFmtId="0" fontId="9" fillId="0" borderId="28" xfId="0" applyFont="1" applyBorder="1" applyAlignment="1">
      <alignment vertical="center" wrapText="1"/>
    </xf>
    <xf numFmtId="0" fontId="7" fillId="0" borderId="27" xfId="0" applyFont="1" applyBorder="1" applyAlignment="1">
      <alignment horizontal="center" vertical="center" wrapText="1"/>
    </xf>
    <xf numFmtId="0" fontId="18" fillId="0" borderId="0" xfId="0" applyFont="1" applyAlignment="1">
      <alignment vertical="center" wrapText="1"/>
    </xf>
    <xf numFmtId="0" fontId="7" fillId="10" borderId="29" xfId="0" applyFont="1" applyFill="1" applyBorder="1" applyAlignment="1">
      <alignment horizontal="center" vertical="center" wrapText="1"/>
    </xf>
    <xf numFmtId="0" fontId="7" fillId="0" borderId="0" xfId="0" applyFont="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vertical="center" wrapText="1"/>
    </xf>
    <xf numFmtId="0" fontId="7" fillId="0" borderId="33" xfId="0" applyFont="1" applyBorder="1" applyAlignment="1">
      <alignment vertical="center" wrapText="1"/>
    </xf>
    <xf numFmtId="0" fontId="7" fillId="0" borderId="34" xfId="0" applyFont="1" applyBorder="1" applyAlignment="1">
      <alignment vertical="center" wrapText="1"/>
    </xf>
    <xf numFmtId="0" fontId="7" fillId="0" borderId="35" xfId="0" applyFont="1" applyBorder="1" applyAlignment="1">
      <alignment vertical="center" wrapText="1"/>
    </xf>
    <xf numFmtId="0" fontId="7" fillId="0" borderId="36" xfId="0" applyFont="1" applyBorder="1" applyAlignment="1">
      <alignment vertical="center" wrapText="1"/>
    </xf>
    <xf numFmtId="0" fontId="7" fillId="0" borderId="36" xfId="0" applyFont="1" applyBorder="1" applyAlignment="1">
      <alignment vertical="center"/>
    </xf>
    <xf numFmtId="0" fontId="7" fillId="0" borderId="5" xfId="0" applyFont="1" applyBorder="1"/>
    <xf numFmtId="0" fontId="7" fillId="12" borderId="1" xfId="0" applyFont="1" applyFill="1" applyBorder="1"/>
    <xf numFmtId="0" fontId="8" fillId="2" borderId="36" xfId="0" applyFont="1" applyFill="1" applyBorder="1" applyAlignment="1">
      <alignment horizontal="center" vertical="center" wrapText="1"/>
    </xf>
    <xf numFmtId="0" fontId="7" fillId="2" borderId="36" xfId="0" applyFont="1" applyFill="1" applyBorder="1" applyAlignment="1">
      <alignment vertical="center" wrapText="1"/>
    </xf>
    <xf numFmtId="0" fontId="7" fillId="0" borderId="36" xfId="0" applyFont="1" applyBorder="1" applyAlignment="1">
      <alignment horizontal="center" vertical="center" wrapText="1"/>
    </xf>
    <xf numFmtId="0" fontId="8" fillId="0" borderId="36" xfId="0" applyFont="1" applyBorder="1" applyAlignment="1">
      <alignment horizontal="center" vertical="center" wrapText="1"/>
    </xf>
    <xf numFmtId="0" fontId="7" fillId="0" borderId="31" xfId="0" applyFont="1" applyBorder="1" applyAlignment="1">
      <alignment vertical="center" wrapText="1"/>
    </xf>
    <xf numFmtId="0" fontId="7" fillId="0" borderId="37" xfId="0" applyFont="1" applyBorder="1" applyAlignment="1">
      <alignment horizontal="center" vertical="center" wrapText="1"/>
    </xf>
    <xf numFmtId="0" fontId="9" fillId="8" borderId="38" xfId="0" applyFont="1" applyFill="1" applyBorder="1" applyAlignment="1">
      <alignment horizontal="center" vertical="center" wrapText="1"/>
    </xf>
    <xf numFmtId="0" fontId="7" fillId="0" borderId="39" xfId="0" applyFont="1" applyBorder="1" applyAlignment="1">
      <alignment horizontal="center" vertical="center" wrapText="1"/>
    </xf>
    <xf numFmtId="0" fontId="7" fillId="2" borderId="40" xfId="0" applyFont="1" applyFill="1" applyBorder="1" applyAlignment="1">
      <alignment vertical="center" wrapText="1"/>
    </xf>
    <xf numFmtId="0" fontId="9" fillId="8" borderId="41" xfId="0" applyFont="1" applyFill="1" applyBorder="1" applyAlignment="1">
      <alignment horizontal="center" vertical="center" wrapText="1"/>
    </xf>
    <xf numFmtId="0" fontId="7" fillId="0" borderId="28" xfId="0" applyFont="1" applyBorder="1" applyAlignment="1">
      <alignment horizontal="center" vertical="center" wrapText="1"/>
    </xf>
    <xf numFmtId="0" fontId="9" fillId="2" borderId="1" xfId="0" applyFont="1" applyFill="1" applyBorder="1" applyAlignment="1">
      <alignment vertical="center" wrapText="1"/>
    </xf>
    <xf numFmtId="0" fontId="9" fillId="8" borderId="42" xfId="0" applyFont="1" applyFill="1" applyBorder="1" applyAlignment="1">
      <alignment horizontal="center" vertical="center" wrapText="1"/>
    </xf>
    <xf numFmtId="0" fontId="7" fillId="0" borderId="43" xfId="0" applyFont="1" applyBorder="1" applyAlignment="1">
      <alignment vertical="center" wrapText="1"/>
    </xf>
    <xf numFmtId="0" fontId="7" fillId="0" borderId="5" xfId="0" applyFont="1" applyBorder="1" applyAlignment="1">
      <alignment horizontal="left" vertical="center" wrapText="1"/>
    </xf>
    <xf numFmtId="0" fontId="7" fillId="0" borderId="44" xfId="0" applyFont="1" applyBorder="1" applyAlignment="1">
      <alignment vertical="center" wrapText="1"/>
    </xf>
    <xf numFmtId="0" fontId="7" fillId="0" borderId="36" xfId="0" applyFont="1" applyBorder="1" applyAlignment="1">
      <alignment horizontal="left" vertical="center"/>
    </xf>
    <xf numFmtId="0" fontId="7" fillId="0" borderId="45" xfId="0" applyFont="1" applyBorder="1" applyAlignment="1">
      <alignment horizontal="left" vertical="center" wrapText="1"/>
    </xf>
    <xf numFmtId="0" fontId="7" fillId="0" borderId="46" xfId="0" applyFont="1" applyBorder="1" applyAlignment="1">
      <alignment wrapText="1"/>
    </xf>
    <xf numFmtId="0" fontId="7" fillId="0" borderId="44"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vertical="center"/>
    </xf>
    <xf numFmtId="0" fontId="7" fillId="0" borderId="5" xfId="0" applyFont="1" applyBorder="1" applyAlignment="1">
      <alignment horizontal="left" vertical="center"/>
    </xf>
    <xf numFmtId="0" fontId="7" fillId="0" borderId="5" xfId="0" applyFont="1" applyBorder="1" applyAlignment="1">
      <alignment vertical="center"/>
    </xf>
    <xf numFmtId="0" fontId="7" fillId="0" borderId="31" xfId="0" applyFont="1" applyBorder="1" applyAlignment="1">
      <alignment horizontal="left" vertical="center"/>
    </xf>
    <xf numFmtId="0" fontId="7" fillId="0" borderId="32" xfId="0" applyFont="1" applyBorder="1" applyAlignment="1">
      <alignment vertical="center"/>
    </xf>
    <xf numFmtId="0" fontId="7" fillId="0" borderId="33" xfId="0" applyFont="1" applyBorder="1" applyAlignment="1">
      <alignment vertical="center"/>
    </xf>
    <xf numFmtId="0" fontId="7" fillId="0" borderId="34" xfId="0" applyFont="1" applyBorder="1" applyAlignment="1">
      <alignment vertical="center"/>
    </xf>
    <xf numFmtId="0" fontId="7" fillId="0" borderId="27" xfId="0" applyFont="1" applyBorder="1" applyAlignment="1">
      <alignment horizontal="left" vertical="center"/>
    </xf>
    <xf numFmtId="0" fontId="7" fillId="12" borderId="1" xfId="0" applyFont="1" applyFill="1" applyBorder="1" applyAlignment="1">
      <alignment horizontal="left"/>
    </xf>
    <xf numFmtId="0" fontId="7" fillId="0" borderId="36" xfId="0" applyFont="1" applyBorder="1" applyAlignment="1">
      <alignment horizontal="left" vertical="center" wrapText="1"/>
    </xf>
    <xf numFmtId="0" fontId="19" fillId="0" borderId="45" xfId="0" applyFont="1" applyBorder="1" applyAlignment="1">
      <alignment vertical="center" wrapText="1"/>
    </xf>
    <xf numFmtId="0" fontId="19" fillId="0" borderId="46" xfId="0" applyFont="1" applyBorder="1" applyAlignment="1">
      <alignment vertical="center" wrapText="1"/>
    </xf>
    <xf numFmtId="0" fontId="20" fillId="0" borderId="0" xfId="0" applyFont="1"/>
    <xf numFmtId="0" fontId="7" fillId="0" borderId="27" xfId="0" applyFont="1" applyBorder="1" applyAlignment="1">
      <alignment vertical="center"/>
    </xf>
    <xf numFmtId="0" fontId="7" fillId="2" borderId="48" xfId="0" applyFont="1" applyFill="1" applyBorder="1" applyAlignment="1">
      <alignment horizontal="center" vertical="center" wrapText="1"/>
    </xf>
    <xf numFmtId="0" fontId="7" fillId="2" borderId="40" xfId="0" applyFont="1" applyFill="1" applyBorder="1" applyAlignment="1">
      <alignment vertical="center"/>
    </xf>
    <xf numFmtId="0" fontId="7" fillId="2" borderId="5" xfId="0" applyFont="1" applyFill="1" applyBorder="1" applyAlignment="1">
      <alignment horizontal="left" vertical="center"/>
    </xf>
    <xf numFmtId="0" fontId="21" fillId="2" borderId="1" xfId="0" applyFont="1" applyFill="1" applyBorder="1" applyAlignment="1">
      <alignment vertical="center"/>
    </xf>
    <xf numFmtId="0" fontId="7" fillId="2" borderId="5" xfId="0" applyFont="1" applyFill="1" applyBorder="1" applyAlignment="1">
      <alignment horizontal="left" vertical="center" wrapText="1"/>
    </xf>
    <xf numFmtId="0" fontId="22" fillId="0" borderId="0" xfId="0" applyFont="1" applyAlignment="1">
      <alignment vertical="center"/>
    </xf>
    <xf numFmtId="0" fontId="22" fillId="0" borderId="0" xfId="0" applyFont="1" applyAlignment="1">
      <alignment vertical="center" wrapText="1"/>
    </xf>
    <xf numFmtId="0" fontId="7" fillId="6" borderId="48" xfId="0" applyFont="1" applyFill="1" applyBorder="1" applyAlignment="1">
      <alignment horizontal="center" vertical="center" wrapText="1"/>
    </xf>
    <xf numFmtId="0" fontId="7" fillId="0" borderId="36" xfId="0" applyFont="1" applyBorder="1" applyAlignment="1">
      <alignment horizontal="center" vertical="center"/>
    </xf>
    <xf numFmtId="0" fontId="7" fillId="0" borderId="50" xfId="0" applyFont="1" applyBorder="1" applyAlignment="1">
      <alignment vertical="center"/>
    </xf>
    <xf numFmtId="0" fontId="7" fillId="2" borderId="48" xfId="0" applyFont="1" applyFill="1" applyBorder="1" applyAlignment="1">
      <alignment vertical="center"/>
    </xf>
    <xf numFmtId="0" fontId="23" fillId="0" borderId="0" xfId="0" applyFont="1" applyAlignment="1">
      <alignment vertical="center"/>
    </xf>
    <xf numFmtId="0" fontId="7" fillId="0" borderId="44" xfId="0" applyFont="1" applyBorder="1" applyAlignment="1">
      <alignment horizontal="center" vertical="center"/>
    </xf>
    <xf numFmtId="0" fontId="7" fillId="0" borderId="52" xfId="0" applyFont="1" applyBorder="1" applyAlignment="1">
      <alignment vertical="center" wrapText="1"/>
    </xf>
    <xf numFmtId="0" fontId="21" fillId="0" borderId="28" xfId="0" applyFont="1" applyBorder="1" applyAlignment="1">
      <alignment vertical="center"/>
    </xf>
    <xf numFmtId="0" fontId="7" fillId="0" borderId="47" xfId="0" applyFont="1" applyBorder="1" applyAlignment="1">
      <alignment horizontal="center" vertical="center"/>
    </xf>
    <xf numFmtId="0" fontId="7" fillId="0" borderId="51" xfId="0" applyFont="1" applyBorder="1" applyAlignment="1">
      <alignment vertical="center"/>
    </xf>
    <xf numFmtId="0" fontId="7" fillId="0" borderId="0" xfId="0" applyFont="1" applyAlignment="1">
      <alignment horizontal="center" vertical="center"/>
    </xf>
    <xf numFmtId="0" fontId="7" fillId="0" borderId="52" xfId="0" applyFont="1" applyBorder="1" applyAlignment="1">
      <alignment horizontal="center" vertical="center"/>
    </xf>
    <xf numFmtId="0" fontId="7" fillId="2" borderId="1" xfId="0" applyFont="1" applyFill="1" applyBorder="1" applyAlignment="1">
      <alignment vertical="center"/>
    </xf>
    <xf numFmtId="0" fontId="7" fillId="0" borderId="34" xfId="0" applyFont="1" applyBorder="1" applyAlignment="1">
      <alignment horizontal="left" vertical="center"/>
    </xf>
    <xf numFmtId="0" fontId="7" fillId="0" borderId="53" xfId="0" applyFont="1" applyBorder="1" applyAlignment="1">
      <alignment horizontal="left" vertical="center"/>
    </xf>
    <xf numFmtId="0" fontId="7" fillId="2" borderId="36" xfId="0" applyFont="1" applyFill="1" applyBorder="1" applyAlignment="1">
      <alignment vertical="center"/>
    </xf>
    <xf numFmtId="0" fontId="7" fillId="0" borderId="45" xfId="0" applyFont="1" applyBorder="1" applyAlignment="1">
      <alignment horizontal="center" vertical="center"/>
    </xf>
    <xf numFmtId="0" fontId="9" fillId="2" borderId="1" xfId="0" applyFont="1" applyFill="1" applyBorder="1" applyAlignment="1">
      <alignment horizontal="center" wrapText="1"/>
    </xf>
    <xf numFmtId="0" fontId="4" fillId="2" borderId="1" xfId="0" applyFont="1" applyFill="1" applyBorder="1" applyAlignment="1">
      <alignment horizontal="center" wrapText="1"/>
    </xf>
    <xf numFmtId="49" fontId="8" fillId="2" borderId="3" xfId="0" applyNumberFormat="1" applyFont="1" applyFill="1" applyBorder="1" applyAlignment="1">
      <alignment horizontal="center" vertical="center" wrapText="1"/>
    </xf>
    <xf numFmtId="0" fontId="6" fillId="2" borderId="56" xfId="0" applyFont="1" applyFill="1" applyBorder="1" applyAlignment="1">
      <alignment vertical="center" wrapText="1"/>
    </xf>
    <xf numFmtId="0" fontId="8" fillId="2" borderId="1" xfId="0" applyFont="1" applyFill="1" applyBorder="1" applyAlignment="1">
      <alignment horizontal="left" wrapText="1"/>
    </xf>
    <xf numFmtId="0" fontId="10" fillId="3" borderId="7" xfId="0" applyFont="1" applyFill="1" applyBorder="1" applyAlignment="1">
      <alignment horizontal="center" vertical="center" wrapText="1"/>
    </xf>
    <xf numFmtId="0" fontId="14" fillId="1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3" fillId="0" borderId="7" xfId="0" applyFont="1" applyBorder="1" applyAlignment="1">
      <alignment horizontal="center" vertical="center" textRotation="90" wrapText="1"/>
    </xf>
    <xf numFmtId="0" fontId="24" fillId="19" borderId="7" xfId="0" applyFont="1" applyFill="1" applyBorder="1" applyAlignment="1">
      <alignment horizontal="center" vertical="center" textRotation="90" wrapText="1"/>
    </xf>
    <xf numFmtId="0" fontId="5" fillId="0" borderId="7" xfId="0" applyFont="1" applyBorder="1" applyAlignment="1">
      <alignment horizontal="left" vertical="center" wrapText="1"/>
    </xf>
    <xf numFmtId="0" fontId="8" fillId="0" borderId="7" xfId="0" applyFont="1" applyBorder="1" applyAlignment="1">
      <alignment horizontal="center" vertical="center" wrapText="1"/>
    </xf>
    <xf numFmtId="0" fontId="6" fillId="0" borderId="7" xfId="0" applyFont="1" applyBorder="1" applyAlignment="1">
      <alignment horizontal="center" vertical="center" wrapText="1"/>
    </xf>
    <xf numFmtId="0" fontId="8" fillId="2" borderId="7" xfId="0" applyFont="1" applyFill="1" applyBorder="1" applyAlignment="1">
      <alignment horizontal="center" vertical="center" wrapText="1"/>
    </xf>
    <xf numFmtId="0" fontId="7" fillId="0" borderId="57" xfId="0" applyFont="1" applyBorder="1" applyAlignment="1">
      <alignment horizontal="center" vertical="center" wrapText="1"/>
    </xf>
    <xf numFmtId="0" fontId="7" fillId="0" borderId="58" xfId="0" applyFont="1" applyBorder="1" applyAlignment="1">
      <alignment horizontal="center" vertical="center" wrapText="1"/>
    </xf>
    <xf numFmtId="0" fontId="8" fillId="15" borderId="7" xfId="0" applyFont="1" applyFill="1" applyBorder="1" applyAlignment="1">
      <alignment horizontal="center" vertical="center" wrapText="1"/>
    </xf>
    <xf numFmtId="0" fontId="7" fillId="15" borderId="57" xfId="0" applyFont="1" applyFill="1" applyBorder="1" applyAlignment="1">
      <alignment horizontal="center" vertical="center" wrapText="1"/>
    </xf>
    <xf numFmtId="0" fontId="7" fillId="15" borderId="58"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24" fillId="20" borderId="7" xfId="0" applyFont="1" applyFill="1" applyBorder="1" applyAlignment="1">
      <alignment horizontal="center" vertical="center" textRotation="90" wrapText="1"/>
    </xf>
    <xf numFmtId="0" fontId="6" fillId="2" borderId="7" xfId="0" applyFont="1" applyFill="1" applyBorder="1" applyAlignment="1">
      <alignment horizontal="center" vertical="center" wrapText="1"/>
    </xf>
    <xf numFmtId="0" fontId="18" fillId="21" borderId="59" xfId="0" applyFont="1" applyFill="1" applyBorder="1" applyAlignment="1">
      <alignment horizontal="center" vertical="center" wrapText="1"/>
    </xf>
    <xf numFmtId="0" fontId="18" fillId="21" borderId="60" xfId="0" applyFont="1" applyFill="1" applyBorder="1" applyAlignment="1">
      <alignment horizontal="center" vertical="center" wrapText="1"/>
    </xf>
    <xf numFmtId="0" fontId="9" fillId="0" borderId="7" xfId="0" applyFont="1" applyBorder="1" applyAlignment="1">
      <alignment horizontal="left" vertical="center" wrapText="1"/>
    </xf>
    <xf numFmtId="0" fontId="18" fillId="0" borderId="7" xfId="0" applyFont="1" applyBorder="1" applyAlignment="1">
      <alignment horizontal="left" vertical="center" wrapText="1"/>
    </xf>
    <xf numFmtId="0" fontId="18" fillId="21" borderId="59" xfId="0" applyFont="1" applyFill="1" applyBorder="1" applyAlignment="1">
      <alignment vertical="center" wrapText="1"/>
    </xf>
    <xf numFmtId="0" fontId="8" fillId="0" borderId="7" xfId="0" applyFont="1" applyBorder="1" applyAlignment="1">
      <alignment horizontal="left" vertical="top" wrapText="1"/>
    </xf>
    <xf numFmtId="0" fontId="8" fillId="0" borderId="62" xfId="0" applyFont="1" applyBorder="1" applyAlignment="1">
      <alignment horizontal="left" vertical="top" wrapText="1"/>
    </xf>
    <xf numFmtId="0" fontId="7" fillId="0" borderId="0" xfId="0" applyFont="1" applyAlignment="1">
      <alignment horizontal="left" vertical="top" wrapText="1"/>
    </xf>
    <xf numFmtId="0" fontId="14" fillId="0" borderId="0" xfId="0" applyFont="1" applyAlignment="1">
      <alignment horizontal="left" vertical="center"/>
    </xf>
    <xf numFmtId="0" fontId="7" fillId="0" borderId="0" xfId="0" applyFont="1" applyAlignment="1">
      <alignment horizontal="center"/>
    </xf>
    <xf numFmtId="0" fontId="9" fillId="0" borderId="0" xfId="0" applyFont="1"/>
    <xf numFmtId="0" fontId="26" fillId="0" borderId="0" xfId="0" applyFont="1" applyAlignment="1">
      <alignment horizontal="center" vertical="top" wrapText="1"/>
    </xf>
    <xf numFmtId="0" fontId="6" fillId="0" borderId="0" xfId="0" applyFont="1" applyAlignment="1">
      <alignment horizontal="right" vertical="center" wrapText="1"/>
    </xf>
    <xf numFmtId="0" fontId="6" fillId="0" borderId="0" xfId="0" applyFont="1" applyAlignment="1">
      <alignment horizontal="right" vertical="center"/>
    </xf>
    <xf numFmtId="0" fontId="6" fillId="2" borderId="1" xfId="0" applyFont="1" applyFill="1" applyBorder="1" applyAlignment="1">
      <alignment horizontal="left" vertical="center"/>
    </xf>
    <xf numFmtId="0" fontId="8" fillId="0" borderId="0" xfId="0" applyFont="1" applyAlignment="1">
      <alignment horizontal="center" vertical="center" wrapText="1"/>
    </xf>
    <xf numFmtId="0" fontId="6" fillId="0" borderId="0" xfId="0" applyFont="1" applyAlignment="1">
      <alignment vertical="center" wrapText="1"/>
    </xf>
    <xf numFmtId="0" fontId="15" fillId="3" borderId="5" xfId="0" applyFont="1" applyFill="1" applyBorder="1" applyAlignment="1">
      <alignment horizontal="left" vertical="center" wrapText="1"/>
    </xf>
    <xf numFmtId="0" fontId="11" fillId="3" borderId="5" xfId="0" applyFont="1" applyFill="1" applyBorder="1" applyAlignment="1">
      <alignment horizontal="center" vertical="center" wrapText="1"/>
    </xf>
    <xf numFmtId="0" fontId="11" fillId="3" borderId="5" xfId="0" applyFont="1" applyFill="1" applyBorder="1" applyAlignment="1">
      <alignment horizontal="left" vertical="center" wrapText="1"/>
    </xf>
    <xf numFmtId="0" fontId="27" fillId="3" borderId="5"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29" fillId="3" borderId="5" xfId="0" applyFont="1" applyFill="1" applyBorder="1" applyAlignment="1">
      <alignment horizontal="center" vertical="center" wrapText="1"/>
    </xf>
    <xf numFmtId="0" fontId="8" fillId="0" borderId="27" xfId="0" applyFont="1" applyBorder="1" applyAlignment="1">
      <alignment horizontal="left" vertical="top" wrapText="1"/>
    </xf>
    <xf numFmtId="0" fontId="8" fillId="2" borderId="5" xfId="0" applyFont="1" applyFill="1" applyBorder="1" applyAlignment="1">
      <alignment horizontal="left" vertical="top" wrapText="1"/>
    </xf>
    <xf numFmtId="0" fontId="6" fillId="0" borderId="27" xfId="0" applyFont="1" applyBorder="1" applyAlignment="1">
      <alignment horizontal="center" vertical="top" wrapText="1"/>
    </xf>
    <xf numFmtId="0" fontId="6" fillId="0" borderId="27" xfId="0" applyFont="1" applyBorder="1" applyAlignment="1">
      <alignment horizontal="left" vertical="top" wrapText="1"/>
    </xf>
    <xf numFmtId="0" fontId="8" fillId="0" borderId="26" xfId="0" applyFont="1" applyBorder="1" applyAlignment="1">
      <alignment horizontal="left" vertical="top" wrapText="1"/>
    </xf>
    <xf numFmtId="0" fontId="6" fillId="0" borderId="26" xfId="0" applyFont="1" applyBorder="1" applyAlignment="1">
      <alignment horizontal="center" vertical="top" wrapText="1"/>
    </xf>
    <xf numFmtId="0" fontId="6" fillId="0" borderId="26" xfId="0" applyFont="1" applyBorder="1" applyAlignment="1">
      <alignment horizontal="left" vertical="top" wrapText="1"/>
    </xf>
    <xf numFmtId="0" fontId="8" fillId="0" borderId="5" xfId="0" applyFont="1" applyBorder="1" applyAlignment="1">
      <alignment horizontal="left" vertical="top" wrapText="1"/>
    </xf>
    <xf numFmtId="0" fontId="30" fillId="0" borderId="5" xfId="0" applyFont="1" applyBorder="1" applyAlignment="1">
      <alignment horizontal="left" vertical="top" wrapText="1"/>
    </xf>
    <xf numFmtId="0" fontId="21" fillId="0" borderId="5" xfId="0" applyFont="1" applyBorder="1" applyAlignment="1">
      <alignment horizontal="left" vertical="top" wrapText="1"/>
    </xf>
    <xf numFmtId="0" fontId="8" fillId="0" borderId="31" xfId="0" applyFont="1" applyBorder="1" applyAlignment="1">
      <alignment horizontal="left" vertical="top" wrapText="1"/>
    </xf>
    <xf numFmtId="0" fontId="6" fillId="0" borderId="31" xfId="0" applyFont="1" applyBorder="1" applyAlignment="1">
      <alignment horizontal="center" vertical="top" wrapText="1"/>
    </xf>
    <xf numFmtId="0" fontId="6" fillId="0" borderId="31" xfId="0" applyFont="1" applyBorder="1" applyAlignment="1">
      <alignment horizontal="left" vertical="top" wrapText="1"/>
    </xf>
    <xf numFmtId="0" fontId="6" fillId="2" borderId="27" xfId="0" applyFont="1" applyFill="1" applyBorder="1" applyAlignment="1">
      <alignment horizontal="center" vertical="top" wrapText="1"/>
    </xf>
    <xf numFmtId="0" fontId="8" fillId="0" borderId="5" xfId="0" applyFont="1" applyBorder="1" applyAlignment="1">
      <alignment horizontal="left" vertical="center" wrapText="1"/>
    </xf>
    <xf numFmtId="0" fontId="8" fillId="2" borderId="5"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8" fillId="0" borderId="65" xfId="0" applyFont="1" applyBorder="1" applyAlignment="1">
      <alignment horizontal="left" vertical="top" wrapText="1"/>
    </xf>
    <xf numFmtId="0" fontId="8" fillId="0" borderId="66" xfId="0" applyFont="1" applyBorder="1" applyAlignment="1">
      <alignment horizontal="left" vertical="top" wrapText="1"/>
    </xf>
    <xf numFmtId="0" fontId="8" fillId="0" borderId="67" xfId="0" applyFont="1" applyBorder="1" applyAlignment="1">
      <alignment horizontal="left" vertical="top" wrapText="1"/>
    </xf>
    <xf numFmtId="0" fontId="8" fillId="0" borderId="0" xfId="0" applyFont="1" applyAlignment="1">
      <alignment horizontal="left" vertical="top" wrapText="1"/>
    </xf>
    <xf numFmtId="0" fontId="8" fillId="0" borderId="28" xfId="0" applyFont="1" applyBorder="1" applyAlignment="1">
      <alignment horizontal="left" vertical="top" wrapText="1"/>
    </xf>
    <xf numFmtId="0" fontId="14" fillId="0" borderId="0" xfId="0" applyFont="1" applyAlignment="1">
      <alignment vertical="center"/>
    </xf>
    <xf numFmtId="0" fontId="8" fillId="0" borderId="32" xfId="0" applyFont="1" applyBorder="1" applyAlignment="1">
      <alignment horizontal="left" vertical="top" wrapText="1"/>
    </xf>
    <xf numFmtId="0" fontId="8" fillId="0" borderId="33" xfId="0" applyFont="1" applyBorder="1" applyAlignment="1">
      <alignment horizontal="left" vertical="top" wrapText="1"/>
    </xf>
    <xf numFmtId="0" fontId="8" fillId="0" borderId="34" xfId="0" applyFont="1" applyBorder="1" applyAlignment="1">
      <alignment horizontal="left" vertical="top" wrapText="1"/>
    </xf>
    <xf numFmtId="0" fontId="11" fillId="3" borderId="5" xfId="0" applyFont="1" applyFill="1" applyBorder="1" applyAlignment="1">
      <alignment horizontal="center" vertical="top" wrapText="1"/>
    </xf>
    <xf numFmtId="0" fontId="32" fillId="0" borderId="0" xfId="0" applyFont="1" applyAlignment="1">
      <alignment vertical="center"/>
    </xf>
    <xf numFmtId="0" fontId="8" fillId="0" borderId="27" xfId="0" applyFont="1" applyBorder="1" applyAlignment="1">
      <alignment horizontal="center" vertical="center" wrapText="1"/>
    </xf>
    <xf numFmtId="0" fontId="6" fillId="0" borderId="27" xfId="0" applyFont="1" applyBorder="1" applyAlignment="1">
      <alignment horizontal="center" vertical="center" wrapText="1"/>
    </xf>
    <xf numFmtId="0" fontId="8" fillId="0" borderId="53" xfId="0" applyFont="1" applyBorder="1" applyAlignment="1">
      <alignment horizontal="left" vertical="top" wrapText="1"/>
    </xf>
    <xf numFmtId="0" fontId="8" fillId="0" borderId="31" xfId="0" applyFont="1" applyBorder="1" applyAlignment="1">
      <alignment vertical="center" wrapText="1"/>
    </xf>
    <xf numFmtId="0" fontId="6" fillId="0" borderId="31" xfId="0" applyFont="1" applyBorder="1" applyAlignment="1">
      <alignment vertical="center" wrapText="1"/>
    </xf>
    <xf numFmtId="0" fontId="9" fillId="0" borderId="0" xfId="0" applyFont="1" applyAlignment="1">
      <alignment horizontal="center" vertical="top" wrapText="1"/>
    </xf>
    <xf numFmtId="0" fontId="7" fillId="0" borderId="0" xfId="0" applyFont="1" applyAlignment="1">
      <alignment vertical="top" wrapText="1"/>
    </xf>
    <xf numFmtId="0" fontId="14" fillId="0" borderId="0" xfId="0" applyFont="1" applyAlignment="1">
      <alignment vertical="top"/>
    </xf>
    <xf numFmtId="0" fontId="14" fillId="0" borderId="0" xfId="0" applyFont="1" applyAlignment="1">
      <alignment horizontal="left" vertical="top"/>
    </xf>
    <xf numFmtId="0" fontId="11" fillId="0" borderId="0" xfId="0" applyFont="1" applyAlignment="1">
      <alignment horizontal="center" vertical="top"/>
    </xf>
    <xf numFmtId="0" fontId="14" fillId="0" borderId="0" xfId="0" applyFont="1" applyAlignment="1">
      <alignment vertical="top" wrapText="1"/>
    </xf>
    <xf numFmtId="0" fontId="14" fillId="0" borderId="0" xfId="0" applyFont="1" applyAlignment="1">
      <alignment horizontal="left" vertical="top" wrapText="1"/>
    </xf>
    <xf numFmtId="0" fontId="11" fillId="0" borderId="0" xfId="0" applyFont="1" applyAlignment="1">
      <alignment horizontal="center" vertical="top" wrapText="1"/>
    </xf>
    <xf numFmtId="0" fontId="31" fillId="3" borderId="5" xfId="0" applyFont="1" applyFill="1" applyBorder="1" applyAlignment="1">
      <alignment horizontal="center" vertical="center" wrapText="1"/>
    </xf>
    <xf numFmtId="0" fontId="11" fillId="3" borderId="27" xfId="0" applyFont="1" applyFill="1" applyBorder="1" applyAlignment="1">
      <alignment horizontal="left" vertical="center" wrapText="1"/>
    </xf>
    <xf numFmtId="0" fontId="11" fillId="3" borderId="27" xfId="0" applyFont="1" applyFill="1" applyBorder="1" applyAlignment="1">
      <alignment horizontal="center" vertical="center" wrapText="1"/>
    </xf>
    <xf numFmtId="0" fontId="6" fillId="0" borderId="67" xfId="0" applyFont="1" applyBorder="1" applyAlignment="1">
      <alignment horizontal="center" wrapText="1"/>
    </xf>
    <xf numFmtId="0" fontId="6" fillId="0" borderId="28" xfId="0" applyFont="1" applyBorder="1" applyAlignment="1">
      <alignment horizontal="center" vertical="top" wrapText="1"/>
    </xf>
    <xf numFmtId="0" fontId="20" fillId="0" borderId="0" xfId="0" applyFont="1" applyAlignment="1">
      <alignment horizontal="center"/>
    </xf>
    <xf numFmtId="0" fontId="33" fillId="0" borderId="28" xfId="0" applyFont="1" applyBorder="1" applyAlignment="1">
      <alignment horizontal="center" vertical="top" wrapText="1"/>
    </xf>
    <xf numFmtId="0" fontId="34" fillId="0" borderId="26" xfId="0" applyFont="1" applyBorder="1" applyAlignment="1">
      <alignment horizontal="left" vertical="top" wrapText="1"/>
    </xf>
    <xf numFmtId="0" fontId="35" fillId="0" borderId="0" xfId="0" applyFont="1"/>
    <xf numFmtId="0" fontId="11" fillId="0" borderId="0" xfId="0" applyFont="1"/>
    <xf numFmtId="0" fontId="9" fillId="2" borderId="1" xfId="0" applyFont="1" applyFill="1" applyBorder="1" applyAlignment="1">
      <alignment horizont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9" fillId="2"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9" fillId="0" borderId="0" xfId="0" applyFont="1" applyAlignment="1">
      <alignment horizontal="left" vertical="center"/>
    </xf>
    <xf numFmtId="0" fontId="7" fillId="2" borderId="1" xfId="0" applyFont="1" applyFill="1" applyBorder="1" applyAlignment="1">
      <alignment horizontal="center"/>
    </xf>
    <xf numFmtId="0" fontId="9" fillId="2" borderId="69" xfId="0" applyFont="1" applyFill="1" applyBorder="1" applyAlignment="1">
      <alignment horizontal="center"/>
    </xf>
    <xf numFmtId="0" fontId="9" fillId="2" borderId="1" xfId="0" applyFont="1" applyFill="1" applyBorder="1" applyAlignment="1">
      <alignment wrapText="1"/>
    </xf>
    <xf numFmtId="0" fontId="11" fillId="3" borderId="7"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9" fillId="0" borderId="0" xfId="0" applyFont="1" applyAlignment="1">
      <alignment horizontal="left" wrapText="1"/>
    </xf>
    <xf numFmtId="0" fontId="9" fillId="2" borderId="1" xfId="0" applyFont="1" applyFill="1" applyBorder="1" applyAlignment="1">
      <alignment horizontal="left" wrapText="1"/>
    </xf>
    <xf numFmtId="0" fontId="7" fillId="0" borderId="7" xfId="0" applyFont="1" applyBorder="1" applyAlignment="1">
      <alignment horizontal="center" vertical="center" wrapText="1"/>
    </xf>
    <xf numFmtId="0" fontId="9" fillId="23" borderId="7" xfId="0" applyFont="1" applyFill="1" applyBorder="1" applyAlignment="1">
      <alignment horizontal="center" vertical="center" wrapText="1"/>
    </xf>
    <xf numFmtId="0" fontId="7" fillId="0" borderId="12" xfId="0" applyFont="1" applyBorder="1" applyAlignment="1">
      <alignment vertical="center"/>
    </xf>
    <xf numFmtId="0" fontId="7" fillId="0" borderId="13" xfId="0" applyFont="1" applyBorder="1" applyAlignment="1">
      <alignment vertical="center"/>
    </xf>
    <xf numFmtId="0" fontId="7" fillId="24" borderId="73" xfId="0" applyFont="1" applyFill="1" applyBorder="1" applyAlignment="1">
      <alignment horizontal="center" vertical="center"/>
    </xf>
    <xf numFmtId="0" fontId="9" fillId="2" borderId="1" xfId="0" applyFont="1" applyFill="1" applyBorder="1"/>
    <xf numFmtId="0" fontId="7" fillId="2" borderId="1" xfId="0" applyFont="1" applyFill="1" applyBorder="1"/>
    <xf numFmtId="0" fontId="7" fillId="0" borderId="7" xfId="0" applyFont="1" applyBorder="1" applyAlignment="1">
      <alignment horizontal="center" vertical="center"/>
    </xf>
    <xf numFmtId="0" fontId="7" fillId="2" borderId="73" xfId="0" applyFont="1" applyFill="1" applyBorder="1" applyAlignment="1">
      <alignment horizontal="center" vertical="center"/>
    </xf>
    <xf numFmtId="0" fontId="7" fillId="2" borderId="1" xfId="0" applyFont="1" applyFill="1" applyBorder="1" applyAlignment="1">
      <alignment horizontal="center" vertical="center" wrapText="1"/>
    </xf>
    <xf numFmtId="10" fontId="9" fillId="2" borderId="1" xfId="0" applyNumberFormat="1" applyFont="1" applyFill="1" applyBorder="1" applyAlignment="1">
      <alignment horizontal="center" vertical="center" wrapText="1"/>
    </xf>
    <xf numFmtId="0" fontId="9" fillId="25" borderId="7" xfId="0" applyFont="1" applyFill="1" applyBorder="1" applyAlignment="1">
      <alignment horizontal="center" vertical="center"/>
    </xf>
    <xf numFmtId="0" fontId="9" fillId="0" borderId="7" xfId="0" applyFont="1" applyBorder="1" applyAlignment="1">
      <alignment horizontal="center" vertical="center"/>
    </xf>
    <xf numFmtId="0" fontId="14" fillId="4" borderId="74" xfId="0" applyFont="1" applyFill="1" applyBorder="1" applyAlignment="1">
      <alignment vertical="center"/>
    </xf>
    <xf numFmtId="0" fontId="7" fillId="26" borderId="52" xfId="0" applyFont="1" applyFill="1" applyBorder="1" applyAlignment="1">
      <alignment horizontal="left" vertical="center"/>
    </xf>
    <xf numFmtId="0" fontId="3" fillId="0" borderId="0" xfId="0" applyFont="1" applyAlignment="1">
      <alignment horizontal="left" vertical="center"/>
    </xf>
    <xf numFmtId="0" fontId="13" fillId="3" borderId="7" xfId="0" applyFont="1" applyFill="1" applyBorder="1" applyAlignment="1">
      <alignment horizontal="center" vertical="center" wrapText="1"/>
    </xf>
    <xf numFmtId="0" fontId="7" fillId="27" borderId="52" xfId="0" applyFont="1" applyFill="1" applyBorder="1" applyAlignment="1">
      <alignment horizontal="left" vertical="center"/>
    </xf>
    <xf numFmtId="0" fontId="11" fillId="26" borderId="7" xfId="0" applyFont="1" applyFill="1" applyBorder="1" applyAlignment="1">
      <alignment horizontal="center" vertical="center" wrapText="1"/>
    </xf>
    <xf numFmtId="0" fontId="14" fillId="26" borderId="7" xfId="0" applyFont="1" applyFill="1" applyBorder="1" applyAlignment="1">
      <alignment horizontal="center" vertical="center" wrapText="1"/>
    </xf>
    <xf numFmtId="0" fontId="7" fillId="4" borderId="52" xfId="0" applyFont="1" applyFill="1" applyBorder="1"/>
    <xf numFmtId="0" fontId="7" fillId="0" borderId="7" xfId="0" applyFont="1" applyBorder="1" applyAlignment="1">
      <alignment horizontal="center" vertical="center" textRotation="90" wrapText="1"/>
    </xf>
    <xf numFmtId="0" fontId="7" fillId="4" borderId="52" xfId="0" applyFont="1" applyFill="1" applyBorder="1" applyAlignment="1">
      <alignment horizontal="left" vertical="center"/>
    </xf>
    <xf numFmtId="0" fontId="9" fillId="21" borderId="7" xfId="0" applyFont="1" applyFill="1" applyBorder="1" applyAlignment="1">
      <alignment horizontal="center" vertical="center" wrapText="1"/>
    </xf>
    <xf numFmtId="0" fontId="9" fillId="21" borderId="59" xfId="0" applyFont="1" applyFill="1" applyBorder="1" applyAlignment="1">
      <alignment horizontal="center" vertical="center" wrapText="1"/>
    </xf>
    <xf numFmtId="0" fontId="7" fillId="21" borderId="7" xfId="0" applyFont="1" applyFill="1" applyBorder="1" applyAlignment="1">
      <alignment horizontal="center" vertical="center"/>
    </xf>
    <xf numFmtId="0" fontId="9" fillId="21" borderId="7" xfId="0" applyFont="1" applyFill="1" applyBorder="1" applyAlignment="1">
      <alignment horizontal="center" vertical="center"/>
    </xf>
    <xf numFmtId="0" fontId="37" fillId="21" borderId="60" xfId="0" applyFont="1" applyFill="1" applyBorder="1" applyAlignment="1">
      <alignment horizontal="center" vertical="center"/>
    </xf>
    <xf numFmtId="0" fontId="6" fillId="2" borderId="1" xfId="0" applyFont="1" applyFill="1" applyBorder="1" applyAlignment="1">
      <alignment horizontal="center" vertical="center"/>
    </xf>
    <xf numFmtId="0" fontId="8" fillId="0" borderId="5" xfId="0" applyFont="1" applyBorder="1" applyAlignment="1">
      <alignment horizontal="center" vertical="center" wrapText="1"/>
    </xf>
    <xf numFmtId="0" fontId="7" fillId="0" borderId="0" xfId="0" applyFont="1" applyAlignment="1">
      <alignment horizontal="left"/>
    </xf>
    <xf numFmtId="0" fontId="8" fillId="0" borderId="30" xfId="0" applyFont="1" applyBorder="1" applyAlignment="1">
      <alignment horizontal="center" vertical="center" wrapText="1"/>
    </xf>
    <xf numFmtId="0" fontId="8" fillId="0" borderId="53" xfId="0" applyFont="1" applyBorder="1" applyAlignment="1">
      <alignment horizontal="center" vertical="center"/>
    </xf>
    <xf numFmtId="0" fontId="8" fillId="0" borderId="5" xfId="0" applyFont="1" applyBorder="1" applyAlignment="1">
      <alignment horizontal="center" vertical="center"/>
    </xf>
    <xf numFmtId="0" fontId="8" fillId="28" borderId="7" xfId="0" applyFont="1" applyFill="1" applyBorder="1" applyAlignment="1">
      <alignment horizontal="center" vertical="center" wrapText="1"/>
    </xf>
    <xf numFmtId="0" fontId="8" fillId="28" borderId="17" xfId="0" applyFont="1" applyFill="1" applyBorder="1" applyAlignment="1">
      <alignment horizontal="center" vertical="center" wrapText="1"/>
    </xf>
    <xf numFmtId="0" fontId="8" fillId="29" borderId="7" xfId="0" applyFont="1" applyFill="1" applyBorder="1" applyAlignment="1">
      <alignment horizontal="center" vertical="center" wrapText="1"/>
    </xf>
    <xf numFmtId="0" fontId="8" fillId="30" borderId="5" xfId="0" applyFont="1" applyFill="1" applyBorder="1" applyAlignment="1">
      <alignment horizontal="left" vertical="top" wrapText="1"/>
    </xf>
    <xf numFmtId="0" fontId="8" fillId="31" borderId="5" xfId="0" applyFont="1" applyFill="1" applyBorder="1" applyAlignment="1">
      <alignment horizontal="left" vertical="top" wrapText="1"/>
    </xf>
    <xf numFmtId="0" fontId="8" fillId="31" borderId="5" xfId="0" applyFont="1" applyFill="1" applyBorder="1" applyAlignment="1">
      <alignment horizontal="left" vertical="center" wrapText="1"/>
    </xf>
    <xf numFmtId="0" fontId="8" fillId="29" borderId="5" xfId="0" applyFont="1" applyFill="1" applyBorder="1" applyAlignment="1">
      <alignment horizontal="left" vertical="top" wrapText="1"/>
    </xf>
    <xf numFmtId="0" fontId="7" fillId="28" borderId="58" xfId="0" applyFont="1" applyFill="1" applyBorder="1" applyAlignment="1">
      <alignment horizontal="center" vertical="center" wrapText="1"/>
    </xf>
    <xf numFmtId="0" fontId="41" fillId="0" borderId="82" xfId="0" applyFont="1" applyBorder="1" applyAlignment="1" applyProtection="1">
      <alignment vertical="center" wrapText="1"/>
      <protection locked="0"/>
    </xf>
    <xf numFmtId="0" fontId="41" fillId="0" borderId="82" xfId="0" applyFont="1" applyBorder="1" applyAlignment="1" applyProtection="1">
      <alignment horizontal="left" vertical="center" wrapText="1"/>
      <protection locked="0"/>
    </xf>
    <xf numFmtId="0" fontId="42" fillId="0" borderId="82" xfId="0" applyFont="1" applyBorder="1" applyAlignment="1" applyProtection="1">
      <alignment horizontal="justify" vertical="center" wrapText="1"/>
      <protection locked="0"/>
    </xf>
    <xf numFmtId="0" fontId="42" fillId="0" borderId="83" xfId="0" applyFont="1" applyBorder="1" applyAlignment="1" applyProtection="1">
      <alignment horizontal="justify" vertical="top" wrapText="1"/>
      <protection locked="0"/>
    </xf>
    <xf numFmtId="0" fontId="39" fillId="0" borderId="5" xfId="0" applyFont="1" applyBorder="1" applyAlignment="1">
      <alignment vertical="center" wrapText="1"/>
    </xf>
    <xf numFmtId="0" fontId="39" fillId="2" borderId="40" xfId="0" applyFont="1" applyFill="1" applyBorder="1" applyAlignment="1">
      <alignment vertical="center"/>
    </xf>
    <xf numFmtId="0" fontId="7" fillId="31" borderId="5" xfId="0" applyFont="1" applyFill="1" applyBorder="1" applyAlignment="1">
      <alignment horizontal="left" vertical="center"/>
    </xf>
    <xf numFmtId="0" fontId="7" fillId="31" borderId="5" xfId="0" applyFont="1" applyFill="1" applyBorder="1" applyAlignment="1">
      <alignment horizontal="left" vertical="center" wrapText="1"/>
    </xf>
    <xf numFmtId="0" fontId="19" fillId="31" borderId="48" xfId="0" applyFont="1" applyFill="1" applyBorder="1" applyAlignment="1">
      <alignment vertical="center" wrapText="1"/>
    </xf>
    <xf numFmtId="0" fontId="43" fillId="0" borderId="84" xfId="0" applyFont="1" applyBorder="1" applyAlignment="1">
      <alignment horizontal="center" vertical="center" wrapText="1"/>
    </xf>
    <xf numFmtId="0" fontId="43" fillId="0" borderId="85" xfId="0" applyFont="1" applyBorder="1" applyAlignment="1">
      <alignment horizontal="center" vertical="center" wrapText="1"/>
    </xf>
    <xf numFmtId="0" fontId="43" fillId="32" borderId="84" xfId="0" applyFont="1" applyFill="1" applyBorder="1" applyAlignment="1">
      <alignment horizontal="center" vertical="center" wrapText="1"/>
    </xf>
    <xf numFmtId="0" fontId="43" fillId="32" borderId="85" xfId="0" applyFont="1" applyFill="1" applyBorder="1" applyAlignment="1">
      <alignment horizontal="center" vertical="center" wrapText="1"/>
    </xf>
    <xf numFmtId="0" fontId="44" fillId="0" borderId="86" xfId="0" applyFont="1" applyBorder="1" applyAlignment="1" applyProtection="1">
      <alignment horizontal="left" vertical="center"/>
      <protection locked="0"/>
    </xf>
    <xf numFmtId="0" fontId="41" fillId="0" borderId="87" xfId="0" applyFont="1" applyBorder="1" applyAlignment="1" applyProtection="1">
      <alignment vertical="center"/>
      <protection locked="0"/>
    </xf>
    <xf numFmtId="0" fontId="41" fillId="0" borderId="1" xfId="0" applyFont="1" applyBorder="1" applyAlignment="1" applyProtection="1">
      <alignment vertical="center"/>
      <protection locked="0"/>
    </xf>
    <xf numFmtId="0" fontId="41" fillId="0" borderId="88" xfId="0" applyFont="1" applyBorder="1" applyAlignment="1" applyProtection="1">
      <alignment vertical="center"/>
      <protection locked="0"/>
    </xf>
    <xf numFmtId="0" fontId="44" fillId="0" borderId="90" xfId="0" applyFont="1" applyBorder="1" applyAlignment="1" applyProtection="1">
      <alignment horizontal="center" vertical="center" wrapText="1"/>
      <protection locked="0"/>
    </xf>
    <xf numFmtId="0" fontId="40" fillId="28" borderId="7" xfId="0" applyFont="1" applyFill="1" applyBorder="1" applyAlignment="1">
      <alignment horizontal="center" vertical="center" wrapText="1"/>
    </xf>
    <xf numFmtId="0" fontId="45" fillId="6" borderId="73" xfId="0" applyFont="1" applyFill="1" applyBorder="1" applyAlignment="1">
      <alignment horizontal="center" vertical="center"/>
    </xf>
    <xf numFmtId="0" fontId="39" fillId="2" borderId="73" xfId="0" applyFont="1" applyFill="1" applyBorder="1" applyAlignment="1">
      <alignment horizontal="center" vertical="center"/>
    </xf>
    <xf numFmtId="0" fontId="7" fillId="29" borderId="5" xfId="0" applyFont="1" applyFill="1" applyBorder="1" applyAlignment="1">
      <alignment horizontal="left" vertical="top" wrapText="1"/>
    </xf>
    <xf numFmtId="0" fontId="40" fillId="0" borderId="5" xfId="0" applyFont="1" applyBorder="1" applyAlignment="1">
      <alignment horizontal="left" vertical="top" wrapText="1"/>
    </xf>
    <xf numFmtId="0" fontId="39" fillId="2" borderId="48" xfId="0" applyFont="1" applyFill="1" applyBorder="1" applyAlignment="1">
      <alignment horizontal="center" vertical="center" wrapText="1"/>
    </xf>
    <xf numFmtId="0" fontId="39" fillId="0" borderId="5" xfId="0" applyFont="1" applyBorder="1" applyAlignment="1">
      <alignment horizontal="left" vertical="center" wrapText="1"/>
    </xf>
    <xf numFmtId="0" fontId="39" fillId="0" borderId="5" xfId="0" applyFont="1" applyBorder="1" applyAlignment="1">
      <alignment horizontal="left" vertical="center"/>
    </xf>
    <xf numFmtId="0" fontId="39" fillId="0" borderId="36" xfId="0" applyFont="1" applyBorder="1" applyAlignment="1">
      <alignment horizontal="left" vertical="center" wrapText="1"/>
    </xf>
    <xf numFmtId="0" fontId="41" fillId="0" borderId="82" xfId="0" applyFont="1" applyBorder="1" applyAlignment="1" applyProtection="1">
      <alignment horizontal="center" vertical="center" wrapText="1"/>
      <protection locked="0"/>
    </xf>
    <xf numFmtId="0" fontId="41" fillId="0" borderId="82" xfId="0" applyFont="1" applyBorder="1" applyAlignment="1" applyProtection="1">
      <alignment horizontal="left" vertical="center"/>
      <protection locked="0"/>
    </xf>
    <xf numFmtId="0" fontId="41" fillId="0" borderId="91" xfId="0" applyFont="1" applyBorder="1" applyAlignment="1" applyProtection="1">
      <alignment horizontal="center" vertical="center" wrapText="1"/>
      <protection locked="0"/>
    </xf>
    <xf numFmtId="0" fontId="41" fillId="0" borderId="82" xfId="0" applyFont="1" applyBorder="1" applyAlignment="1" applyProtection="1">
      <alignment vertical="center"/>
      <protection locked="0"/>
    </xf>
    <xf numFmtId="0" fontId="8" fillId="0" borderId="29" xfId="0" applyFont="1" applyBorder="1" applyAlignment="1">
      <alignment horizontal="left" vertical="top" wrapText="1"/>
    </xf>
    <xf numFmtId="0" fontId="46" fillId="0" borderId="5" xfId="0" applyFont="1" applyBorder="1" applyAlignment="1">
      <alignment horizontal="left" vertical="center" wrapText="1"/>
    </xf>
    <xf numFmtId="0" fontId="46" fillId="0" borderId="5" xfId="0" applyFont="1" applyBorder="1" applyAlignment="1">
      <alignment horizontal="left" vertical="top" wrapText="1"/>
    </xf>
    <xf numFmtId="0" fontId="12" fillId="0" borderId="74" xfId="0" applyFont="1" applyBorder="1"/>
    <xf numFmtId="0" fontId="6" fillId="2" borderId="68" xfId="0" applyFont="1" applyFill="1" applyBorder="1" applyAlignment="1">
      <alignment horizontal="center" vertical="center" wrapText="1"/>
    </xf>
    <xf numFmtId="0" fontId="6" fillId="0" borderId="17" xfId="0" applyFont="1" applyBorder="1" applyAlignment="1">
      <alignment horizontal="left" vertical="center" wrapText="1"/>
    </xf>
    <xf numFmtId="0" fontId="8" fillId="0" borderId="17" xfId="0" applyFont="1" applyBorder="1" applyAlignment="1">
      <alignment horizontal="left" vertical="center" wrapText="1"/>
    </xf>
    <xf numFmtId="0" fontId="10" fillId="3" borderId="27" xfId="0" applyFont="1" applyFill="1" applyBorder="1" applyAlignment="1">
      <alignment horizontal="center" vertical="center" wrapText="1"/>
    </xf>
    <xf numFmtId="0" fontId="17" fillId="3" borderId="27"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7" fillId="8" borderId="65" xfId="0" applyFont="1" applyFill="1" applyBorder="1" applyAlignment="1">
      <alignment horizontal="center" vertical="center" wrapText="1"/>
    </xf>
    <xf numFmtId="0" fontId="7" fillId="9" borderId="27" xfId="0" applyFont="1" applyFill="1" applyBorder="1" applyAlignment="1">
      <alignment vertical="center" wrapText="1"/>
    </xf>
    <xf numFmtId="0" fontId="7" fillId="7" borderId="26" xfId="0" applyFont="1" applyFill="1" applyBorder="1" applyAlignment="1">
      <alignment horizontal="center" vertical="center" wrapText="1"/>
    </xf>
    <xf numFmtId="0" fontId="7" fillId="8" borderId="26" xfId="0" applyFont="1" applyFill="1" applyBorder="1" applyAlignment="1">
      <alignment horizontal="center" vertical="center" wrapText="1"/>
    </xf>
    <xf numFmtId="0" fontId="9" fillId="0" borderId="29" xfId="0" applyFont="1" applyBorder="1" applyAlignment="1">
      <alignment vertical="center" wrapText="1"/>
    </xf>
    <xf numFmtId="0" fontId="7" fillId="0" borderId="29" xfId="0" applyFont="1" applyBorder="1" applyAlignment="1">
      <alignment vertical="center" wrapText="1"/>
    </xf>
    <xf numFmtId="0" fontId="7" fillId="7" borderId="31" xfId="0" applyFont="1" applyFill="1" applyBorder="1" applyAlignment="1">
      <alignment horizontal="center" vertical="center" wrapText="1"/>
    </xf>
    <xf numFmtId="0" fontId="7" fillId="8" borderId="31" xfId="0" applyFont="1" applyFill="1" applyBorder="1" applyAlignment="1">
      <alignment horizontal="center" vertical="center" wrapText="1"/>
    </xf>
    <xf numFmtId="0" fontId="7" fillId="8" borderId="27" xfId="0" applyFont="1" applyFill="1" applyBorder="1" applyAlignment="1">
      <alignment horizontal="center" vertical="center" wrapText="1"/>
    </xf>
    <xf numFmtId="0" fontId="18" fillId="0" borderId="29" xfId="0" applyFont="1" applyBorder="1" applyAlignment="1">
      <alignment vertical="center" wrapText="1"/>
    </xf>
    <xf numFmtId="0" fontId="7" fillId="9" borderId="27" xfId="0" applyFont="1" applyFill="1" applyBorder="1"/>
    <xf numFmtId="0" fontId="7" fillId="10" borderId="65" xfId="0" applyFont="1" applyFill="1" applyBorder="1" applyAlignment="1">
      <alignment horizontal="center" vertical="center" wrapText="1"/>
    </xf>
    <xf numFmtId="0" fontId="7" fillId="11" borderId="27" xfId="0" applyFont="1" applyFill="1" applyBorder="1" applyAlignment="1">
      <alignment vertical="center" wrapText="1"/>
    </xf>
    <xf numFmtId="0" fontId="7" fillId="10" borderId="26" xfId="0" applyFont="1" applyFill="1" applyBorder="1" applyAlignment="1">
      <alignment horizontal="center" vertical="center" wrapText="1"/>
    </xf>
    <xf numFmtId="0" fontId="7" fillId="10" borderId="31" xfId="0" applyFont="1" applyFill="1" applyBorder="1" applyAlignment="1">
      <alignment horizontal="center" vertical="center" wrapText="1"/>
    </xf>
    <xf numFmtId="0" fontId="7" fillId="10" borderId="27" xfId="0" applyFont="1" applyFill="1" applyBorder="1" applyAlignment="1">
      <alignment horizontal="center" vertical="center" wrapText="1"/>
    </xf>
    <xf numFmtId="0" fontId="19" fillId="0" borderId="40" xfId="0" applyFont="1" applyBorder="1" applyAlignment="1">
      <alignment horizontal="center" vertical="center" wrapText="1"/>
    </xf>
    <xf numFmtId="0" fontId="7" fillId="0" borderId="40" xfId="0" applyFont="1" applyBorder="1" applyAlignment="1">
      <alignment vertical="center"/>
    </xf>
    <xf numFmtId="0" fontId="7" fillId="0" borderId="48" xfId="0" applyFont="1" applyBorder="1" applyAlignment="1">
      <alignment vertical="center" wrapText="1"/>
    </xf>
    <xf numFmtId="0" fontId="7" fillId="11" borderId="27" xfId="0" applyFont="1" applyFill="1" applyBorder="1"/>
    <xf numFmtId="0" fontId="7" fillId="13" borderId="27" xfId="0" applyFont="1" applyFill="1" applyBorder="1" applyAlignment="1">
      <alignment horizontal="center" vertical="center" wrapText="1"/>
    </xf>
    <xf numFmtId="0" fontId="7" fillId="13" borderId="26" xfId="0" applyFont="1" applyFill="1" applyBorder="1" applyAlignment="1">
      <alignment horizontal="center" vertical="center" wrapText="1"/>
    </xf>
    <xf numFmtId="0" fontId="7" fillId="13" borderId="31" xfId="0" applyFont="1" applyFill="1" applyBorder="1" applyAlignment="1">
      <alignment horizontal="center" vertical="center" wrapText="1"/>
    </xf>
    <xf numFmtId="0" fontId="8" fillId="0" borderId="48" xfId="0" applyFont="1" applyBorder="1" applyAlignment="1">
      <alignment horizontal="center" vertical="center" wrapText="1"/>
    </xf>
    <xf numFmtId="0" fontId="9" fillId="13" borderId="27" xfId="0" applyFont="1" applyFill="1" applyBorder="1" applyAlignment="1">
      <alignment horizontal="center" vertical="center" wrapText="1"/>
    </xf>
    <xf numFmtId="0" fontId="7" fillId="0" borderId="40" xfId="0" applyFont="1" applyBorder="1" applyAlignment="1">
      <alignment vertical="center" wrapText="1"/>
    </xf>
    <xf numFmtId="0" fontId="8" fillId="0" borderId="48" xfId="0" applyFont="1" applyBorder="1" applyAlignment="1">
      <alignment vertical="center" wrapText="1"/>
    </xf>
    <xf numFmtId="0" fontId="9" fillId="13" borderId="26" xfId="0" applyFont="1" applyFill="1" applyBorder="1" applyAlignment="1">
      <alignment horizontal="center" vertical="center" wrapText="1"/>
    </xf>
    <xf numFmtId="0" fontId="7" fillId="2" borderId="27" xfId="0" applyFont="1" applyFill="1" applyBorder="1" applyAlignment="1">
      <alignment vertical="center" wrapText="1"/>
    </xf>
    <xf numFmtId="0" fontId="9" fillId="13" borderId="31" xfId="0" applyFont="1" applyFill="1" applyBorder="1" applyAlignment="1">
      <alignment horizontal="center" vertical="center" wrapText="1"/>
    </xf>
    <xf numFmtId="0" fontId="7" fillId="0" borderId="48" xfId="0" applyFont="1" applyBorder="1" applyAlignment="1">
      <alignment horizontal="center" vertical="center" wrapText="1"/>
    </xf>
    <xf numFmtId="0" fontId="7" fillId="0" borderId="48" xfId="0" applyFont="1" applyBorder="1" applyAlignment="1">
      <alignment horizontal="left" vertical="center"/>
    </xf>
    <xf numFmtId="0" fontId="7" fillId="0" borderId="47" xfId="0" applyFont="1" applyBorder="1" applyAlignment="1">
      <alignment vertical="center" wrapText="1"/>
    </xf>
    <xf numFmtId="0" fontId="7" fillId="0" borderId="29" xfId="0" applyFont="1" applyBorder="1" applyAlignment="1">
      <alignment vertical="center"/>
    </xf>
    <xf numFmtId="0" fontId="7" fillId="14" borderId="27" xfId="0" applyFont="1" applyFill="1" applyBorder="1" applyAlignment="1">
      <alignment horizontal="center" vertical="center" wrapText="1"/>
    </xf>
    <xf numFmtId="0" fontId="19" fillId="0" borderId="48" xfId="0" applyFont="1" applyBorder="1" applyAlignment="1">
      <alignment vertical="center" wrapText="1"/>
    </xf>
    <xf numFmtId="0" fontId="7" fillId="14" borderId="26" xfId="0" applyFont="1" applyFill="1" applyBorder="1" applyAlignment="1">
      <alignment horizontal="center" vertical="center" wrapText="1"/>
    </xf>
    <xf numFmtId="0" fontId="7" fillId="14" borderId="31" xfId="0" applyFont="1" applyFill="1" applyBorder="1" applyAlignment="1">
      <alignment horizontal="center" vertical="center" wrapText="1"/>
    </xf>
    <xf numFmtId="0" fontId="39" fillId="0" borderId="48" xfId="0" applyFont="1" applyBorder="1" applyAlignment="1">
      <alignment vertical="center" wrapText="1"/>
    </xf>
    <xf numFmtId="0" fontId="39" fillId="0" borderId="40" xfId="0" applyFont="1" applyBorder="1" applyAlignment="1">
      <alignment vertical="center"/>
    </xf>
    <xf numFmtId="0" fontId="7" fillId="0" borderId="43" xfId="0" applyFont="1" applyBorder="1" applyAlignment="1">
      <alignment vertical="center"/>
    </xf>
    <xf numFmtId="0" fontId="7" fillId="0" borderId="49" xfId="0" applyFont="1" applyBorder="1" applyAlignment="1">
      <alignment vertical="center"/>
    </xf>
    <xf numFmtId="0" fontId="7" fillId="15" borderId="27" xfId="0" applyFont="1" applyFill="1" applyBorder="1" applyAlignment="1">
      <alignment horizontal="center" vertical="center" wrapText="1"/>
    </xf>
    <xf numFmtId="0" fontId="7" fillId="0" borderId="48" xfId="0" applyFont="1" applyBorder="1" applyAlignment="1">
      <alignment horizontal="center" vertical="center"/>
    </xf>
    <xf numFmtId="0" fontId="7" fillId="0" borderId="55" xfId="0" applyFont="1" applyBorder="1" applyAlignment="1">
      <alignment vertical="center" wrapText="1"/>
    </xf>
    <xf numFmtId="0" fontId="7" fillId="15" borderId="26" xfId="0" applyFont="1" applyFill="1" applyBorder="1" applyAlignment="1">
      <alignment horizontal="center" vertical="center" wrapText="1"/>
    </xf>
    <xf numFmtId="0" fontId="7" fillId="0" borderId="29" xfId="0" applyFont="1" applyBorder="1" applyAlignment="1">
      <alignment horizontal="left" vertical="center"/>
    </xf>
    <xf numFmtId="0" fontId="7" fillId="15" borderId="31" xfId="0" applyFont="1" applyFill="1" applyBorder="1" applyAlignment="1">
      <alignment horizontal="center" vertical="center" wrapText="1"/>
    </xf>
    <xf numFmtId="0" fontId="7" fillId="0" borderId="54" xfId="0" applyFont="1" applyBorder="1" applyAlignment="1">
      <alignment vertical="center"/>
    </xf>
    <xf numFmtId="0" fontId="7" fillId="0" borderId="40" xfId="0" applyFont="1" applyBorder="1" applyAlignment="1">
      <alignment horizontal="center" vertical="center"/>
    </xf>
    <xf numFmtId="0" fontId="7" fillId="16" borderId="27" xfId="0" applyFont="1" applyFill="1" applyBorder="1" applyAlignment="1">
      <alignment horizontal="center" vertical="center" wrapText="1"/>
    </xf>
    <xf numFmtId="0" fontId="7" fillId="16" borderId="26" xfId="0" applyFont="1" applyFill="1" applyBorder="1" applyAlignment="1">
      <alignment horizontal="center" vertical="center" wrapText="1"/>
    </xf>
    <xf numFmtId="0" fontId="7" fillId="16" borderId="31" xfId="0" applyFont="1" applyFill="1" applyBorder="1" applyAlignment="1">
      <alignment horizontal="center" vertical="center" wrapText="1"/>
    </xf>
    <xf numFmtId="0" fontId="7" fillId="17" borderId="27" xfId="0" applyFont="1" applyFill="1" applyBorder="1" applyAlignment="1">
      <alignment horizontal="center" vertical="center" wrapText="1"/>
    </xf>
    <xf numFmtId="0" fontId="7" fillId="17" borderId="26" xfId="0" applyFont="1" applyFill="1" applyBorder="1" applyAlignment="1">
      <alignment horizontal="center" vertical="center" wrapText="1"/>
    </xf>
    <xf numFmtId="0" fontId="7" fillId="17" borderId="31" xfId="0" applyFont="1" applyFill="1" applyBorder="1" applyAlignment="1">
      <alignment horizontal="center" vertical="center" wrapText="1"/>
    </xf>
    <xf numFmtId="0" fontId="8" fillId="0" borderId="17" xfId="0" applyFont="1" applyBorder="1" applyAlignment="1">
      <alignment horizontal="center" vertical="center" wrapText="1"/>
    </xf>
    <xf numFmtId="0" fontId="6" fillId="2" borderId="68" xfId="0" applyFont="1" applyFill="1" applyBorder="1" applyAlignment="1">
      <alignment horizontal="right" vertical="center" wrapText="1"/>
    </xf>
    <xf numFmtId="0" fontId="8" fillId="0" borderId="68" xfId="0" applyFont="1" applyBorder="1" applyAlignment="1">
      <alignment horizontal="center" vertical="center" wrapText="1"/>
    </xf>
    <xf numFmtId="49" fontId="8" fillId="0" borderId="68" xfId="0" applyNumberFormat="1" applyFont="1" applyBorder="1" applyAlignment="1">
      <alignment horizontal="center" vertical="center" wrapText="1"/>
    </xf>
    <xf numFmtId="0" fontId="18" fillId="28" borderId="65" xfId="0" applyFont="1" applyFill="1" applyBorder="1" applyAlignment="1">
      <alignment horizontal="left" vertical="top" wrapText="1"/>
    </xf>
    <xf numFmtId="0" fontId="7" fillId="2" borderId="5" xfId="0" applyFont="1" applyFill="1" applyBorder="1" applyAlignment="1">
      <alignment horizontal="left" vertical="top" wrapText="1"/>
    </xf>
    <xf numFmtId="0" fontId="10" fillId="3" borderId="31" xfId="0" applyFont="1" applyFill="1" applyBorder="1" applyAlignment="1">
      <alignment horizontal="center" vertical="center" wrapText="1"/>
    </xf>
    <xf numFmtId="0" fontId="42" fillId="0" borderId="82" xfId="0" applyFont="1" applyBorder="1" applyAlignment="1" applyProtection="1">
      <alignment horizontal="left" vertical="top" wrapText="1"/>
      <protection locked="0"/>
    </xf>
    <xf numFmtId="0" fontId="0" fillId="0" borderId="92" xfId="0" pivotButton="1" applyBorder="1"/>
    <xf numFmtId="0" fontId="0" fillId="0" borderId="92" xfId="0" applyBorder="1"/>
    <xf numFmtId="0" fontId="0" fillId="0" borderId="93" xfId="0" applyBorder="1"/>
    <xf numFmtId="0" fontId="0" fillId="0" borderId="93" xfId="0" pivotButton="1" applyBorder="1"/>
    <xf numFmtId="0" fontId="0" fillId="0" borderId="94" xfId="0" applyBorder="1"/>
    <xf numFmtId="0" fontId="7" fillId="2" borderId="44" xfId="0" applyFont="1" applyFill="1" applyBorder="1" applyAlignment="1">
      <alignment vertical="center"/>
    </xf>
    <xf numFmtId="0" fontId="7" fillId="2" borderId="45" xfId="0" applyFont="1" applyFill="1" applyBorder="1" applyAlignment="1">
      <alignment vertical="center"/>
    </xf>
    <xf numFmtId="0" fontId="7" fillId="0" borderId="95" xfId="0" applyFont="1" applyBorder="1" applyAlignment="1">
      <alignment vertical="center" wrapText="1"/>
    </xf>
    <xf numFmtId="0" fontId="7" fillId="2" borderId="96" xfId="0" applyFont="1" applyFill="1" applyBorder="1" applyAlignment="1">
      <alignment vertical="center"/>
    </xf>
    <xf numFmtId="0" fontId="7" fillId="0" borderId="46" xfId="0" applyFont="1" applyBorder="1" applyAlignment="1">
      <alignment horizontal="left" vertical="center" wrapText="1"/>
    </xf>
    <xf numFmtId="0" fontId="20" fillId="0" borderId="95" xfId="0" applyFont="1" applyBorder="1" applyAlignment="1">
      <alignment vertical="center"/>
    </xf>
    <xf numFmtId="0" fontId="40" fillId="0" borderId="27" xfId="0" applyFont="1" applyBorder="1" applyAlignment="1">
      <alignment horizontal="left" vertical="top" wrapText="1"/>
    </xf>
    <xf numFmtId="0" fontId="32" fillId="0" borderId="0" xfId="0" applyFont="1" applyAlignment="1">
      <alignment vertical="center" wrapText="1"/>
    </xf>
    <xf numFmtId="0" fontId="9" fillId="21" borderId="17" xfId="0" applyFont="1" applyFill="1" applyBorder="1" applyAlignment="1">
      <alignment horizontal="center" vertical="center" wrapText="1"/>
    </xf>
    <xf numFmtId="0" fontId="7" fillId="0" borderId="62" xfId="0" applyFont="1" applyBorder="1" applyAlignment="1">
      <alignment horizontal="center" vertical="center"/>
    </xf>
    <xf numFmtId="0" fontId="7" fillId="0" borderId="61" xfId="0" applyFont="1" applyBorder="1" applyAlignment="1">
      <alignment horizontal="center" vertical="center"/>
    </xf>
    <xf numFmtId="0" fontId="9" fillId="21" borderId="95" xfId="0" applyFont="1" applyFill="1" applyBorder="1" applyAlignment="1">
      <alignment horizontal="center" vertical="center" wrapText="1"/>
    </xf>
    <xf numFmtId="0" fontId="10" fillId="3" borderId="17" xfId="0" applyFont="1" applyFill="1" applyBorder="1" applyAlignment="1">
      <alignment horizontal="center" vertical="center"/>
    </xf>
    <xf numFmtId="0" fontId="2" fillId="0" borderId="59" xfId="0" applyFont="1" applyBorder="1"/>
    <xf numFmtId="0" fontId="2" fillId="0" borderId="60" xfId="0" applyFont="1" applyBorder="1"/>
    <xf numFmtId="49" fontId="7" fillId="2" borderId="17" xfId="0" applyNumberFormat="1" applyFont="1" applyFill="1" applyBorder="1" applyAlignment="1">
      <alignment horizontal="left" vertical="top" wrapText="1"/>
    </xf>
    <xf numFmtId="0" fontId="5" fillId="2" borderId="1" xfId="0" applyFont="1" applyFill="1" applyBorder="1" applyAlignment="1">
      <alignment horizontal="left" vertical="center" wrapText="1"/>
    </xf>
    <xf numFmtId="0" fontId="2" fillId="0" borderId="1" xfId="0" applyFont="1" applyBorder="1"/>
    <xf numFmtId="0" fontId="39" fillId="2" borderId="17" xfId="0" applyFont="1" applyFill="1" applyBorder="1" applyAlignment="1">
      <alignment horizontal="left" vertical="center" wrapText="1"/>
    </xf>
    <xf numFmtId="0" fontId="39" fillId="2" borderId="17" xfId="0" applyFont="1" applyFill="1" applyBorder="1" applyAlignment="1">
      <alignment horizontal="left" vertical="top" wrapText="1"/>
    </xf>
    <xf numFmtId="0" fontId="8" fillId="2" borderId="17" xfId="0" applyFont="1" applyFill="1" applyBorder="1" applyAlignment="1">
      <alignment horizontal="left" vertical="top" wrapText="1"/>
    </xf>
    <xf numFmtId="0" fontId="10" fillId="3" borderId="8" xfId="0" applyFont="1" applyFill="1" applyBorder="1" applyAlignment="1">
      <alignment horizontal="center" vertical="center"/>
    </xf>
    <xf numFmtId="0" fontId="2" fillId="0" borderId="9" xfId="0" applyFont="1" applyBorder="1"/>
    <xf numFmtId="0" fontId="2" fillId="0" borderId="10" xfId="0" applyFont="1" applyBorder="1"/>
    <xf numFmtId="0" fontId="12" fillId="0" borderId="9" xfId="0" applyFont="1" applyBorder="1"/>
    <xf numFmtId="0" fontId="12" fillId="0" borderId="10" xfId="0" applyFont="1" applyBorder="1"/>
    <xf numFmtId="0" fontId="7" fillId="2" borderId="6" xfId="0" applyFont="1" applyFill="1" applyBorder="1" applyAlignment="1">
      <alignment horizontal="center" vertical="center" wrapText="1"/>
    </xf>
    <xf numFmtId="0" fontId="2" fillId="0" borderId="2" xfId="0" applyFont="1" applyBorder="1"/>
    <xf numFmtId="0" fontId="7" fillId="0" borderId="6" xfId="0" applyFont="1" applyBorder="1" applyAlignment="1">
      <alignment horizontal="center" vertical="center" wrapText="1"/>
    </xf>
    <xf numFmtId="0" fontId="9" fillId="2" borderId="6" xfId="0" applyFont="1" applyFill="1" applyBorder="1" applyAlignment="1">
      <alignment horizontal="center" vertical="center" wrapText="1"/>
    </xf>
    <xf numFmtId="0" fontId="2" fillId="0" borderId="4" xfId="0" applyFont="1" applyBorder="1"/>
    <xf numFmtId="0" fontId="1" fillId="2" borderId="1"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1" fillId="3" borderId="8" xfId="0" applyFont="1" applyFill="1" applyBorder="1" applyAlignment="1">
      <alignment horizontal="center" vertical="center"/>
    </xf>
    <xf numFmtId="0" fontId="39" fillId="0" borderId="9" xfId="0" applyFont="1" applyBorder="1"/>
    <xf numFmtId="0" fontId="39" fillId="0" borderId="10" xfId="0" applyFont="1" applyBorder="1"/>
    <xf numFmtId="0" fontId="8" fillId="0" borderId="17" xfId="0" applyFont="1" applyBorder="1" applyAlignment="1">
      <alignment horizontal="left" vertical="center" wrapText="1"/>
    </xf>
    <xf numFmtId="0" fontId="7" fillId="0" borderId="11" xfId="0" applyFont="1" applyBorder="1" applyAlignment="1">
      <alignment horizontal="left" vertical="center" wrapText="1"/>
    </xf>
    <xf numFmtId="0" fontId="39" fillId="0" borderId="12" xfId="0" applyFont="1" applyBorder="1"/>
    <xf numFmtId="0" fontId="39" fillId="0" borderId="13" xfId="0" applyFont="1" applyBorder="1"/>
    <xf numFmtId="0" fontId="7" fillId="0" borderId="17" xfId="0" applyFont="1" applyBorder="1" applyAlignment="1">
      <alignment horizontal="left" vertical="center" wrapText="1"/>
    </xf>
    <xf numFmtId="0" fontId="39" fillId="0" borderId="59" xfId="0" applyFont="1" applyBorder="1"/>
    <xf numFmtId="0" fontId="39" fillId="0" borderId="60" xfId="0" applyFont="1" applyBorder="1"/>
    <xf numFmtId="0" fontId="7" fillId="0" borderId="14" xfId="0" applyFont="1" applyBorder="1" applyAlignment="1">
      <alignment horizontal="left" vertical="center" wrapText="1"/>
    </xf>
    <xf numFmtId="0" fontId="39" fillId="0" borderId="15" xfId="0" applyFont="1" applyBorder="1"/>
    <xf numFmtId="0" fontId="39" fillId="0" borderId="16" xfId="0" applyFont="1" applyBorder="1"/>
    <xf numFmtId="0" fontId="8" fillId="0" borderId="14" xfId="0" applyFont="1" applyBorder="1" applyAlignment="1">
      <alignment horizontal="left" vertical="center" wrapText="1"/>
    </xf>
    <xf numFmtId="0" fontId="2" fillId="0" borderId="15" xfId="0" applyFont="1" applyBorder="1"/>
    <xf numFmtId="0" fontId="2" fillId="0" borderId="16" xfId="0" applyFont="1" applyBorder="1"/>
    <xf numFmtId="0" fontId="11" fillId="3" borderId="17" xfId="0" applyFont="1" applyFill="1" applyBorder="1" applyAlignment="1">
      <alignment horizontal="center"/>
    </xf>
    <xf numFmtId="0" fontId="5" fillId="0" borderId="24" xfId="0" applyFont="1" applyBorder="1" applyAlignment="1">
      <alignment horizontal="left"/>
    </xf>
    <xf numFmtId="0" fontId="0" fillId="0" borderId="0" xfId="0"/>
    <xf numFmtId="0" fontId="5" fillId="0" borderId="0" xfId="0" applyFont="1" applyAlignment="1">
      <alignment horizontal="left" vertical="top" wrapText="1"/>
    </xf>
    <xf numFmtId="0" fontId="8" fillId="0" borderId="18" xfId="0" applyFont="1" applyBorder="1" applyAlignment="1">
      <alignment horizontal="left" vertical="center" wrapText="1"/>
    </xf>
    <xf numFmtId="0" fontId="2" fillId="0" borderId="19" xfId="0" applyFont="1" applyBorder="1"/>
    <xf numFmtId="0" fontId="2" fillId="0" borderId="20" xfId="0" applyFont="1" applyBorder="1"/>
    <xf numFmtId="0" fontId="7" fillId="0" borderId="21" xfId="0" applyFont="1" applyBorder="1" applyAlignment="1">
      <alignment horizontal="left" vertical="center" wrapText="1"/>
    </xf>
    <xf numFmtId="0" fontId="39" fillId="0" borderId="22" xfId="0" applyFont="1" applyBorder="1"/>
    <xf numFmtId="0" fontId="39" fillId="0" borderId="23" xfId="0" applyFont="1" applyBorder="1"/>
    <xf numFmtId="0" fontId="7" fillId="2" borderId="17" xfId="0" applyFont="1" applyFill="1" applyBorder="1" applyAlignment="1">
      <alignment horizontal="left" vertical="center" wrapText="1"/>
    </xf>
    <xf numFmtId="0" fontId="7" fillId="2" borderId="11" xfId="0" applyFont="1" applyFill="1" applyBorder="1" applyAlignment="1">
      <alignment horizontal="left" vertical="top" wrapText="1"/>
    </xf>
    <xf numFmtId="0" fontId="39" fillId="0" borderId="12" xfId="0" applyFont="1" applyBorder="1" applyAlignment="1">
      <alignment vertical="top"/>
    </xf>
    <xf numFmtId="0" fontId="39" fillId="0" borderId="13" xfId="0" applyFont="1" applyBorder="1" applyAlignment="1">
      <alignment vertical="top"/>
    </xf>
    <xf numFmtId="0" fontId="7" fillId="2" borderId="11" xfId="0" applyFont="1" applyFill="1" applyBorder="1" applyAlignment="1">
      <alignment horizontal="left" vertical="center" wrapText="1"/>
    </xf>
    <xf numFmtId="0" fontId="8" fillId="0" borderId="8" xfId="0" applyFont="1" applyBorder="1" applyAlignment="1">
      <alignment horizontal="left" vertical="center" wrapText="1"/>
    </xf>
    <xf numFmtId="0" fontId="1" fillId="0" borderId="0" xfId="0" applyFont="1" applyAlignment="1">
      <alignment horizontal="center" vertical="top" wrapText="1"/>
    </xf>
    <xf numFmtId="49" fontId="8" fillId="2" borderId="6" xfId="0" applyNumberFormat="1" applyFont="1" applyFill="1" applyBorder="1" applyAlignment="1">
      <alignment horizontal="center" vertical="center" wrapText="1"/>
    </xf>
    <xf numFmtId="0" fontId="8" fillId="0" borderId="6" xfId="0" applyFont="1" applyBorder="1" applyAlignment="1">
      <alignment horizontal="center" vertical="center" wrapText="1"/>
    </xf>
    <xf numFmtId="0" fontId="15" fillId="3" borderId="17" xfId="0" applyFont="1" applyFill="1" applyBorder="1" applyAlignment="1">
      <alignment horizontal="center"/>
    </xf>
    <xf numFmtId="0" fontId="10" fillId="3" borderId="1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7" fillId="0" borderId="8" xfId="0" applyFont="1" applyBorder="1" applyAlignment="1">
      <alignment horizontal="left" vertical="center" wrapText="1"/>
    </xf>
    <xf numFmtId="0" fontId="7" fillId="0" borderId="10" xfId="0" applyFont="1" applyBorder="1" applyAlignment="1">
      <alignment horizontal="left" vertical="center" wrapText="1"/>
    </xf>
    <xf numFmtId="0" fontId="7" fillId="0" borderId="74" xfId="0" applyFont="1" applyBorder="1" applyAlignment="1">
      <alignment horizontal="left" vertical="center" wrapText="1"/>
    </xf>
    <xf numFmtId="0" fontId="7" fillId="0" borderId="75" xfId="0" applyFont="1" applyBorder="1" applyAlignment="1">
      <alignment horizontal="left" vertical="center" wrapText="1"/>
    </xf>
    <xf numFmtId="0" fontId="7" fillId="0" borderId="16" xfId="0" applyFont="1" applyBorder="1" applyAlignment="1">
      <alignment horizontal="left" vertical="center" wrapText="1"/>
    </xf>
    <xf numFmtId="0" fontId="8" fillId="0" borderId="10" xfId="0" applyFont="1" applyBorder="1" applyAlignment="1">
      <alignment horizontal="left" vertical="center" wrapText="1"/>
    </xf>
    <xf numFmtId="0" fontId="8" fillId="0" borderId="74" xfId="0" applyFont="1" applyBorder="1" applyAlignment="1">
      <alignment horizontal="left" vertical="center" wrapText="1"/>
    </xf>
    <xf numFmtId="0" fontId="8" fillId="0" borderId="75" xfId="0" applyFont="1" applyBorder="1" applyAlignment="1">
      <alignment horizontal="left" vertical="center" wrapText="1"/>
    </xf>
    <xf numFmtId="0" fontId="8" fillId="0" borderId="16" xfId="0" applyFont="1" applyBorder="1" applyAlignment="1">
      <alignment horizontal="left" vertical="center" wrapText="1"/>
    </xf>
    <xf numFmtId="0" fontId="7" fillId="0" borderId="76" xfId="0" applyFont="1" applyBorder="1" applyAlignment="1">
      <alignment horizontal="left" vertical="center" wrapText="1"/>
    </xf>
    <xf numFmtId="0" fontId="7" fillId="0" borderId="77" xfId="0" applyFont="1" applyBorder="1" applyAlignment="1">
      <alignment horizontal="left" vertical="center" wrapText="1"/>
    </xf>
    <xf numFmtId="0" fontId="7" fillId="0" borderId="78" xfId="0" applyFont="1" applyBorder="1" applyAlignment="1">
      <alignment horizontal="left" vertical="center" wrapText="1"/>
    </xf>
    <xf numFmtId="0" fontId="7" fillId="2" borderId="8"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74" xfId="0" applyFont="1" applyFill="1" applyBorder="1" applyAlignment="1">
      <alignment horizontal="left" vertical="center" wrapText="1"/>
    </xf>
    <xf numFmtId="0" fontId="7" fillId="2" borderId="75"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 xfId="0" applyFont="1" applyBorder="1" applyAlignment="1">
      <alignment horizontal="left" vertical="center" wrapText="1"/>
    </xf>
    <xf numFmtId="0" fontId="7" fillId="0" borderId="15" xfId="0" applyFont="1" applyBorder="1" applyAlignment="1">
      <alignment horizontal="left" vertical="center" wrapText="1"/>
    </xf>
    <xf numFmtId="0" fontId="11" fillId="3" borderId="17" xfId="0" applyFont="1" applyFill="1" applyBorder="1" applyAlignment="1">
      <alignment horizontal="center" vertical="center" wrapText="1"/>
    </xf>
    <xf numFmtId="0" fontId="7" fillId="0" borderId="29" xfId="0" applyFont="1" applyBorder="1" applyAlignment="1">
      <alignment vertical="center" wrapText="1"/>
    </xf>
    <xf numFmtId="0" fontId="7" fillId="0" borderId="0" xfId="0" applyFont="1" applyAlignment="1">
      <alignment horizontal="center" vertical="center"/>
    </xf>
    <xf numFmtId="0" fontId="7" fillId="0" borderId="0" xfId="0" applyFont="1" applyAlignment="1">
      <alignment vertical="center" wrapText="1"/>
    </xf>
    <xf numFmtId="0" fontId="16"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wrapText="1"/>
    </xf>
    <xf numFmtId="0" fontId="16" fillId="0" borderId="25" xfId="0" applyFont="1" applyBorder="1" applyAlignment="1">
      <alignment horizontal="left" wrapText="1"/>
    </xf>
    <xf numFmtId="0" fontId="2" fillId="0" borderId="25" xfId="0" applyFont="1" applyBorder="1"/>
    <xf numFmtId="0" fontId="9" fillId="0" borderId="25" xfId="0" applyFont="1" applyBorder="1" applyAlignment="1">
      <alignment horizontal="center" vertical="center" wrapText="1"/>
    </xf>
    <xf numFmtId="0" fontId="15" fillId="5" borderId="1" xfId="0" applyFont="1" applyFill="1" applyBorder="1" applyAlignment="1">
      <alignment horizontal="center" vertical="center" wrapText="1"/>
    </xf>
    <xf numFmtId="0" fontId="9" fillId="21" borderId="17" xfId="0" applyFont="1" applyFill="1" applyBorder="1" applyAlignment="1">
      <alignment horizontal="left" vertical="center" wrapText="1"/>
    </xf>
    <xf numFmtId="0" fontId="7" fillId="0" borderId="0" xfId="0" applyFont="1" applyAlignment="1">
      <alignment horizontal="left" vertical="top" wrapText="1"/>
    </xf>
    <xf numFmtId="0" fontId="25" fillId="0" borderId="17" xfId="0" applyFont="1" applyBorder="1" applyAlignment="1">
      <alignment horizontal="left" vertical="center" wrapText="1"/>
    </xf>
    <xf numFmtId="0" fontId="14" fillId="18" borderId="1" xfId="0" applyFont="1" applyFill="1" applyBorder="1" applyAlignment="1">
      <alignment horizontal="center" vertical="center"/>
    </xf>
    <xf numFmtId="0" fontId="18" fillId="0" borderId="62" xfId="0" applyFont="1" applyBorder="1" applyAlignment="1">
      <alignment horizontal="center" vertical="center" textRotation="90" wrapText="1"/>
    </xf>
    <xf numFmtId="0" fontId="18" fillId="0" borderId="79" xfId="0" applyFont="1" applyBorder="1" applyAlignment="1">
      <alignment horizontal="center" vertical="center" textRotation="90" wrapText="1"/>
    </xf>
    <xf numFmtId="0" fontId="18" fillId="0" borderId="61" xfId="0" applyFont="1" applyBorder="1" applyAlignment="1">
      <alignment horizontal="center" vertical="center" textRotation="90" wrapText="1"/>
    </xf>
    <xf numFmtId="0" fontId="5" fillId="0" borderId="62" xfId="0" applyFont="1" applyBorder="1" applyAlignment="1">
      <alignment horizontal="left" vertical="center" wrapText="1"/>
    </xf>
    <xf numFmtId="0" fontId="5" fillId="0" borderId="61" xfId="0" applyFont="1" applyBorder="1" applyAlignment="1">
      <alignment horizontal="left" vertical="center" wrapText="1"/>
    </xf>
    <xf numFmtId="0" fontId="24" fillId="20" borderId="80" xfId="0" applyFont="1" applyFill="1" applyBorder="1" applyAlignment="1">
      <alignment horizontal="center" vertical="center" textRotation="90" wrapText="1"/>
    </xf>
    <xf numFmtId="0" fontId="24" fillId="20" borderId="81" xfId="0" applyFont="1" applyFill="1" applyBorder="1" applyAlignment="1">
      <alignment horizontal="center" vertical="center" textRotation="90" wrapText="1"/>
    </xf>
    <xf numFmtId="0" fontId="8" fillId="0" borderId="89" xfId="0" applyFont="1" applyBorder="1" applyAlignment="1">
      <alignment horizontal="left" vertical="center" wrapText="1"/>
    </xf>
    <xf numFmtId="0" fontId="26" fillId="0" borderId="62" xfId="0" applyFont="1" applyBorder="1" applyAlignment="1">
      <alignment horizontal="center" vertical="center" textRotation="90" wrapText="1"/>
    </xf>
    <xf numFmtId="0" fontId="26" fillId="0" borderId="79" xfId="0" applyFont="1" applyBorder="1" applyAlignment="1">
      <alignment horizontal="center" vertical="center" textRotation="90" wrapText="1"/>
    </xf>
    <xf numFmtId="0" fontId="26" fillId="0" borderId="61" xfId="0" applyFont="1" applyBorder="1" applyAlignment="1">
      <alignment horizontal="center" vertical="center" textRotation="90" wrapText="1"/>
    </xf>
    <xf numFmtId="0" fontId="16" fillId="2" borderId="1" xfId="0" applyFont="1" applyFill="1" applyBorder="1" applyAlignment="1">
      <alignment horizontal="center" wrapText="1"/>
    </xf>
    <xf numFmtId="0" fontId="6" fillId="2" borderId="1" xfId="0" applyFont="1" applyFill="1" applyBorder="1" applyAlignment="1">
      <alignment horizontal="left" vertical="center" wrapText="1"/>
    </xf>
    <xf numFmtId="0" fontId="2" fillId="0" borderId="63" xfId="0" applyFont="1" applyBorder="1"/>
    <xf numFmtId="0" fontId="24" fillId="19" borderId="62" xfId="0" applyFont="1" applyFill="1" applyBorder="1" applyAlignment="1">
      <alignment horizontal="center" vertical="center" textRotation="90" wrapText="1"/>
    </xf>
    <xf numFmtId="0" fontId="24" fillId="19" borderId="79" xfId="0" applyFont="1" applyFill="1" applyBorder="1" applyAlignment="1">
      <alignment horizontal="center" vertical="center" textRotation="90" wrapText="1"/>
    </xf>
    <xf numFmtId="0" fontId="24" fillId="19" borderId="61" xfId="0" applyFont="1" applyFill="1" applyBorder="1" applyAlignment="1">
      <alignment horizontal="center" vertical="center" textRotation="90" wrapText="1"/>
    </xf>
    <xf numFmtId="0" fontId="8" fillId="0" borderId="62" xfId="0" applyFont="1" applyBorder="1" applyAlignment="1">
      <alignment horizontal="left" vertical="center" wrapText="1"/>
    </xf>
    <xf numFmtId="0" fontId="8" fillId="0" borderId="79" xfId="0" applyFont="1" applyBorder="1" applyAlignment="1">
      <alignment horizontal="left" vertical="center" wrapText="1"/>
    </xf>
    <xf numFmtId="0" fontId="8" fillId="0" borderId="61" xfId="0" applyFont="1" applyBorder="1" applyAlignment="1">
      <alignment horizontal="left" vertical="center" wrapText="1"/>
    </xf>
    <xf numFmtId="0" fontId="8" fillId="0" borderId="62" xfId="0" applyFont="1" applyBorder="1" applyAlignment="1">
      <alignment horizontal="left" vertical="top" wrapText="1"/>
    </xf>
    <xf numFmtId="0" fontId="8" fillId="0" borderId="79" xfId="0" applyFont="1" applyBorder="1" applyAlignment="1">
      <alignment horizontal="left" vertical="top" wrapText="1"/>
    </xf>
    <xf numFmtId="0" fontId="8" fillId="0" borderId="61" xfId="0" applyFont="1" applyBorder="1" applyAlignment="1">
      <alignment horizontal="left" vertical="top" wrapText="1"/>
    </xf>
    <xf numFmtId="0" fontId="5" fillId="0" borderId="79" xfId="0" applyFont="1" applyBorder="1" applyAlignment="1">
      <alignment horizontal="left" vertical="center" wrapText="1"/>
    </xf>
    <xf numFmtId="0" fontId="24" fillId="20" borderId="62" xfId="0" applyFont="1" applyFill="1" applyBorder="1" applyAlignment="1">
      <alignment horizontal="center" vertical="center" textRotation="90" wrapText="1"/>
    </xf>
    <xf numFmtId="0" fontId="24" fillId="20" borderId="61" xfId="0" applyFont="1" applyFill="1" applyBorder="1" applyAlignment="1">
      <alignment horizontal="center" vertical="center" textRotation="90" wrapText="1"/>
    </xf>
    <xf numFmtId="0" fontId="8" fillId="0" borderId="30" xfId="0" applyFont="1" applyBorder="1" applyAlignment="1">
      <alignment horizontal="left" vertical="top" wrapText="1"/>
    </xf>
    <xf numFmtId="0" fontId="2" fillId="0" borderId="53" xfId="0" applyFont="1" applyBorder="1"/>
    <xf numFmtId="0" fontId="8" fillId="0" borderId="30" xfId="0" applyFont="1" applyBorder="1" applyAlignment="1">
      <alignment horizontal="left" vertical="center" wrapText="1"/>
    </xf>
    <xf numFmtId="0" fontId="8" fillId="0" borderId="64" xfId="0" applyFont="1" applyBorder="1" applyAlignment="1">
      <alignment horizontal="left" vertical="center" wrapText="1"/>
    </xf>
    <xf numFmtId="0" fontId="8" fillId="0" borderId="53" xfId="0" applyFont="1" applyBorder="1" applyAlignment="1">
      <alignment horizontal="left" vertical="center" wrapText="1"/>
    </xf>
    <xf numFmtId="0" fontId="8" fillId="29" borderId="30" xfId="0" applyFont="1" applyFill="1" applyBorder="1" applyAlignment="1">
      <alignment horizontal="left" vertical="top" wrapText="1"/>
    </xf>
    <xf numFmtId="0" fontId="2" fillId="29" borderId="64" xfId="0" applyFont="1" applyFill="1" applyBorder="1"/>
    <xf numFmtId="0" fontId="2" fillId="29" borderId="53" xfId="0" applyFont="1" applyFill="1" applyBorder="1"/>
    <xf numFmtId="0" fontId="11" fillId="3" borderId="30" xfId="0" applyFont="1" applyFill="1" applyBorder="1" applyAlignment="1">
      <alignment horizontal="center" vertical="center" wrapText="1"/>
    </xf>
    <xf numFmtId="0" fontId="2" fillId="0" borderId="64" xfId="0" applyFont="1" applyBorder="1"/>
    <xf numFmtId="0" fontId="6" fillId="0" borderId="30" xfId="0" applyFont="1" applyBorder="1" applyAlignment="1">
      <alignment horizontal="left" vertical="top" wrapText="1"/>
    </xf>
    <xf numFmtId="0" fontId="10" fillId="3" borderId="30" xfId="0" applyFont="1" applyFill="1" applyBorder="1" applyAlignment="1">
      <alignment horizontal="center" vertical="center" wrapText="1"/>
    </xf>
    <xf numFmtId="0" fontId="31" fillId="3" borderId="30" xfId="0" applyFont="1" applyFill="1" applyBorder="1" applyAlignment="1">
      <alignment horizontal="center" vertical="top" wrapText="1"/>
    </xf>
    <xf numFmtId="0" fontId="6" fillId="0" borderId="27" xfId="0" applyFont="1" applyBorder="1" applyAlignment="1">
      <alignment horizontal="center" vertical="center" wrapText="1"/>
    </xf>
    <xf numFmtId="0" fontId="6" fillId="0" borderId="26" xfId="0" applyFont="1" applyBorder="1" applyAlignment="1">
      <alignment horizontal="center" vertical="center" wrapText="1"/>
    </xf>
    <xf numFmtId="0" fontId="9" fillId="0" borderId="30" xfId="0" applyFont="1" applyBorder="1" applyAlignment="1">
      <alignment horizontal="left" vertical="top" wrapText="1"/>
    </xf>
    <xf numFmtId="0" fontId="28" fillId="3" borderId="30" xfId="0" applyFont="1" applyFill="1" applyBorder="1" applyAlignment="1">
      <alignment horizontal="left" vertical="center" wrapText="1"/>
    </xf>
    <xf numFmtId="0" fontId="17" fillId="3" borderId="30" xfId="0" applyFont="1" applyFill="1" applyBorder="1" applyAlignment="1">
      <alignment horizontal="center" vertical="center" wrapText="1"/>
    </xf>
    <xf numFmtId="0" fontId="10" fillId="3" borderId="30" xfId="0" applyFont="1" applyFill="1" applyBorder="1" applyAlignment="1">
      <alignment horizontal="center" vertical="top" wrapText="1"/>
    </xf>
    <xf numFmtId="0" fontId="16" fillId="0" borderId="0" xfId="0" applyFont="1" applyAlignment="1">
      <alignment horizontal="center" vertical="top" wrapText="1"/>
    </xf>
    <xf numFmtId="0" fontId="6" fillId="2" borderId="1" xfId="0" applyFont="1" applyFill="1" applyBorder="1" applyAlignment="1">
      <alignment horizontal="right" vertical="center" wrapText="1"/>
    </xf>
    <xf numFmtId="0" fontId="6" fillId="0" borderId="0" xfId="0" applyFont="1" applyAlignment="1">
      <alignment horizontal="right"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center" wrapText="1"/>
    </xf>
    <xf numFmtId="0" fontId="27" fillId="3" borderId="30" xfId="0" applyFont="1" applyFill="1" applyBorder="1" applyAlignment="1">
      <alignment horizontal="center" vertical="top" wrapText="1"/>
    </xf>
    <xf numFmtId="0" fontId="8" fillId="0" borderId="66" xfId="0" applyFont="1" applyBorder="1" applyAlignment="1">
      <alignment horizontal="left" vertical="center" wrapText="1"/>
    </xf>
    <xf numFmtId="0" fontId="8" fillId="0" borderId="67" xfId="0" applyFont="1" applyBorder="1" applyAlignment="1">
      <alignment horizontal="left" vertical="center" wrapText="1"/>
    </xf>
    <xf numFmtId="0" fontId="8" fillId="0" borderId="1" xfId="0" applyFont="1" applyBorder="1" applyAlignment="1">
      <alignment horizontal="left" vertical="center" wrapText="1"/>
    </xf>
    <xf numFmtId="0" fontId="8" fillId="0" borderId="28" xfId="0" applyFont="1" applyBorder="1" applyAlignment="1">
      <alignment horizontal="left" vertical="center" wrapText="1"/>
    </xf>
    <xf numFmtId="0" fontId="5" fillId="0" borderId="66" xfId="0" applyFont="1" applyBorder="1" applyAlignment="1">
      <alignment horizontal="left" vertical="top" wrapText="1"/>
    </xf>
    <xf numFmtId="0" fontId="2" fillId="0" borderId="66" xfId="0" applyFont="1" applyBorder="1"/>
    <xf numFmtId="0" fontId="11" fillId="3" borderId="30" xfId="0" applyFont="1" applyFill="1" applyBorder="1" applyAlignment="1">
      <alignment horizontal="center" vertical="top" wrapText="1"/>
    </xf>
    <xf numFmtId="0" fontId="8" fillId="0" borderId="65" xfId="0" applyFont="1" applyBorder="1" applyAlignment="1">
      <alignment horizontal="left" vertical="top" wrapText="1"/>
    </xf>
    <xf numFmtId="0" fontId="8" fillId="0" borderId="66" xfId="0" applyFont="1" applyBorder="1" applyAlignment="1">
      <alignment horizontal="left" vertical="top" wrapText="1"/>
    </xf>
    <xf numFmtId="0" fontId="8" fillId="0" borderId="67" xfId="0" applyFont="1" applyBorder="1" applyAlignment="1">
      <alignment horizontal="left" vertical="top" wrapText="1"/>
    </xf>
    <xf numFmtId="0" fontId="8" fillId="0" borderId="29" xfId="0" applyFont="1" applyBorder="1" applyAlignment="1">
      <alignment horizontal="left" vertical="top" wrapText="1"/>
    </xf>
    <xf numFmtId="0" fontId="8" fillId="0" borderId="1" xfId="0" applyFont="1" applyBorder="1" applyAlignment="1">
      <alignment horizontal="left" vertical="top" wrapText="1"/>
    </xf>
    <xf numFmtId="0" fontId="8" fillId="0" borderId="28" xfId="0" applyFont="1" applyBorder="1" applyAlignment="1">
      <alignment horizontal="left" vertical="top" wrapText="1"/>
    </xf>
    <xf numFmtId="0" fontId="7" fillId="2" borderId="27"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6" fillId="0" borderId="97" xfId="0" applyFont="1" applyBorder="1" applyAlignment="1">
      <alignment horizontal="center" vertical="center" wrapText="1"/>
    </xf>
    <xf numFmtId="0" fontId="7" fillId="0" borderId="17" xfId="0" applyFont="1" applyBorder="1" applyAlignment="1">
      <alignment horizontal="left" vertical="center"/>
    </xf>
    <xf numFmtId="0" fontId="7" fillId="0" borderId="60" xfId="0" applyFont="1" applyBorder="1" applyAlignment="1">
      <alignment horizontal="left" vertical="center"/>
    </xf>
    <xf numFmtId="0" fontId="9" fillId="21" borderId="59" xfId="0" applyFont="1" applyFill="1" applyBorder="1" applyAlignment="1">
      <alignment horizontal="left" vertical="center" wrapText="1"/>
    </xf>
    <xf numFmtId="0" fontId="9" fillId="0" borderId="0" xfId="0" applyFont="1" applyAlignment="1">
      <alignment horizontal="left" vertical="center" wrapText="1"/>
    </xf>
    <xf numFmtId="0" fontId="9" fillId="25" borderId="17" xfId="0" applyFont="1" applyFill="1" applyBorder="1" applyAlignment="1">
      <alignment horizontal="center" vertical="center" wrapText="1"/>
    </xf>
    <xf numFmtId="49" fontId="7" fillId="2" borderId="6" xfId="0" applyNumberFormat="1" applyFont="1" applyFill="1" applyBorder="1" applyAlignment="1">
      <alignment horizontal="center" vertical="center" wrapText="1"/>
    </xf>
    <xf numFmtId="0" fontId="9" fillId="0" borderId="68" xfId="0" applyFont="1" applyBorder="1" applyAlignment="1">
      <alignment horizontal="center" vertical="center" wrapText="1"/>
    </xf>
    <xf numFmtId="0" fontId="7" fillId="2" borderId="6" xfId="0" applyFont="1" applyFill="1" applyBorder="1" applyAlignment="1">
      <alignment horizontal="center" vertical="center"/>
    </xf>
    <xf numFmtId="0" fontId="9" fillId="23" borderId="17" xfId="0" applyFont="1" applyFill="1" applyBorder="1" applyAlignment="1">
      <alignment horizontal="center" vertical="center" wrapText="1"/>
    </xf>
    <xf numFmtId="10" fontId="7" fillId="2" borderId="6"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0" borderId="17" xfId="0" applyFont="1" applyBorder="1" applyAlignment="1">
      <alignment horizontal="center" vertical="center" wrapText="1"/>
    </xf>
    <xf numFmtId="0" fontId="9" fillId="2" borderId="1" xfId="0" applyFont="1" applyFill="1" applyBorder="1" applyAlignment="1">
      <alignment horizontal="center" vertical="center" wrapText="1"/>
    </xf>
    <xf numFmtId="0" fontId="35" fillId="22" borderId="70" xfId="0" applyFont="1" applyFill="1" applyBorder="1" applyAlignment="1">
      <alignment horizontal="center" vertical="center" wrapText="1"/>
    </xf>
    <xf numFmtId="0" fontId="2" fillId="0" borderId="71" xfId="0" applyFont="1" applyBorder="1"/>
    <xf numFmtId="0" fontId="2" fillId="0" borderId="72" xfId="0" applyFont="1" applyBorder="1"/>
    <xf numFmtId="0" fontId="7" fillId="0" borderId="11" xfId="0" applyFont="1" applyBorder="1" applyAlignment="1">
      <alignment horizontal="center" vertical="center"/>
    </xf>
    <xf numFmtId="0" fontId="2" fillId="0" borderId="12" xfId="0" applyFont="1" applyBorder="1"/>
    <xf numFmtId="0" fontId="2" fillId="0" borderId="13" xfId="0" applyFont="1" applyBorder="1"/>
    <xf numFmtId="0" fontId="9" fillId="2" borderId="1" xfId="0" applyFont="1" applyFill="1" applyBorder="1" applyAlignment="1">
      <alignment horizontal="right" vertical="center" wrapText="1"/>
    </xf>
    <xf numFmtId="0" fontId="9" fillId="2" borderId="68" xfId="0" applyFont="1" applyFill="1" applyBorder="1" applyAlignment="1">
      <alignment horizontal="center" vertical="center" wrapText="1"/>
    </xf>
    <xf numFmtId="0" fontId="9" fillId="0" borderId="68" xfId="0" applyFont="1" applyBorder="1" applyAlignment="1">
      <alignment horizontal="right" vertical="center" wrapText="1"/>
    </xf>
    <xf numFmtId="0" fontId="7" fillId="2" borderId="1" xfId="0" applyFont="1" applyFill="1" applyBorder="1" applyAlignment="1">
      <alignment horizontal="center" vertical="center" wrapText="1"/>
    </xf>
    <xf numFmtId="0" fontId="9" fillId="0" borderId="0" xfId="0" applyFont="1" applyAlignment="1">
      <alignment horizontal="left" vertical="center"/>
    </xf>
    <xf numFmtId="0" fontId="24" fillId="20" borderId="79" xfId="0" applyFont="1" applyFill="1" applyBorder="1" applyAlignment="1">
      <alignment horizontal="center" vertical="center" textRotation="90" wrapText="1"/>
    </xf>
    <xf numFmtId="0" fontId="7" fillId="0" borderId="62" xfId="0" applyFont="1" applyBorder="1" applyAlignment="1">
      <alignment horizontal="left" vertical="center" wrapText="1"/>
    </xf>
    <xf numFmtId="0" fontId="7" fillId="0" borderId="79" xfId="0" applyFont="1" applyBorder="1" applyAlignment="1">
      <alignment horizontal="left" vertical="center" wrapText="1"/>
    </xf>
    <xf numFmtId="0" fontId="7" fillId="0" borderId="61" xfId="0" applyFont="1" applyBorder="1" applyAlignment="1">
      <alignment horizontal="left" vertical="center" wrapText="1"/>
    </xf>
    <xf numFmtId="0" fontId="7" fillId="0" borderId="62" xfId="0" applyFont="1" applyBorder="1" applyAlignment="1">
      <alignment horizontal="center" vertical="center" textRotation="90" wrapText="1"/>
    </xf>
    <xf numFmtId="0" fontId="7" fillId="0" borderId="79"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62" xfId="0" applyFont="1" applyBorder="1" applyAlignment="1">
      <alignment horizontal="center" vertical="center" wrapText="1"/>
    </xf>
    <xf numFmtId="0" fontId="7" fillId="0" borderId="79" xfId="0" applyFont="1" applyBorder="1" applyAlignment="1">
      <alignment horizontal="center" vertical="center" wrapText="1"/>
    </xf>
    <xf numFmtId="0" fontId="7" fillId="0" borderId="61" xfId="0" applyFont="1" applyBorder="1" applyAlignment="1">
      <alignment horizontal="center" vertical="center" wrapText="1"/>
    </xf>
    <xf numFmtId="0" fontId="1" fillId="2" borderId="1" xfId="0" applyFont="1" applyFill="1" applyBorder="1" applyAlignment="1">
      <alignment horizontal="center" wrapText="1"/>
    </xf>
  </cellXfs>
  <cellStyles count="1">
    <cellStyle name="Normal" xfId="0" builtinId="0"/>
  </cellStyles>
  <dxfs count="214">
    <dxf>
      <fill>
        <patternFill patternType="solid">
          <fgColor rgb="FFFFCCCC"/>
          <bgColor rgb="FFFFCCCC"/>
        </patternFill>
      </fill>
    </dxf>
    <dxf>
      <fill>
        <patternFill patternType="none"/>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C000"/>
          <bgColor rgb="FFFFC000"/>
        </patternFill>
      </fill>
    </dxf>
    <dxf>
      <fill>
        <patternFill patternType="solid">
          <fgColor rgb="FFFF0000"/>
          <bgColor rgb="FFFF0000"/>
        </patternFill>
      </fill>
    </dxf>
    <dxf>
      <fill>
        <patternFill patternType="solid">
          <fgColor rgb="FFFFBEC8"/>
          <bgColor rgb="FFFFBEC8"/>
        </patternFill>
      </fill>
    </dxf>
    <dxf>
      <font>
        <b/>
        <color rgb="FF8C0000"/>
      </font>
      <fill>
        <patternFill patternType="solid">
          <fgColor rgb="FFFFBEC8"/>
          <bgColor rgb="FFFFBEC8"/>
        </patternFill>
      </fill>
    </dxf>
    <dxf>
      <font>
        <b/>
      </font>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C000"/>
          <bgColor rgb="FFFFC000"/>
        </patternFill>
      </fill>
    </dxf>
    <dxf>
      <fill>
        <patternFill patternType="solid">
          <fgColor rgb="FFFF0000"/>
          <bgColor rgb="FFFF0000"/>
        </patternFill>
      </fill>
    </dxf>
    <dxf>
      <fill>
        <patternFill patternType="solid">
          <fgColor rgb="FF009664"/>
          <bgColor rgb="FF009664"/>
        </patternFill>
      </fill>
    </dxf>
    <dxf>
      <fill>
        <patternFill patternType="solid">
          <fgColor rgb="FFFFC000"/>
          <bgColor rgb="FFFFC000"/>
        </patternFill>
      </fill>
    </dxf>
    <dxf>
      <fill>
        <patternFill patternType="solid">
          <fgColor rgb="FFFF0000"/>
          <bgColor rgb="FFFF0000"/>
        </patternFill>
      </fill>
    </dxf>
    <dxf>
      <font>
        <b/>
        <color rgb="FF8C0000"/>
      </font>
      <fill>
        <patternFill patternType="solid">
          <fgColor rgb="FFFFBEC8"/>
          <bgColor rgb="FFFFBEC8"/>
        </patternFill>
      </fill>
    </dxf>
    <dxf>
      <fill>
        <patternFill patternType="solid">
          <fgColor rgb="FFFF0000"/>
          <bgColor rgb="FFFF0000"/>
        </patternFill>
      </fill>
    </dxf>
    <dxf>
      <fill>
        <patternFill patternType="solid">
          <fgColor rgb="FFFFC000"/>
          <bgColor rgb="FFFFC000"/>
        </patternFill>
      </fill>
    </dxf>
    <dxf>
      <fill>
        <patternFill patternType="solid">
          <fgColor rgb="FF009664"/>
          <bgColor rgb="FF009664"/>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C00000"/>
          <bgColor rgb="FFC00000"/>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ont>
        <color theme="0"/>
      </font>
      <fill>
        <patternFill patternType="none"/>
      </fill>
    </dxf>
    <dxf>
      <font>
        <color theme="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FFCCCC"/>
          <bgColor rgb="FFFFCCCC"/>
        </patternFill>
      </fill>
    </dxf>
    <dxf>
      <fill>
        <patternFill patternType="solid">
          <fgColor rgb="FFFFCCCC"/>
          <bgColor rgb="FFFFCCCC"/>
        </patternFill>
      </fill>
    </dxf>
    <dxf>
      <font>
        <b/>
        <color rgb="FFC00000"/>
      </font>
      <fill>
        <patternFill patternType="none"/>
      </fill>
    </dxf>
    <dxf>
      <font>
        <b/>
        <color rgb="FFC0000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9999"/>
          <bgColor rgb="FFFF9999"/>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QUIPO" refreshedDate="45681.417570486112" refreshedVersion="6" recordCount="900" xr:uid="{00000000-000A-0000-FFFF-FFFF18000000}">
  <cacheSource type="worksheet">
    <worksheetSource ref="A13:F913" sheet="Asoc_ambiente_UD"/>
  </cacheSource>
  <cacheFields count="6">
    <cacheField name="Módulos Formativos" numFmtId="0">
      <sharedItems containsBlank="1" containsMixedTypes="1" containsNumber="1" containsInteger="1" minValue="0" maxValue="0"/>
    </cacheField>
    <cacheField name="Denominación de Ambiente" numFmtId="0">
      <sharedItems containsBlank="1" count="2">
        <s v="Aula pedagógica"/>
        <m/>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M1. PELUQUERIA, BARBERÍA Y PEINADOS"/>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s v="M2. ONDULACIÓN, LACEADO Y  TINTURACIÓN DEL CABELLO_x000a__x000a_"/>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s v="M3. MAQUILLAJE DE BELLEZA Y CARACTERIZACIÓN"/>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s v="M4. MANICURE Y PEDICURE"/>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CheckUD" cacheId="8" applyNumberFormats="0" applyBorderFormats="0" applyFontFormats="0" applyPatternFormats="0" applyAlignmentFormats="0" applyWidthHeightFormats="0" dataCaption="" updatedVersion="6" compact="0" compactData="0">
  <location ref="A5:A7" firstHeaderRow="1" firstDataRow="1" firstDataCol="1" rowPageCount="1" colPageCount="1"/>
  <pivotFields count="6">
    <pivotField name="Módulos Formativos" compact="0" outline="0" multipleItemSelectionAllowed="1" showAll="0"/>
    <pivotField name="Denominación de Ambiente" compact="0" outline="0" multipleItemSelectionAllowed="1" showAll="0"/>
    <pivotField name="Unidades Didácticas Asociadas" axis="axisRow" compact="0" outline="0" multipleItemSelectionAllowed="1" showAll="0" sortType="ascending">
      <items count="2">
        <item x="0"/>
        <item t="default"/>
      </items>
    </pivotField>
    <pivotField name="Horas Teóricas" compact="0" outline="0" multipleItemSelectionAllowed="1" showAll="0"/>
    <pivotField name="Horas Prácticas" compact="0" outline="0" multipleItemSelectionAllowed="1" showAll="0"/>
    <pivotField name="Periodo" axis="axisPage" compact="0" outline="0" multipleItemSelectionAllowed="1" showAll="0">
      <items count="2">
        <item x="0"/>
        <item t="default"/>
      </items>
    </pivotField>
  </pivotFields>
  <rowFields count="1">
    <field x="2"/>
  </rowFields>
  <rowItems count="2">
    <i>
      <x/>
    </i>
    <i t="grand">
      <x/>
    </i>
  </rowItems>
  <colItems count="1">
    <i/>
  </colItems>
  <pageFields count="1">
    <pageField fld="5"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Check Amb" cacheId="8" applyNumberFormats="0" applyBorderFormats="0" applyFontFormats="0" applyPatternFormats="0" applyAlignmentFormats="0" applyWidthHeightFormats="0" dataCaption="" updatedVersion="6" compact="0" compactData="0">
  <location ref="A3:A6" firstHeaderRow="1" firstDataRow="1" firstDataCol="1"/>
  <pivotFields count="6">
    <pivotField name="Módulos Formativos" compact="0" outline="0" multipleItemSelectionAllowed="1" showAll="0"/>
    <pivotField name="Denominación de Ambiente" axis="axisRow" compact="0" outline="0" multipleItemSelectionAllowed="1" showAll="0" sortType="ascending">
      <items count="3">
        <item x="0"/>
        <item x="1"/>
        <item t="default"/>
      </items>
    </pivotField>
    <pivotField name="Unidades Didácticas Asociadas" compact="0" outline="0" multipleItemSelectionAllowed="1" showAll="0"/>
    <pivotField name="Horas Teóricas" compact="0" outline="0" multipleItemSelectionAllowed="1" showAll="0"/>
    <pivotField name="Horas Prácticas" compact="0" outline="0" multipleItemSelectionAllowed="1" showAll="0"/>
    <pivotField name="Periodo" compact="0" outline="0" multipleItemSelectionAllowed="1" showAll="0"/>
  </pivotFields>
  <rowFields count="1">
    <field x="1"/>
  </rowFields>
  <rowItems count="3">
    <i>
      <x/>
    </i>
    <i>
      <x v="1"/>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548135"/>
  </sheetPr>
  <dimension ref="A1:Z1000"/>
  <sheetViews>
    <sheetView view="pageBreakPreview" topLeftCell="A41" zoomScaleNormal="100" zoomScaleSheetLayoutView="100" workbookViewId="0">
      <selection activeCell="H13" sqref="H13"/>
    </sheetView>
  </sheetViews>
  <sheetFormatPr baseColWidth="10" defaultColWidth="14.42578125" defaultRowHeight="15" customHeight="1" x14ac:dyDescent="0.25"/>
  <cols>
    <col min="1" max="1" width="23.5703125" customWidth="1"/>
    <col min="2" max="2" width="19.140625" customWidth="1"/>
    <col min="3" max="4" width="17.140625" customWidth="1"/>
    <col min="5" max="5" width="39.5703125" customWidth="1"/>
    <col min="6" max="6" width="5.85546875" customWidth="1"/>
    <col min="7" max="26" width="11.42578125" customWidth="1"/>
  </cols>
  <sheetData>
    <row r="1" spans="1:26" ht="47.25" customHeight="1" x14ac:dyDescent="0.25">
      <c r="A1" s="437" t="s">
        <v>0</v>
      </c>
      <c r="B1" s="423"/>
      <c r="C1" s="423"/>
      <c r="D1" s="423"/>
      <c r="E1" s="423"/>
      <c r="F1" s="1"/>
      <c r="G1" s="1"/>
      <c r="H1" s="1"/>
      <c r="I1" s="1"/>
      <c r="J1" s="1"/>
      <c r="K1" s="1"/>
      <c r="L1" s="1"/>
      <c r="M1" s="1"/>
      <c r="N1" s="1"/>
      <c r="O1" s="1"/>
      <c r="P1" s="1"/>
      <c r="Q1" s="1"/>
      <c r="R1" s="1"/>
      <c r="S1" s="1"/>
      <c r="T1" s="1"/>
      <c r="U1" s="1"/>
      <c r="V1" s="1"/>
      <c r="W1" s="1"/>
      <c r="X1" s="1"/>
      <c r="Y1" s="1"/>
      <c r="Z1" s="1"/>
    </row>
    <row r="2" spans="1:26" ht="7.5" customHeight="1" x14ac:dyDescent="0.25">
      <c r="A2" s="2"/>
      <c r="B2" s="3"/>
      <c r="C2" s="3"/>
      <c r="D2" s="3"/>
      <c r="E2" s="3"/>
      <c r="F2" s="1"/>
      <c r="G2" s="1"/>
      <c r="H2" s="1"/>
      <c r="I2" s="1"/>
      <c r="J2" s="1"/>
      <c r="K2" s="1"/>
      <c r="L2" s="1"/>
      <c r="M2" s="1"/>
      <c r="N2" s="1"/>
      <c r="O2" s="1"/>
      <c r="P2" s="1"/>
      <c r="Q2" s="1"/>
      <c r="R2" s="1"/>
      <c r="S2" s="1"/>
      <c r="T2" s="1"/>
      <c r="U2" s="1"/>
      <c r="V2" s="1"/>
      <c r="W2" s="1"/>
      <c r="X2" s="1"/>
      <c r="Y2" s="1"/>
      <c r="Z2" s="1"/>
    </row>
    <row r="3" spans="1:26" ht="43.5" customHeight="1" x14ac:dyDescent="0.25">
      <c r="A3" s="4" t="s">
        <v>1</v>
      </c>
      <c r="B3" s="432" t="s">
        <v>698</v>
      </c>
      <c r="C3" s="433"/>
      <c r="D3" s="5" t="s">
        <v>2</v>
      </c>
      <c r="E3" s="6">
        <v>533836</v>
      </c>
      <c r="F3" s="1"/>
      <c r="G3" s="1"/>
      <c r="H3" s="1"/>
      <c r="I3" s="1"/>
      <c r="J3" s="1"/>
      <c r="K3" s="1"/>
      <c r="L3" s="1"/>
      <c r="M3" s="1"/>
      <c r="N3" s="1"/>
      <c r="O3" s="1"/>
      <c r="P3" s="1"/>
      <c r="Q3" s="1"/>
      <c r="R3" s="1"/>
      <c r="S3" s="1"/>
      <c r="T3" s="1"/>
      <c r="U3" s="1"/>
      <c r="V3" s="1"/>
      <c r="W3" s="1"/>
      <c r="X3" s="1"/>
      <c r="Y3" s="1"/>
      <c r="Z3" s="1"/>
    </row>
    <row r="4" spans="1:26" ht="7.5" customHeight="1" x14ac:dyDescent="0.25">
      <c r="A4" s="4"/>
      <c r="B4" s="7"/>
      <c r="C4" s="7"/>
      <c r="D4" s="7"/>
      <c r="E4" s="7"/>
      <c r="F4" s="1"/>
      <c r="G4" s="1"/>
      <c r="H4" s="1"/>
      <c r="I4" s="1"/>
      <c r="J4" s="1"/>
      <c r="K4" s="1"/>
      <c r="L4" s="1"/>
      <c r="M4" s="1"/>
      <c r="N4" s="1"/>
      <c r="O4" s="1"/>
      <c r="P4" s="1"/>
      <c r="Q4" s="1"/>
      <c r="R4" s="1"/>
      <c r="S4" s="1"/>
      <c r="T4" s="1"/>
      <c r="U4" s="1"/>
      <c r="V4" s="1"/>
      <c r="W4" s="1"/>
      <c r="X4" s="1"/>
      <c r="Y4" s="1"/>
      <c r="Z4" s="1"/>
    </row>
    <row r="5" spans="1:26" ht="39.75" customHeight="1" x14ac:dyDescent="0.25">
      <c r="A5" s="4" t="s">
        <v>3</v>
      </c>
      <c r="B5" s="6" t="s">
        <v>4</v>
      </c>
      <c r="C5" s="5" t="s">
        <v>5</v>
      </c>
      <c r="D5" s="432" t="s">
        <v>6</v>
      </c>
      <c r="E5" s="433"/>
      <c r="F5" s="1"/>
      <c r="G5" s="1"/>
      <c r="H5" s="1"/>
      <c r="I5" s="1"/>
      <c r="J5" s="1"/>
      <c r="K5" s="1"/>
      <c r="L5" s="1"/>
      <c r="M5" s="1"/>
      <c r="N5" s="1"/>
      <c r="O5" s="1"/>
      <c r="P5" s="1"/>
      <c r="Q5" s="1"/>
      <c r="R5" s="1"/>
      <c r="S5" s="1"/>
      <c r="T5" s="1"/>
      <c r="U5" s="1"/>
      <c r="V5" s="1"/>
      <c r="W5" s="1"/>
      <c r="X5" s="1"/>
      <c r="Y5" s="1"/>
      <c r="Z5" s="1"/>
    </row>
    <row r="6" spans="1:26" ht="7.5" customHeight="1" x14ac:dyDescent="0.25">
      <c r="A6" s="4"/>
      <c r="B6" s="8"/>
      <c r="C6" s="5"/>
      <c r="D6" s="8"/>
      <c r="E6" s="8"/>
      <c r="F6" s="1"/>
      <c r="G6" s="1"/>
      <c r="H6" s="1"/>
      <c r="I6" s="1"/>
      <c r="J6" s="1"/>
      <c r="K6" s="1"/>
      <c r="L6" s="1"/>
      <c r="M6" s="1"/>
      <c r="N6" s="1"/>
      <c r="O6" s="1"/>
      <c r="P6" s="1"/>
      <c r="Q6" s="1"/>
      <c r="R6" s="1"/>
      <c r="S6" s="1"/>
      <c r="T6" s="1"/>
      <c r="U6" s="1"/>
      <c r="V6" s="1"/>
      <c r="W6" s="1"/>
      <c r="X6" s="1"/>
      <c r="Y6" s="1"/>
      <c r="Z6" s="1"/>
    </row>
    <row r="7" spans="1:26" ht="19.5" customHeight="1" x14ac:dyDescent="0.25">
      <c r="A7" s="4" t="s">
        <v>7</v>
      </c>
      <c r="B7" s="432" t="s">
        <v>8</v>
      </c>
      <c r="C7" s="436"/>
      <c r="D7" s="436"/>
      <c r="E7" s="433"/>
      <c r="F7" s="1"/>
      <c r="G7" s="1"/>
      <c r="H7" s="1"/>
      <c r="I7" s="1"/>
      <c r="J7" s="1"/>
      <c r="K7" s="1"/>
      <c r="L7" s="1"/>
      <c r="M7" s="1"/>
      <c r="N7" s="1"/>
      <c r="O7" s="1"/>
      <c r="P7" s="1"/>
      <c r="Q7" s="1"/>
      <c r="R7" s="1"/>
      <c r="S7" s="1"/>
      <c r="T7" s="1"/>
      <c r="U7" s="1"/>
      <c r="V7" s="1"/>
      <c r="W7" s="1"/>
      <c r="X7" s="1"/>
      <c r="Y7" s="1"/>
      <c r="Z7" s="1"/>
    </row>
    <row r="8" spans="1:26" ht="7.5" hidden="1" customHeight="1" x14ac:dyDescent="0.25">
      <c r="A8" s="4"/>
      <c r="B8" s="8"/>
      <c r="C8" s="8"/>
      <c r="D8" s="8"/>
      <c r="E8" s="8"/>
      <c r="F8" s="1"/>
      <c r="G8" s="1"/>
      <c r="H8" s="1"/>
      <c r="I8" s="1"/>
      <c r="J8" s="1"/>
      <c r="K8" s="1"/>
      <c r="L8" s="1"/>
      <c r="M8" s="1"/>
      <c r="N8" s="1"/>
      <c r="O8" s="1"/>
      <c r="P8" s="1"/>
      <c r="Q8" s="1"/>
      <c r="R8" s="1"/>
      <c r="S8" s="1"/>
      <c r="T8" s="1"/>
      <c r="U8" s="1"/>
      <c r="V8" s="1"/>
      <c r="W8" s="1"/>
      <c r="X8" s="1"/>
      <c r="Y8" s="1"/>
      <c r="Z8" s="1"/>
    </row>
    <row r="9" spans="1:26" ht="28.5" hidden="1" customHeight="1" x14ac:dyDescent="0.25">
      <c r="A9" s="9" t="s">
        <v>9</v>
      </c>
      <c r="B9" s="438"/>
      <c r="C9" s="436"/>
      <c r="D9" s="436"/>
      <c r="E9" s="433"/>
      <c r="F9" s="1"/>
      <c r="G9" s="1"/>
      <c r="H9" s="1"/>
      <c r="I9" s="1"/>
      <c r="J9" s="1"/>
      <c r="K9" s="1"/>
      <c r="L9" s="1"/>
      <c r="M9" s="1"/>
      <c r="N9" s="1"/>
      <c r="O9" s="1"/>
      <c r="P9" s="1"/>
      <c r="Q9" s="1"/>
      <c r="R9" s="1"/>
      <c r="S9" s="1"/>
      <c r="T9" s="1"/>
      <c r="U9" s="1"/>
      <c r="V9" s="1"/>
      <c r="W9" s="1"/>
      <c r="X9" s="1"/>
      <c r="Y9" s="1"/>
      <c r="Z9" s="1"/>
    </row>
    <row r="10" spans="1:26" ht="7.5" customHeight="1" x14ac:dyDescent="0.25">
      <c r="A10" s="4"/>
      <c r="B10" s="8"/>
      <c r="C10" s="5"/>
      <c r="D10" s="8"/>
      <c r="E10" s="8"/>
      <c r="F10" s="1"/>
      <c r="G10" s="1"/>
      <c r="H10" s="1"/>
      <c r="I10" s="1"/>
      <c r="J10" s="1"/>
      <c r="K10" s="1"/>
      <c r="L10" s="1"/>
      <c r="M10" s="1"/>
      <c r="N10" s="1"/>
      <c r="O10" s="1"/>
      <c r="P10" s="1"/>
      <c r="Q10" s="1"/>
      <c r="R10" s="1"/>
      <c r="S10" s="1"/>
      <c r="T10" s="1"/>
      <c r="U10" s="1"/>
      <c r="V10" s="1"/>
      <c r="W10" s="1"/>
      <c r="X10" s="1"/>
      <c r="Y10" s="1"/>
      <c r="Z10" s="1"/>
    </row>
    <row r="11" spans="1:26" ht="24.75" customHeight="1" x14ac:dyDescent="0.25">
      <c r="A11" s="9" t="s">
        <v>10</v>
      </c>
      <c r="B11" s="432" t="s">
        <v>11</v>
      </c>
      <c r="C11" s="433"/>
      <c r="D11" s="10" t="s">
        <v>12</v>
      </c>
      <c r="E11" s="11" t="s">
        <v>13</v>
      </c>
      <c r="F11" s="1"/>
      <c r="G11" s="1"/>
      <c r="H11" s="1"/>
      <c r="I11" s="1"/>
      <c r="J11" s="1"/>
      <c r="K11" s="1"/>
      <c r="L11" s="1"/>
      <c r="M11" s="1"/>
      <c r="N11" s="1"/>
      <c r="O11" s="1"/>
      <c r="P11" s="1"/>
      <c r="Q11" s="1"/>
      <c r="R11" s="1"/>
      <c r="S11" s="1"/>
      <c r="T11" s="1"/>
      <c r="U11" s="1"/>
      <c r="V11" s="1"/>
      <c r="W11" s="1"/>
      <c r="X11" s="1"/>
      <c r="Y11" s="1"/>
      <c r="Z11" s="1"/>
    </row>
    <row r="12" spans="1:26" ht="7.5" customHeight="1" x14ac:dyDescent="0.25">
      <c r="A12" s="4"/>
      <c r="B12" s="8"/>
      <c r="C12" s="5"/>
      <c r="D12" s="8"/>
      <c r="E12" s="8"/>
      <c r="F12" s="1"/>
      <c r="G12" s="1"/>
      <c r="H12" s="1"/>
      <c r="I12" s="1"/>
      <c r="J12" s="1"/>
      <c r="K12" s="1"/>
      <c r="L12" s="1"/>
      <c r="M12" s="1"/>
      <c r="N12" s="1"/>
      <c r="O12" s="1"/>
      <c r="P12" s="1"/>
      <c r="Q12" s="1"/>
      <c r="R12" s="1"/>
      <c r="S12" s="1"/>
      <c r="T12" s="1"/>
      <c r="U12" s="1"/>
      <c r="V12" s="1"/>
      <c r="W12" s="1"/>
      <c r="X12" s="1"/>
      <c r="Y12" s="1"/>
      <c r="Z12" s="1"/>
    </row>
    <row r="13" spans="1:26" ht="35.25" customHeight="1" x14ac:dyDescent="0.25">
      <c r="A13" s="4" t="s">
        <v>14</v>
      </c>
      <c r="B13" s="12">
        <v>0</v>
      </c>
      <c r="C13" s="5" t="s">
        <v>15</v>
      </c>
      <c r="D13" s="434" t="s">
        <v>16</v>
      </c>
      <c r="E13" s="433"/>
      <c r="F13" s="1"/>
      <c r="G13" s="1"/>
      <c r="H13" s="1"/>
      <c r="I13" s="1"/>
      <c r="J13" s="1"/>
      <c r="K13" s="1"/>
      <c r="L13" s="1"/>
      <c r="M13" s="1"/>
      <c r="N13" s="1"/>
      <c r="O13" s="1"/>
      <c r="P13" s="1"/>
      <c r="Q13" s="1"/>
      <c r="R13" s="1"/>
      <c r="S13" s="1"/>
      <c r="T13" s="1"/>
      <c r="U13" s="1"/>
      <c r="V13" s="1"/>
      <c r="W13" s="1"/>
      <c r="X13" s="1"/>
      <c r="Y13" s="1"/>
      <c r="Z13" s="1"/>
    </row>
    <row r="14" spans="1:26" ht="3" customHeight="1" x14ac:dyDescent="0.25">
      <c r="A14" s="4"/>
      <c r="B14" s="8"/>
      <c r="C14" s="8"/>
      <c r="D14" s="8"/>
      <c r="E14" s="8"/>
      <c r="F14" s="1"/>
      <c r="G14" s="1"/>
      <c r="H14" s="1"/>
      <c r="I14" s="1"/>
      <c r="J14" s="1"/>
      <c r="K14" s="1"/>
      <c r="L14" s="1"/>
      <c r="M14" s="1"/>
      <c r="N14" s="1"/>
      <c r="O14" s="1"/>
      <c r="P14" s="1"/>
      <c r="Q14" s="1"/>
      <c r="R14" s="1"/>
      <c r="S14" s="1"/>
      <c r="T14" s="1"/>
      <c r="U14" s="1"/>
      <c r="V14" s="1"/>
      <c r="W14" s="1"/>
      <c r="X14" s="1"/>
      <c r="Y14" s="1"/>
      <c r="Z14" s="1"/>
    </row>
    <row r="15" spans="1:26" ht="16.5" customHeight="1" x14ac:dyDescent="0.25">
      <c r="A15" s="9" t="s">
        <v>17</v>
      </c>
      <c r="B15" s="435" t="s">
        <v>18</v>
      </c>
      <c r="C15" s="436"/>
      <c r="D15" s="436"/>
      <c r="E15" s="433"/>
      <c r="F15" s="1"/>
      <c r="G15" s="1"/>
      <c r="H15" s="1"/>
      <c r="I15" s="1"/>
      <c r="J15" s="1"/>
      <c r="K15" s="1"/>
      <c r="L15" s="1"/>
      <c r="M15" s="1"/>
      <c r="N15" s="1"/>
      <c r="O15" s="1"/>
      <c r="P15" s="1"/>
      <c r="Q15" s="1"/>
      <c r="R15" s="1"/>
      <c r="S15" s="1"/>
      <c r="T15" s="1"/>
      <c r="U15" s="1"/>
      <c r="V15" s="1"/>
      <c r="W15" s="1"/>
      <c r="X15" s="1"/>
      <c r="Y15" s="1"/>
      <c r="Z15" s="1"/>
    </row>
    <row r="16" spans="1:26" ht="2.25" customHeight="1" x14ac:dyDescent="0.25">
      <c r="A16" s="13"/>
      <c r="B16" s="14"/>
      <c r="C16" s="14"/>
      <c r="D16" s="14"/>
      <c r="E16" s="14"/>
      <c r="F16" s="1"/>
      <c r="G16" s="1"/>
      <c r="H16" s="1"/>
      <c r="I16" s="1"/>
      <c r="J16" s="1"/>
      <c r="K16" s="1"/>
      <c r="L16" s="1"/>
      <c r="M16" s="1"/>
      <c r="N16" s="1"/>
      <c r="O16" s="1"/>
      <c r="P16" s="1"/>
      <c r="Q16" s="1"/>
      <c r="R16" s="1"/>
      <c r="S16" s="1"/>
      <c r="T16" s="1"/>
      <c r="U16" s="1"/>
      <c r="V16" s="1"/>
      <c r="W16" s="1"/>
      <c r="X16" s="1"/>
      <c r="Y16" s="1"/>
      <c r="Z16" s="1"/>
    </row>
    <row r="17" spans="1:26" ht="30" customHeight="1" x14ac:dyDescent="0.25">
      <c r="A17" s="418" t="s">
        <v>19</v>
      </c>
      <c r="B17" s="419"/>
      <c r="C17" s="419"/>
      <c r="D17" s="419"/>
      <c r="E17" s="420"/>
      <c r="F17" s="15" t="s">
        <v>20</v>
      </c>
      <c r="G17" s="1"/>
      <c r="H17" s="1"/>
      <c r="I17" s="1"/>
      <c r="J17" s="1"/>
      <c r="K17" s="1"/>
      <c r="L17" s="1"/>
      <c r="M17" s="1"/>
      <c r="N17" s="1"/>
      <c r="O17" s="1"/>
      <c r="P17" s="1"/>
      <c r="Q17" s="1"/>
      <c r="R17" s="1"/>
      <c r="S17" s="1"/>
      <c r="T17" s="1"/>
      <c r="U17" s="1"/>
      <c r="V17" s="1"/>
      <c r="W17" s="1"/>
      <c r="X17" s="1"/>
      <c r="Y17" s="1"/>
      <c r="Z17" s="1"/>
    </row>
    <row r="18" spans="1:26" ht="81" customHeight="1" x14ac:dyDescent="0.25">
      <c r="A18" s="425" t="s">
        <v>21</v>
      </c>
      <c r="B18" s="419"/>
      <c r="C18" s="419"/>
      <c r="D18" s="419"/>
      <c r="E18" s="420"/>
      <c r="F18" s="16" t="s">
        <v>22</v>
      </c>
      <c r="G18" s="1"/>
      <c r="H18" s="1"/>
      <c r="I18" s="1"/>
      <c r="J18" s="1"/>
      <c r="K18" s="1"/>
      <c r="L18" s="1"/>
      <c r="M18" s="1"/>
      <c r="N18" s="1"/>
      <c r="O18" s="1"/>
      <c r="P18" s="1"/>
      <c r="Q18" s="1"/>
      <c r="R18" s="1"/>
      <c r="S18" s="1"/>
      <c r="T18" s="1"/>
      <c r="U18" s="1"/>
      <c r="V18" s="1"/>
      <c r="W18" s="1"/>
      <c r="X18" s="1"/>
      <c r="Y18" s="1"/>
      <c r="Z18" s="1"/>
    </row>
    <row r="19" spans="1:26" ht="15.75" customHeight="1" x14ac:dyDescent="0.25">
      <c r="A19" s="427" t="s">
        <v>23</v>
      </c>
      <c r="B19" s="430"/>
      <c r="C19" s="430"/>
      <c r="D19" s="430"/>
      <c r="E19" s="431"/>
      <c r="F19" s="16" t="str">
        <f t="shared" ref="F19:F43" si="0">A19</f>
        <v>COMPETENCIAS ESPECÍFICAS  (UNIDAD DE COMPETENCIA)</v>
      </c>
      <c r="G19" s="1"/>
      <c r="H19" s="1"/>
      <c r="I19" s="1"/>
      <c r="J19" s="1"/>
      <c r="K19" s="1"/>
      <c r="L19" s="1"/>
      <c r="M19" s="1"/>
      <c r="N19" s="1"/>
      <c r="O19" s="1"/>
      <c r="P19" s="1"/>
      <c r="Q19" s="1"/>
      <c r="R19" s="1"/>
      <c r="S19" s="1"/>
      <c r="T19" s="1"/>
      <c r="U19" s="1"/>
      <c r="V19" s="1"/>
      <c r="W19" s="1"/>
      <c r="X19" s="1"/>
      <c r="Y19" s="1"/>
      <c r="Z19" s="1"/>
    </row>
    <row r="20" spans="1:26" ht="30.75" customHeight="1" x14ac:dyDescent="0.25">
      <c r="A20" s="425" t="s">
        <v>24</v>
      </c>
      <c r="B20" s="419"/>
      <c r="C20" s="419"/>
      <c r="D20" s="419"/>
      <c r="E20" s="420"/>
      <c r="F20" s="16" t="str">
        <f t="shared" si="0"/>
        <v>UC1. Ejecutar el servicio de peluquería y barbería, teniendo en cuenta el diagnóstico capilar, requerimientos del cliente, procedimientos del establecimiento, criterios técnicos, estéticos y de bioseguridad e higiene.</v>
      </c>
      <c r="G20" s="17"/>
      <c r="H20" s="17"/>
      <c r="I20" s="17"/>
      <c r="J20" s="17"/>
      <c r="K20" s="17"/>
      <c r="L20" s="17"/>
      <c r="M20" s="17"/>
      <c r="N20" s="17"/>
      <c r="O20" s="17"/>
      <c r="P20" s="17"/>
      <c r="Q20" s="17"/>
      <c r="R20" s="17"/>
      <c r="S20" s="17"/>
      <c r="T20" s="17"/>
      <c r="U20" s="17"/>
      <c r="V20" s="17"/>
      <c r="W20" s="17"/>
      <c r="X20" s="17"/>
      <c r="Y20" s="17"/>
      <c r="Z20" s="17"/>
    </row>
    <row r="21" spans="1:26" ht="25.5" customHeight="1" x14ac:dyDescent="0.25">
      <c r="A21" s="425" t="s">
        <v>25</v>
      </c>
      <c r="B21" s="419"/>
      <c r="C21" s="419"/>
      <c r="D21" s="419"/>
      <c r="E21" s="420"/>
      <c r="F21" s="330" t="str">
        <f t="shared" si="0"/>
        <v>UC2. Realizar procedimientos técnicos capilares, tomando en cuenta su diagnóstico, requerimientos del cliente, y de bioseguridad e higiene.</v>
      </c>
      <c r="G21" s="17"/>
      <c r="H21" s="17"/>
      <c r="I21" s="17"/>
      <c r="J21" s="17"/>
      <c r="K21" s="17"/>
      <c r="L21" s="17"/>
      <c r="M21" s="17"/>
      <c r="N21" s="17"/>
      <c r="O21" s="17"/>
      <c r="P21" s="17"/>
      <c r="Q21" s="17"/>
      <c r="R21" s="17"/>
      <c r="S21" s="17"/>
      <c r="T21" s="17"/>
      <c r="U21" s="17"/>
      <c r="V21" s="17"/>
      <c r="W21" s="17"/>
      <c r="X21" s="17"/>
      <c r="Y21" s="17"/>
      <c r="Z21" s="17"/>
    </row>
    <row r="22" spans="1:26" ht="27" customHeight="1" x14ac:dyDescent="0.25">
      <c r="A22" s="425" t="s">
        <v>26</v>
      </c>
      <c r="B22" s="419"/>
      <c r="C22" s="419"/>
      <c r="D22" s="419"/>
      <c r="E22" s="420"/>
      <c r="F22" s="330" t="str">
        <f t="shared" si="0"/>
        <v>UC3. Efectuar el servicio de maquillaje de belleza de acuerdo con los requerimientos del cliente, criterios técnicos, estéticos y de bioseguridad e higiene.</v>
      </c>
      <c r="G22" s="17"/>
      <c r="H22" s="17"/>
      <c r="I22" s="17"/>
      <c r="J22" s="17"/>
      <c r="K22" s="17"/>
      <c r="L22" s="17"/>
      <c r="M22" s="17"/>
      <c r="N22" s="17"/>
      <c r="O22" s="17"/>
      <c r="P22" s="17"/>
      <c r="Q22" s="17"/>
      <c r="R22" s="17"/>
      <c r="S22" s="17"/>
      <c r="T22" s="17"/>
      <c r="U22" s="17"/>
      <c r="V22" s="17"/>
      <c r="W22" s="17"/>
      <c r="X22" s="17"/>
      <c r="Y22" s="17"/>
      <c r="Z22" s="17"/>
    </row>
    <row r="23" spans="1:26" ht="26.25" customHeight="1" x14ac:dyDescent="0.25">
      <c r="A23" s="425" t="s">
        <v>27</v>
      </c>
      <c r="B23" s="419"/>
      <c r="C23" s="419"/>
      <c r="D23" s="419"/>
      <c r="E23" s="420"/>
      <c r="F23" s="330" t="str">
        <f t="shared" si="0"/>
        <v>UC4. Efectuar el servicio de maquillaje de caracterización aplicando materiales para efectos especiales, de acuerdo con los  requerimientos del cliente,  criterios técnicos, estéticos, estéticos éticos y de bioseguridad e higiene.</v>
      </c>
      <c r="G23" s="17"/>
      <c r="H23" s="17"/>
      <c r="I23" s="17"/>
      <c r="J23" s="17"/>
      <c r="K23" s="17"/>
      <c r="L23" s="17"/>
      <c r="M23" s="17"/>
      <c r="N23" s="17"/>
      <c r="O23" s="17"/>
      <c r="P23" s="17"/>
      <c r="Q23" s="17"/>
      <c r="R23" s="17"/>
      <c r="S23" s="17"/>
      <c r="T23" s="17"/>
      <c r="U23" s="17"/>
      <c r="V23" s="17"/>
      <c r="W23" s="17"/>
      <c r="X23" s="17"/>
      <c r="Y23" s="17"/>
      <c r="Z23" s="17"/>
    </row>
    <row r="24" spans="1:26" ht="28.5" customHeight="1" x14ac:dyDescent="0.25">
      <c r="A24" s="425" t="s">
        <v>28</v>
      </c>
      <c r="B24" s="419"/>
      <c r="C24" s="419"/>
      <c r="D24" s="419"/>
      <c r="E24" s="420"/>
      <c r="F24" s="16" t="str">
        <f t="shared" si="0"/>
        <v xml:space="preserve">UC5. Ejecutar el servicio de estética en manos y pies teniendo en cuenta los requerimientos del cliente, los procedimientos del establecimiento, criterios técnicos, estéticos y de bioseguridad e higiene. </v>
      </c>
      <c r="G24" s="17"/>
      <c r="H24" s="17"/>
      <c r="I24" s="17"/>
      <c r="J24" s="17"/>
      <c r="K24" s="17"/>
      <c r="L24" s="17"/>
      <c r="M24" s="17"/>
      <c r="N24" s="17"/>
      <c r="O24" s="17"/>
      <c r="P24" s="17"/>
      <c r="Q24" s="17"/>
      <c r="R24" s="17"/>
      <c r="S24" s="17"/>
      <c r="T24" s="17"/>
      <c r="U24" s="17"/>
      <c r="V24" s="17"/>
      <c r="W24" s="17"/>
      <c r="X24" s="17"/>
      <c r="Y24" s="17"/>
      <c r="Z24" s="17"/>
    </row>
    <row r="25" spans="1:26" ht="15" hidden="1" customHeight="1" x14ac:dyDescent="0.25">
      <c r="A25" s="426"/>
      <c r="B25" s="419"/>
      <c r="C25" s="419"/>
      <c r="D25" s="419"/>
      <c r="E25" s="420"/>
      <c r="F25" s="16">
        <f t="shared" si="0"/>
        <v>0</v>
      </c>
      <c r="G25" s="17"/>
      <c r="H25" s="17"/>
      <c r="I25" s="17"/>
      <c r="J25" s="17"/>
      <c r="K25" s="17"/>
      <c r="L25" s="17"/>
      <c r="M25" s="17"/>
      <c r="N25" s="17"/>
      <c r="O25" s="17"/>
      <c r="P25" s="17"/>
      <c r="Q25" s="17"/>
      <c r="R25" s="17"/>
      <c r="S25" s="17"/>
      <c r="T25" s="17"/>
      <c r="U25" s="17"/>
      <c r="V25" s="17"/>
      <c r="W25" s="17"/>
      <c r="X25" s="17"/>
      <c r="Y25" s="17"/>
      <c r="Z25" s="17"/>
    </row>
    <row r="26" spans="1:26" ht="15" hidden="1" customHeight="1" x14ac:dyDescent="0.25">
      <c r="A26" s="426"/>
      <c r="B26" s="419"/>
      <c r="C26" s="419"/>
      <c r="D26" s="419"/>
      <c r="E26" s="420"/>
      <c r="F26" s="16">
        <f t="shared" si="0"/>
        <v>0</v>
      </c>
      <c r="G26" s="17"/>
      <c r="H26" s="17"/>
      <c r="I26" s="17"/>
      <c r="J26" s="17"/>
      <c r="K26" s="17"/>
      <c r="L26" s="17"/>
      <c r="M26" s="17"/>
      <c r="N26" s="17"/>
      <c r="O26" s="17"/>
      <c r="P26" s="17"/>
      <c r="Q26" s="17"/>
      <c r="R26" s="17"/>
      <c r="S26" s="17"/>
      <c r="T26" s="17"/>
      <c r="U26" s="17"/>
      <c r="V26" s="17"/>
      <c r="W26" s="17"/>
      <c r="X26" s="17"/>
      <c r="Y26" s="17"/>
      <c r="Z26" s="17"/>
    </row>
    <row r="27" spans="1:26" ht="15" hidden="1" customHeight="1" x14ac:dyDescent="0.25">
      <c r="A27" s="426"/>
      <c r="B27" s="419"/>
      <c r="C27" s="419"/>
      <c r="D27" s="419"/>
      <c r="E27" s="420"/>
      <c r="F27" s="16">
        <f t="shared" si="0"/>
        <v>0</v>
      </c>
      <c r="G27" s="1"/>
      <c r="H27" s="1"/>
      <c r="I27" s="1"/>
      <c r="J27" s="1"/>
      <c r="K27" s="1"/>
      <c r="L27" s="1"/>
      <c r="M27" s="1"/>
      <c r="N27" s="1"/>
      <c r="O27" s="1"/>
      <c r="P27" s="1"/>
      <c r="Q27" s="1"/>
      <c r="R27" s="1"/>
      <c r="S27" s="1"/>
      <c r="T27" s="1"/>
      <c r="U27" s="1"/>
      <c r="V27" s="1"/>
      <c r="W27" s="1"/>
      <c r="X27" s="1"/>
      <c r="Y27" s="1"/>
      <c r="Z27" s="1"/>
    </row>
    <row r="28" spans="1:26" ht="21.75" customHeight="1" x14ac:dyDescent="0.25">
      <c r="A28" s="427" t="s">
        <v>29</v>
      </c>
      <c r="B28" s="428"/>
      <c r="C28" s="428"/>
      <c r="D28" s="428"/>
      <c r="E28" s="429"/>
      <c r="F28" s="16" t="str">
        <f t="shared" si="0"/>
        <v>COMPETENCIAS PARA LA EMPLEABILIDAD</v>
      </c>
      <c r="G28" s="1"/>
      <c r="H28" s="1"/>
      <c r="I28" s="1"/>
      <c r="J28" s="1"/>
      <c r="K28" s="1"/>
      <c r="L28" s="1"/>
      <c r="M28" s="1"/>
      <c r="N28" s="1"/>
      <c r="O28" s="1"/>
      <c r="P28" s="1"/>
      <c r="Q28" s="1"/>
      <c r="R28" s="1"/>
      <c r="S28" s="1"/>
      <c r="T28" s="1"/>
      <c r="U28" s="1"/>
      <c r="V28" s="1"/>
      <c r="W28" s="1"/>
      <c r="X28" s="1"/>
      <c r="Y28" s="1"/>
      <c r="Z28" s="1"/>
    </row>
    <row r="29" spans="1:26" ht="39.75" customHeight="1" x14ac:dyDescent="0.25">
      <c r="A29" s="424" t="s">
        <v>30</v>
      </c>
      <c r="B29" s="419"/>
      <c r="C29" s="419"/>
      <c r="D29" s="419"/>
      <c r="E29" s="420"/>
      <c r="F29" s="16" t="str">
        <f t="shared" si="0"/>
        <v>CE1 Comunicación efectiva.- expresar y comprender de manera clara conceptos, ideas, sentimientos, hechos y opiniones en forma oral y escrita para comunicarse e interactuar con otras personas en contextos sociales y laborales diversos. (UD)</v>
      </c>
      <c r="G29" s="1"/>
      <c r="H29" s="1"/>
      <c r="I29" s="1"/>
      <c r="J29" s="1"/>
      <c r="K29" s="1"/>
      <c r="L29" s="1"/>
      <c r="M29" s="1"/>
      <c r="N29" s="1"/>
      <c r="O29" s="1"/>
      <c r="P29" s="1"/>
      <c r="Q29" s="1"/>
      <c r="R29" s="1"/>
      <c r="S29" s="1"/>
      <c r="T29" s="1"/>
      <c r="U29" s="1"/>
      <c r="V29" s="1"/>
      <c r="W29" s="1"/>
      <c r="X29" s="1"/>
      <c r="Y29" s="1"/>
      <c r="Z29" s="1"/>
    </row>
    <row r="30" spans="1:26" ht="47.25" customHeight="1" x14ac:dyDescent="0.25">
      <c r="A30" s="424" t="s">
        <v>31</v>
      </c>
      <c r="B30" s="419"/>
      <c r="C30" s="419"/>
      <c r="D30" s="419"/>
      <c r="E30" s="420"/>
      <c r="F30" s="16" t="str">
        <f t="shared" si="0"/>
        <v>CE2. Tecnologías de la información. - Manejar herramientas informáticas de   las TICs para buscar y analizar información, comunicarse y realizar procedimientos o tareas vinculadas al área profesional, de acuerdo con los requerimientos de su entorno laboral. (UD)</v>
      </c>
      <c r="G30" s="1"/>
      <c r="H30" s="1"/>
      <c r="I30" s="1"/>
      <c r="J30" s="1"/>
      <c r="K30" s="1"/>
      <c r="L30" s="1"/>
      <c r="M30" s="1"/>
      <c r="N30" s="1"/>
      <c r="O30" s="1"/>
      <c r="P30" s="1"/>
      <c r="Q30" s="1"/>
      <c r="R30" s="1"/>
      <c r="S30" s="1"/>
      <c r="T30" s="1"/>
      <c r="U30" s="1"/>
      <c r="V30" s="1"/>
      <c r="W30" s="1"/>
      <c r="X30" s="1"/>
      <c r="Y30" s="1"/>
      <c r="Z30" s="1"/>
    </row>
    <row r="31" spans="1:26" ht="51" customHeight="1" x14ac:dyDescent="0.25">
      <c r="A31" s="424" t="s">
        <v>32</v>
      </c>
      <c r="B31" s="419"/>
      <c r="C31" s="419"/>
      <c r="D31" s="419"/>
      <c r="E31" s="420"/>
      <c r="F31" s="16" t="str">
        <f t="shared" si="0"/>
        <v>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v>
      </c>
      <c r="G31" s="1"/>
      <c r="H31" s="1"/>
      <c r="I31" s="1"/>
      <c r="J31" s="1"/>
      <c r="K31" s="1"/>
      <c r="L31" s="1"/>
      <c r="M31" s="1"/>
      <c r="N31" s="1"/>
      <c r="O31" s="1"/>
      <c r="P31" s="1"/>
      <c r="Q31" s="1"/>
      <c r="R31" s="1"/>
      <c r="S31" s="1"/>
      <c r="T31" s="1"/>
      <c r="U31" s="1"/>
      <c r="V31" s="1"/>
      <c r="W31" s="1"/>
      <c r="X31" s="1"/>
      <c r="Y31" s="1"/>
      <c r="Z31" s="1"/>
    </row>
    <row r="32" spans="1:26" ht="51" customHeight="1" x14ac:dyDescent="0.25">
      <c r="A32" s="424" t="s">
        <v>33</v>
      </c>
      <c r="B32" s="419"/>
      <c r="C32" s="419"/>
      <c r="D32" s="419"/>
      <c r="E32" s="420"/>
      <c r="F32" s="16" t="str">
        <f t="shared" si="0"/>
        <v>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G32" s="1"/>
      <c r="H32" s="1"/>
      <c r="I32" s="1"/>
      <c r="J32" s="1"/>
      <c r="K32" s="1"/>
      <c r="L32" s="1"/>
      <c r="M32" s="1"/>
      <c r="N32" s="1"/>
      <c r="O32" s="1"/>
      <c r="P32" s="1"/>
      <c r="Q32" s="1"/>
      <c r="R32" s="1"/>
      <c r="S32" s="1"/>
      <c r="T32" s="1"/>
      <c r="U32" s="1"/>
      <c r="V32" s="1"/>
      <c r="W32" s="1"/>
      <c r="X32" s="1"/>
      <c r="Y32" s="1"/>
      <c r="Z32" s="1"/>
    </row>
    <row r="33" spans="1:26" ht="33" customHeight="1" x14ac:dyDescent="0.25">
      <c r="A33" s="425" t="s">
        <v>34</v>
      </c>
      <c r="B33" s="419"/>
      <c r="C33" s="419"/>
      <c r="D33" s="419"/>
      <c r="E33" s="420"/>
      <c r="F33" s="16" t="str">
        <f t="shared" si="0"/>
        <v>CE5. Solución de problemas,  identificar situaciones complejas para evaluar posibles soluciones, aplicando un conjunto de herramienta flexibles que conlleve a la atención de una necesidad. (UD)</v>
      </c>
      <c r="G33" s="1"/>
      <c r="H33" s="1"/>
      <c r="I33" s="1"/>
      <c r="J33" s="1"/>
      <c r="K33" s="1"/>
      <c r="L33" s="1"/>
      <c r="M33" s="1"/>
      <c r="N33" s="1"/>
      <c r="O33" s="1"/>
      <c r="P33" s="1"/>
      <c r="Q33" s="1"/>
      <c r="R33" s="1"/>
      <c r="S33" s="1"/>
      <c r="T33" s="1"/>
      <c r="U33" s="1"/>
      <c r="V33" s="1"/>
      <c r="W33" s="1"/>
      <c r="X33" s="1"/>
      <c r="Y33" s="1"/>
      <c r="Z33" s="1"/>
    </row>
    <row r="34" spans="1:26" ht="38.25" customHeight="1" x14ac:dyDescent="0.25">
      <c r="A34" s="424" t="s">
        <v>35</v>
      </c>
      <c r="B34" s="419"/>
      <c r="C34" s="419"/>
      <c r="D34" s="419"/>
      <c r="E34" s="420"/>
      <c r="F34" s="16" t="str">
        <f t="shared" si="0"/>
        <v>CE6. Cultura Ambiental.-  Interactuar con el entorno de forma ética, autonoma responsable y sostenible preservando y cuidando el ambiente natural y social, contrarestando los efectos negativos generados por la acción humana evitando otros daños. (T)</v>
      </c>
      <c r="G34" s="1"/>
      <c r="H34" s="1"/>
      <c r="I34" s="1"/>
      <c r="J34" s="1"/>
      <c r="K34" s="1"/>
      <c r="L34" s="1"/>
      <c r="M34" s="1"/>
      <c r="N34" s="1"/>
      <c r="O34" s="1"/>
      <c r="P34" s="1"/>
      <c r="Q34" s="1"/>
      <c r="R34" s="1"/>
      <c r="S34" s="1"/>
      <c r="T34" s="1"/>
      <c r="U34" s="1"/>
      <c r="V34" s="1"/>
      <c r="W34" s="1"/>
      <c r="X34" s="1"/>
      <c r="Y34" s="1"/>
      <c r="Z34" s="1"/>
    </row>
    <row r="35" spans="1:26" ht="36" customHeight="1" x14ac:dyDescent="0.25">
      <c r="A35" s="424" t="s">
        <v>36</v>
      </c>
      <c r="B35" s="419"/>
      <c r="C35" s="419"/>
      <c r="D35" s="419"/>
      <c r="E35" s="420"/>
      <c r="F35" s="16" t="str">
        <f t="shared" si="0"/>
        <v>CE 7.  Liderazgo personal y profesional .- Articular recursos y potencialidades de cada integrante de su equipo logrando un trabajo comprometido, colaborativo, creativo, ético, sensible a su contexto social y ambiente, en pro del bien común. (T)</v>
      </c>
      <c r="G35" s="1"/>
      <c r="H35" s="1"/>
      <c r="I35" s="1"/>
      <c r="J35" s="1"/>
      <c r="K35" s="1"/>
      <c r="L35" s="1"/>
      <c r="M35" s="1"/>
      <c r="N35" s="1"/>
      <c r="O35" s="1"/>
      <c r="P35" s="1"/>
      <c r="Q35" s="1"/>
      <c r="R35" s="1"/>
      <c r="S35" s="1"/>
      <c r="T35" s="1"/>
      <c r="U35" s="1"/>
      <c r="V35" s="1"/>
      <c r="W35" s="1"/>
      <c r="X35" s="1"/>
      <c r="Y35" s="1"/>
      <c r="Z35" s="1"/>
    </row>
    <row r="36" spans="1:26" ht="15.75" hidden="1" customHeight="1" x14ac:dyDescent="0.25">
      <c r="A36" s="426"/>
      <c r="B36" s="419"/>
      <c r="C36" s="419"/>
      <c r="D36" s="419"/>
      <c r="E36" s="420"/>
      <c r="F36" s="16">
        <f t="shared" si="0"/>
        <v>0</v>
      </c>
      <c r="G36" s="1"/>
      <c r="H36" s="1"/>
      <c r="I36" s="1"/>
      <c r="J36" s="1"/>
      <c r="K36" s="1"/>
      <c r="L36" s="1"/>
      <c r="M36" s="1"/>
      <c r="N36" s="1"/>
      <c r="O36" s="1"/>
      <c r="P36" s="1"/>
      <c r="Q36" s="1"/>
      <c r="R36" s="1"/>
      <c r="S36" s="1"/>
      <c r="T36" s="1"/>
      <c r="U36" s="1"/>
      <c r="V36" s="1"/>
      <c r="W36" s="1"/>
      <c r="X36" s="1"/>
      <c r="Y36" s="1"/>
      <c r="Z36" s="1"/>
    </row>
    <row r="37" spans="1:26" ht="6.75" hidden="1" customHeight="1" x14ac:dyDescent="0.25">
      <c r="A37" s="426"/>
      <c r="B37" s="419"/>
      <c r="C37" s="419"/>
      <c r="D37" s="419"/>
      <c r="E37" s="420"/>
      <c r="F37" s="16">
        <f t="shared" si="0"/>
        <v>0</v>
      </c>
      <c r="G37" s="1"/>
      <c r="H37" s="1"/>
      <c r="I37" s="1"/>
      <c r="J37" s="1"/>
      <c r="K37" s="1"/>
      <c r="L37" s="1"/>
      <c r="M37" s="1"/>
      <c r="N37" s="1"/>
      <c r="O37" s="1"/>
      <c r="P37" s="1"/>
      <c r="Q37" s="1"/>
      <c r="R37" s="1"/>
      <c r="S37" s="1"/>
      <c r="T37" s="1"/>
      <c r="U37" s="1"/>
      <c r="V37" s="1"/>
      <c r="W37" s="1"/>
      <c r="X37" s="1"/>
      <c r="Y37" s="1"/>
      <c r="Z37" s="1"/>
    </row>
    <row r="38" spans="1:26" ht="6.75" hidden="1" customHeight="1" x14ac:dyDescent="0.25">
      <c r="A38" s="426"/>
      <c r="B38" s="419"/>
      <c r="C38" s="419"/>
      <c r="D38" s="419"/>
      <c r="E38" s="420"/>
      <c r="F38" s="16">
        <f t="shared" si="0"/>
        <v>0</v>
      </c>
      <c r="G38" s="1"/>
      <c r="H38" s="1"/>
      <c r="I38" s="1"/>
      <c r="J38" s="1"/>
      <c r="K38" s="1"/>
      <c r="L38" s="1"/>
      <c r="M38" s="1"/>
      <c r="N38" s="1"/>
      <c r="O38" s="1"/>
      <c r="P38" s="1"/>
      <c r="Q38" s="1"/>
      <c r="R38" s="1"/>
      <c r="S38" s="1"/>
      <c r="T38" s="1"/>
      <c r="U38" s="1"/>
      <c r="V38" s="1"/>
      <c r="W38" s="1"/>
      <c r="X38" s="1"/>
      <c r="Y38" s="1"/>
      <c r="Z38" s="1"/>
    </row>
    <row r="39" spans="1:26" ht="6" hidden="1" customHeight="1" x14ac:dyDescent="0.25">
      <c r="A39" s="426"/>
      <c r="B39" s="419"/>
      <c r="C39" s="419"/>
      <c r="D39" s="419"/>
      <c r="E39" s="420"/>
      <c r="F39" s="16">
        <f t="shared" si="0"/>
        <v>0</v>
      </c>
      <c r="G39" s="1"/>
      <c r="H39" s="1"/>
      <c r="I39" s="1"/>
      <c r="J39" s="1"/>
      <c r="K39" s="1"/>
      <c r="L39" s="1"/>
      <c r="M39" s="1"/>
      <c r="N39" s="1"/>
      <c r="O39" s="1"/>
      <c r="P39" s="1"/>
      <c r="Q39" s="1"/>
      <c r="R39" s="1"/>
      <c r="S39" s="1"/>
      <c r="T39" s="1"/>
      <c r="U39" s="1"/>
      <c r="V39" s="1"/>
      <c r="W39" s="1"/>
      <c r="X39" s="1"/>
      <c r="Y39" s="1"/>
      <c r="Z39" s="1"/>
    </row>
    <row r="40" spans="1:26" ht="11.25" hidden="1" customHeight="1" x14ac:dyDescent="0.25">
      <c r="A40" s="426"/>
      <c r="B40" s="419"/>
      <c r="C40" s="419"/>
      <c r="D40" s="419"/>
      <c r="E40" s="420"/>
      <c r="F40" s="16">
        <f t="shared" si="0"/>
        <v>0</v>
      </c>
      <c r="G40" s="1"/>
      <c r="H40" s="1"/>
      <c r="I40" s="1"/>
      <c r="J40" s="1"/>
      <c r="K40" s="1"/>
      <c r="L40" s="1"/>
      <c r="M40" s="1"/>
      <c r="N40" s="1"/>
      <c r="O40" s="1"/>
      <c r="P40" s="1"/>
      <c r="Q40" s="1"/>
      <c r="R40" s="1"/>
      <c r="S40" s="1"/>
      <c r="T40" s="1"/>
      <c r="U40" s="1"/>
      <c r="V40" s="1"/>
      <c r="W40" s="1"/>
      <c r="X40" s="1"/>
      <c r="Y40" s="1"/>
      <c r="Z40" s="1"/>
    </row>
    <row r="41" spans="1:26" ht="21.75" customHeight="1" x14ac:dyDescent="0.25">
      <c r="A41" s="418" t="s">
        <v>37</v>
      </c>
      <c r="B41" s="419"/>
      <c r="C41" s="419"/>
      <c r="D41" s="419"/>
      <c r="E41" s="420"/>
      <c r="F41" s="16" t="str">
        <f t="shared" si="0"/>
        <v>ÁMBITOS DE DESEMPEÑO</v>
      </c>
      <c r="G41" s="1"/>
      <c r="H41" s="1"/>
      <c r="I41" s="1"/>
      <c r="J41" s="1"/>
      <c r="K41" s="1"/>
      <c r="L41" s="1"/>
      <c r="M41" s="1"/>
      <c r="N41" s="1"/>
      <c r="O41" s="1"/>
      <c r="P41" s="1"/>
      <c r="Q41" s="1"/>
      <c r="R41" s="1"/>
      <c r="S41" s="1"/>
      <c r="T41" s="1"/>
      <c r="U41" s="1"/>
      <c r="V41" s="1"/>
      <c r="W41" s="1"/>
      <c r="X41" s="1"/>
      <c r="Y41" s="1"/>
      <c r="Z41" s="1"/>
    </row>
    <row r="42" spans="1:26" ht="154.5" customHeight="1" x14ac:dyDescent="0.25">
      <c r="A42" s="421" t="s">
        <v>38</v>
      </c>
      <c r="B42" s="419"/>
      <c r="C42" s="419"/>
      <c r="D42" s="419"/>
      <c r="E42" s="420"/>
      <c r="F42" s="18" t="str">
        <f t="shared" si="0"/>
        <v xml:space="preserve">El egresado de este programa de estudios podra desempeñarse en las siguientes áreas o espacios laborales:
- Corte de cabellos para damas, caballeros y niños.                                                                                                                                                                                                                                                              - Extensiones y postizos.                                                                                                                                                                                                                                                                                                                                          - Peinados.   
- Tratamiento Capilar                                                                                                                                                                                                                                                                                                                        - Manicure y Pedicure.                                                                                                                                                                                                                                                                                                                                   - Cortes y diseños para barbería.                                                                                                                                                                                                                                                                                                                     - Maquillajes para diferentes eventos y de caracterización.                                                                                                                                                                                                                                                - Tinturación                                                                                                                                                                                                                                                                                                                                                                                                               - Laceados y ondulaciones temporales y permanentes.                                                                                                                                                                                                                                                                                                                                                                                                                                                                                                                                                            - Depilaciones corporales.
- O su propio Salón de belleza y/o barbería.
</v>
      </c>
      <c r="G42" s="1"/>
      <c r="H42" s="1"/>
      <c r="I42" s="1"/>
      <c r="J42" s="1"/>
      <c r="K42" s="1"/>
      <c r="L42" s="1"/>
      <c r="M42" s="1"/>
      <c r="N42" s="1"/>
      <c r="O42" s="1"/>
      <c r="P42" s="1"/>
      <c r="Q42" s="1"/>
      <c r="R42" s="1"/>
      <c r="S42" s="1"/>
      <c r="T42" s="1"/>
      <c r="U42" s="1"/>
      <c r="V42" s="1"/>
      <c r="W42" s="1"/>
      <c r="X42" s="1"/>
      <c r="Y42" s="1"/>
      <c r="Z42" s="1"/>
    </row>
    <row r="43" spans="1:26" ht="148.5" customHeight="1" x14ac:dyDescent="0.25">
      <c r="A43" s="422" t="s">
        <v>39</v>
      </c>
      <c r="B43" s="423"/>
      <c r="C43" s="423"/>
      <c r="D43" s="423"/>
      <c r="E43" s="423"/>
      <c r="F43" s="16" t="str">
        <f t="shared" si="0"/>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xmlns:x14="http://schemas.microsoft.com/office/spreadsheetml/2009/9/main" ref="A17:F43"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 7.  Liderazgo personal y profesional .- Articular recursos y potencialidades de cada integrante de su equipo logrando un trabajo comprometido, colaborativo, creativo, ético, sensible a su contexto social y ambiente, en pro del bien común. (T)"/>
            <x14:filter val="CE1 Comunicación efectiva.- expresar y comprender de manera clara conceptos, ideas, sentimientos, hechos y opiniones en forma oral y escrita para comunicarse e interactuar con otras personas en contextos sociales y laborales diversos. (UD)"/>
            <x14:filter val="CE2. Tecnologías de la información. - Manejar herramientas informáticas de   las TICs para buscar y analizar información, comunicarse y realizar procedimientos o tareas vinculadas al área profesional, de acuerdo con los requerimientos de su entorno laboral. (UD)"/>
            <x14:filter val="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
            <x14:filter val="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
            <x14:filter val="CE5. Solución de problemas,  identificar situaciones complejas para evaluar posibles soluciones, aplicando un conjunto de herramienta flexibles que conlleve a la atención de una necesidad. (UD)"/>
            <x14:filter val="CE6. Cultura Ambiental.-  Interactuar con el entorno de forma ética, autonoma responsable y sostenible preservando y cuidando el ambiente natural y social, contrarestando los efectos negativos generados por la acción humana evitando otros daños. (T)"/>
            <x14:filter val="COMPETENCIAS ESPECÍFICAS  (UNIDAD DE COMPETENCIA)"/>
            <x14:filter val="COMPETENCIAS PARA LA EMPLEABILIDAD"/>
            <x14:filter val="d"/>
            <x14:filter val="El egresado de este programa de estudios podra desempeñarse en las siguientes áreas o espacios laborales:_x000a_- Corte de cabellos para damas, caballeros y niños.                                                                                                                                                                                                                                                              - Extensiones y postizos.                                                                                                                                                                                                                                                                                                                                          - Peinados.   _x000a_- Tratamiento Capilar                                                                                                                                                                                                                                                                                                                        - Manicure y Pedicure.                                                                                                                                                                                                                                                                                                                                   - Cortes y diseños para barbería.                                                                                                                                                                                                                                                                                                                     - Maquillajes para diferentes eventos y de caracterización.                                                                                                                                                                                                                                                - Tinturación                                                                                                                                                                                                                                                                                                                                                                                                               - Laceados y ondulaciones temporales y permanentes.                                                                                                                                                                                                                                                                                                                                                                                                                                                                                                                                                            - Depilaciones corporales._x000a_- O su propio Salón de belleza y/o barbería._x000a_"/>
            <x14:filter val="Pautas Generales: _x000a_1. Descripción del perfil de egreso: Descripción general y breve de los desempeños que será capaz de realizar el egresado en el campo laboral, al concluir el programa de estudio en correspondencia con las competencias técnicas y de empleabilidad._x000a_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_x000a_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_x000a_4. Ámbitos de desempeño: Listar los campos o áreas laborales en los cuales el egresado del programa de estudio se podrá insertar._x000a_ _x000a_*Se considera el código del programa de estudios  del CNOF, de ser el caso._x000a_** Indicar  sólo en el caso de que sea Dual o En Alternancia, caso contrario dejar la celda en blanco."/>
            <x14:filter val="UC1. Ejecutar el servicio de peluquería y barbería, teniendo en cuenta el diagnóstico capilar, requerimientos del cliente, procedimientos del establecimiento, criterios técnicos, estéticos y de bioseguridad e higiene."/>
            <x14:filter val="UC2. Realizar procedimientos técnicos capilares, tomando en cuenta su diagnóstico, requerimientos del cliente, y de bioseguridad e higiene."/>
            <x14:filter val="UC3. Efectuar el servicio de maquillaje de belleza de acuerdo con los requerimientos del cliente, criterios técnicos, estéticos y de bioseguridad e higiene."/>
            <x14:filter val="UC4. Efectuar el servicio de maquillaje de caracterización aplicando materiales para efectos especiales, de acuerdo con los  requerimientos del cliente,  criterios técnicos, estéticos, estéticos éticos y de bioseguridad e higiene."/>
            <x14:filter val="UC5. Ejecutar el servicio de estética en manos y pies teniendo en cuenta los requerimientos del cliente, los procedimientos del establecimiento, criterios técnicos, estéticos y de bioseguridad e higiene."/>
          </mc:Choice>
          <mc:Fallback>
            <filter val="ÁMBITOS DE DESEMPEÑO"/>
            <filter val="CE 7.  Liderazgo personal y profesional .- Articular recursos y potencialidades de cada integrante de su equipo logrando un trabajo comprometido, colaborativo, creativo, ético, sensible a su contexto social y ambiente, en pro del bien común. (T)"/>
            <filter val="CE1 Comunicación efectiva.- expresar y comprender de manera clara conceptos, ideas, sentimientos, hechos y opiniones en forma oral y escrita para comunicarse e interactuar con otras personas en contextos sociales y laborales diversos. (UD)"/>
            <filter val="CE5. Solución de problemas,  identificar situaciones complejas para evaluar posibles soluciones, aplicando un conjunto de herramienta flexibles que conlleve a la atención de una necesidad. (UD)"/>
            <filter val="CE6. Cultura Ambiental.-  Interactuar con el entorno de forma ética, autonoma responsable y sostenible preservando y cuidando el ambiente natural y social, contrarestando los efectos negativos generados por la acción humana evitando otros daños. (T)"/>
            <filter val="COMPETENCIAS ESPECÍFICAS  (UNIDAD DE COMPETENCIA)"/>
            <filter val="COMPETENCIAS PARA LA EMPLEABILIDAD"/>
            <filter val="d"/>
            <filter val="UC1. Ejecutar el servicio de peluquería y barbería, teniendo en cuenta el diagnóstico capilar, requerimientos del cliente, procedimientos del establecimiento, criterios técnicos, estéticos y de bioseguridad e higiene."/>
            <filter val="UC2. Realizar procedimientos técnicos capilares, tomando en cuenta su diagnóstico, requerimientos del cliente, y de bioseguridad e higiene."/>
            <filter val="UC3. Efectuar el servicio de maquillaje de belleza de acuerdo con los requerimientos del cliente, criterios técnicos, estéticos y de bioseguridad e higiene."/>
            <filter val="UC4. Efectuar el servicio de maquillaje de caracterización aplicando materiales para efectos especiales, de acuerdo con los  requerimientos del cliente,  criterios técnicos, estéticos, estéticos éticos y de bioseguridad e higiene."/>
            <filter val="UC5. Ejecutar el servicio de estética en manos y pies teniendo en cuenta los requerimientos del cliente, los procedimientos del establecimiento, criterios técnicos, estéticos y de bioseguridad e higiene."/>
          </mc:Fallback>
        </mc:AlternateContent>
      </filters>
    </filterColumn>
  </autoFilter>
  <mergeCells count="35">
    <mergeCell ref="A1:E1"/>
    <mergeCell ref="B3:C3"/>
    <mergeCell ref="D5:E5"/>
    <mergeCell ref="B7:E7"/>
    <mergeCell ref="B9:E9"/>
    <mergeCell ref="B11:C11"/>
    <mergeCell ref="D13:E13"/>
    <mergeCell ref="B15:E15"/>
    <mergeCell ref="A17:E17"/>
    <mergeCell ref="A18:E18"/>
    <mergeCell ref="A19:E19"/>
    <mergeCell ref="A20:E20"/>
    <mergeCell ref="A21:E21"/>
    <mergeCell ref="A22:E22"/>
    <mergeCell ref="A23:E23"/>
    <mergeCell ref="A24:E24"/>
    <mergeCell ref="A25:E25"/>
    <mergeCell ref="A26:E26"/>
    <mergeCell ref="A27:E27"/>
    <mergeCell ref="A28:E28"/>
    <mergeCell ref="A29:E29"/>
    <mergeCell ref="A37:E37"/>
    <mergeCell ref="A38:E38"/>
    <mergeCell ref="A39:E39"/>
    <mergeCell ref="A40:E40"/>
    <mergeCell ref="A41:E41"/>
    <mergeCell ref="A42:E42"/>
    <mergeCell ref="A43:E43"/>
    <mergeCell ref="A30:E30"/>
    <mergeCell ref="A31:E31"/>
    <mergeCell ref="A32:E32"/>
    <mergeCell ref="A33:E33"/>
    <mergeCell ref="A34:E34"/>
    <mergeCell ref="A35:E35"/>
    <mergeCell ref="A36:E36"/>
  </mergeCells>
  <conditionalFormatting sqref="A18:E18 A20:E27 A29:E40 A42:E42">
    <cfRule type="containsBlanks" dxfId="213" priority="1">
      <formula>LEN(TRIM(A18))=0</formula>
    </cfRule>
  </conditionalFormatting>
  <conditionalFormatting sqref="B5">
    <cfRule type="containsBlanks" dxfId="212" priority="4">
      <formula>LEN(TRIM(B5))=0</formula>
    </cfRule>
  </conditionalFormatting>
  <conditionalFormatting sqref="B3:C3">
    <cfRule type="containsBlanks" dxfId="211" priority="3">
      <formula>LEN(TRIM(B3))=0</formula>
    </cfRule>
  </conditionalFormatting>
  <conditionalFormatting sqref="B11:C11">
    <cfRule type="containsBlanks" dxfId="210" priority="7">
      <formula>LEN(TRIM(B11))=0</formula>
    </cfRule>
  </conditionalFormatting>
  <conditionalFormatting sqref="B7:E7">
    <cfRule type="containsBlanks" dxfId="209" priority="6">
      <formula>LEN(TRIM(B7))=0</formula>
    </cfRule>
  </conditionalFormatting>
  <conditionalFormatting sqref="B9:E9 B13">
    <cfRule type="containsBlanks" dxfId="208" priority="2">
      <formula>LEN(TRIM(B9))=0</formula>
    </cfRule>
  </conditionalFormatting>
  <conditionalFormatting sqref="B15:E15">
    <cfRule type="containsBlanks" dxfId="207" priority="10">
      <formula>LEN(TRIM(B15))=0</formula>
    </cfRule>
  </conditionalFormatting>
  <conditionalFormatting sqref="D5:E5">
    <cfRule type="containsBlanks" dxfId="206" priority="5">
      <formula>LEN(TRIM(D5))=0</formula>
    </cfRule>
  </conditionalFormatting>
  <conditionalFormatting sqref="D13:E13">
    <cfRule type="containsBlanks" dxfId="205" priority="9">
      <formula>LEN(TRIM(D13))=0</formula>
    </cfRule>
  </conditionalFormatting>
  <conditionalFormatting sqref="E3">
    <cfRule type="containsBlanks" dxfId="204" priority="17">
      <formula>LEN(TRIM(E3))=0</formula>
    </cfRule>
  </conditionalFormatting>
  <conditionalFormatting sqref="E11">
    <cfRule type="containsBlanks" dxfId="203" priority="8">
      <formula>LEN(TRIM(E11))=0</formula>
    </cfRule>
  </conditionalFormatting>
  <printOptions horizontalCentered="1"/>
  <pageMargins left="0.19685039370078741" right="0.11811023622047245" top="0.15748031496062992" bottom="0.15748031496062992" header="0" footer="0"/>
  <pageSetup paperSize="9" scale="80"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48135"/>
  </sheetPr>
  <dimension ref="A1:Z1000"/>
  <sheetViews>
    <sheetView showGridLines="0" view="pageBreakPreview" zoomScaleNormal="100" zoomScaleSheetLayoutView="100" workbookViewId="0">
      <selection activeCell="D9" sqref="D9"/>
    </sheetView>
  </sheetViews>
  <sheetFormatPr baseColWidth="10" defaultColWidth="14.42578125" defaultRowHeight="15" customHeight="1" x14ac:dyDescent="0.25"/>
  <cols>
    <col min="1" max="1" width="23.5703125" customWidth="1"/>
    <col min="2" max="2" width="30.28515625" customWidth="1"/>
    <col min="3" max="3" width="20.7109375" customWidth="1"/>
    <col min="4" max="4" width="24.85546875" customWidth="1"/>
    <col min="5" max="5" width="17.140625" customWidth="1"/>
    <col min="6" max="6" width="29" customWidth="1"/>
    <col min="7" max="7" width="5.85546875" customWidth="1"/>
    <col min="8" max="8" width="8.5703125" customWidth="1"/>
    <col min="9" max="9" width="8.28515625" customWidth="1"/>
    <col min="10" max="26" width="11.42578125" customWidth="1"/>
  </cols>
  <sheetData>
    <row r="1" spans="1:26" ht="52.5" customHeight="1" x14ac:dyDescent="0.25">
      <c r="A1" s="471" t="s">
        <v>40</v>
      </c>
      <c r="B1" s="457"/>
      <c r="C1" s="457"/>
      <c r="D1" s="457"/>
      <c r="E1" s="457"/>
      <c r="F1" s="457"/>
      <c r="G1" s="19"/>
      <c r="H1" s="20"/>
      <c r="I1" s="20"/>
      <c r="J1" s="20"/>
      <c r="K1" s="20"/>
      <c r="L1" s="20"/>
      <c r="M1" s="20"/>
      <c r="N1" s="20"/>
      <c r="O1" s="20"/>
      <c r="P1" s="20"/>
      <c r="Q1" s="20"/>
      <c r="R1" s="20"/>
      <c r="S1" s="20"/>
      <c r="T1" s="20"/>
      <c r="U1" s="20"/>
      <c r="V1" s="20"/>
      <c r="W1" s="20"/>
      <c r="X1" s="20"/>
      <c r="Y1" s="20"/>
      <c r="Z1" s="20"/>
    </row>
    <row r="2" spans="1:26" ht="7.5" customHeight="1" x14ac:dyDescent="0.25">
      <c r="A2" s="21"/>
      <c r="B2" s="22"/>
      <c r="C2" s="22"/>
      <c r="D2" s="22"/>
      <c r="E2" s="23"/>
      <c r="F2" s="23"/>
      <c r="G2" s="19"/>
      <c r="H2" s="20"/>
      <c r="I2" s="20"/>
      <c r="J2" s="20"/>
      <c r="K2" s="20"/>
      <c r="L2" s="20"/>
      <c r="M2" s="20"/>
      <c r="N2" s="20"/>
      <c r="O2" s="20"/>
      <c r="P2" s="20"/>
      <c r="Q2" s="20"/>
      <c r="R2" s="20"/>
      <c r="S2" s="20"/>
      <c r="T2" s="20"/>
      <c r="U2" s="20"/>
      <c r="V2" s="20"/>
      <c r="W2" s="20"/>
      <c r="X2" s="20"/>
      <c r="Y2" s="20"/>
      <c r="Z2" s="20"/>
    </row>
    <row r="3" spans="1:26" ht="30" customHeight="1" x14ac:dyDescent="0.25">
      <c r="A3" s="4" t="str">
        <f>Perfil_Egreso!A3</f>
        <v>DENOMINACIÓN DE LA INSTITUCIÓN</v>
      </c>
      <c r="B3" s="438" t="str">
        <f>Perfil_Egreso!B3</f>
        <v>CETPRO JUANJUI</v>
      </c>
      <c r="C3" s="433"/>
      <c r="D3" s="5" t="str">
        <f>Perfil_Egreso!D3</f>
        <v>CÓDIGO MODULAR 
DEL CETPRO</v>
      </c>
      <c r="E3" s="472">
        <f>Perfil_Egreso!E3</f>
        <v>533836</v>
      </c>
      <c r="F3" s="433"/>
      <c r="G3" s="24"/>
      <c r="H3" s="25"/>
      <c r="I3" s="25"/>
      <c r="J3" s="25"/>
      <c r="K3" s="25"/>
      <c r="L3" s="25"/>
      <c r="M3" s="25"/>
      <c r="N3" s="25"/>
      <c r="O3" s="25"/>
      <c r="P3" s="25"/>
      <c r="Q3" s="25"/>
      <c r="R3" s="25"/>
      <c r="S3" s="25"/>
      <c r="T3" s="25"/>
      <c r="U3" s="25"/>
      <c r="V3" s="25"/>
      <c r="W3" s="25"/>
      <c r="X3" s="25"/>
      <c r="Y3" s="25"/>
      <c r="Z3" s="25"/>
    </row>
    <row r="4" spans="1:26" ht="7.5" customHeight="1" x14ac:dyDescent="0.25">
      <c r="A4" s="5"/>
      <c r="B4" s="5"/>
      <c r="C4" s="14"/>
      <c r="D4" s="14"/>
      <c r="E4" s="14"/>
      <c r="F4" s="14"/>
      <c r="G4" s="24"/>
      <c r="H4" s="25"/>
      <c r="I4" s="25"/>
      <c r="J4" s="25"/>
      <c r="K4" s="25"/>
      <c r="L4" s="25"/>
      <c r="M4" s="25"/>
      <c r="N4" s="25"/>
      <c r="O4" s="25"/>
      <c r="P4" s="25"/>
      <c r="Q4" s="25"/>
      <c r="R4" s="25"/>
      <c r="S4" s="25"/>
      <c r="T4" s="25"/>
      <c r="U4" s="25"/>
      <c r="V4" s="25"/>
      <c r="W4" s="25"/>
      <c r="X4" s="25"/>
      <c r="Y4" s="25"/>
      <c r="Z4" s="25"/>
    </row>
    <row r="5" spans="1:26" ht="24.75" customHeight="1" x14ac:dyDescent="0.25">
      <c r="A5" s="4" t="s">
        <v>3</v>
      </c>
      <c r="B5" s="26" t="str">
        <f>Perfil_Egreso!B5</f>
        <v>OTRAS ACTIVIDADES DE SERVICIO</v>
      </c>
      <c r="C5" s="331" t="s">
        <v>41</v>
      </c>
      <c r="D5" s="27" t="str">
        <f>Perfil_Egreso!D5</f>
        <v>SERVICIOS PERSONALES  Y DE HOGARES</v>
      </c>
      <c r="E5" s="28" t="s">
        <v>7</v>
      </c>
      <c r="F5" s="12" t="str">
        <f>Perfil_Egreso!B7</f>
        <v>OTRAS ACTIVIDADES DE SERVICIOS PERSONALES</v>
      </c>
      <c r="G5" s="24"/>
      <c r="H5" s="25"/>
      <c r="I5" s="25"/>
      <c r="J5" s="25"/>
      <c r="K5" s="25"/>
      <c r="L5" s="25"/>
      <c r="M5" s="25"/>
      <c r="N5" s="25"/>
      <c r="O5" s="25"/>
      <c r="P5" s="25"/>
      <c r="Q5" s="25"/>
      <c r="R5" s="25"/>
      <c r="S5" s="25"/>
      <c r="T5" s="25"/>
      <c r="U5" s="25"/>
      <c r="V5" s="25"/>
      <c r="W5" s="25"/>
      <c r="X5" s="25"/>
      <c r="Y5" s="25"/>
      <c r="Z5" s="25"/>
    </row>
    <row r="6" spans="1:26" ht="7.5" customHeight="1" x14ac:dyDescent="0.25">
      <c r="A6" s="4"/>
      <c r="B6" s="4"/>
      <c r="C6" s="29"/>
      <c r="D6" s="29"/>
      <c r="E6" s="29"/>
      <c r="F6" s="29"/>
      <c r="G6" s="24"/>
      <c r="H6" s="25"/>
      <c r="I6" s="25"/>
      <c r="J6" s="25"/>
      <c r="K6" s="25"/>
      <c r="L6" s="25"/>
      <c r="M6" s="25"/>
      <c r="N6" s="25"/>
      <c r="O6" s="25"/>
      <c r="P6" s="25"/>
      <c r="Q6" s="25"/>
      <c r="R6" s="25"/>
      <c r="S6" s="25"/>
      <c r="T6" s="25"/>
      <c r="U6" s="25"/>
      <c r="V6" s="25"/>
      <c r="W6" s="25"/>
      <c r="X6" s="25"/>
      <c r="Y6" s="25"/>
      <c r="Z6" s="25"/>
    </row>
    <row r="7" spans="1:26" ht="24.75" customHeight="1" x14ac:dyDescent="0.25">
      <c r="A7" s="9" t="s">
        <v>10</v>
      </c>
      <c r="B7" s="12" t="str">
        <f>Perfil_Egreso!B11</f>
        <v>ESTILISMO</v>
      </c>
      <c r="C7" s="5" t="s">
        <v>42</v>
      </c>
      <c r="D7" s="30" t="str">
        <f>Perfil_Egreso!E11</f>
        <v>S3496-2-001</v>
      </c>
      <c r="E7" s="31"/>
      <c r="F7" s="32"/>
      <c r="G7" s="24"/>
      <c r="H7" s="25"/>
      <c r="I7" s="25"/>
      <c r="J7" s="25"/>
      <c r="K7" s="25"/>
      <c r="L7" s="25"/>
      <c r="M7" s="25"/>
      <c r="N7" s="25"/>
      <c r="O7" s="25"/>
      <c r="P7" s="25"/>
      <c r="Q7" s="25"/>
      <c r="R7" s="25"/>
      <c r="S7" s="25"/>
      <c r="T7" s="25"/>
      <c r="U7" s="25"/>
      <c r="V7" s="25"/>
      <c r="W7" s="25"/>
      <c r="X7" s="25"/>
      <c r="Y7" s="25"/>
      <c r="Z7" s="25"/>
    </row>
    <row r="8" spans="1:26" ht="7.5" customHeight="1" x14ac:dyDescent="0.25">
      <c r="A8" s="33"/>
      <c r="B8" s="33"/>
      <c r="C8" s="34"/>
      <c r="D8" s="33"/>
      <c r="E8" s="33"/>
      <c r="F8" s="33"/>
      <c r="G8" s="24"/>
      <c r="H8" s="25"/>
      <c r="I8" s="25"/>
      <c r="J8" s="25"/>
      <c r="K8" s="25"/>
      <c r="L8" s="25"/>
      <c r="M8" s="25"/>
      <c r="N8" s="25"/>
      <c r="O8" s="25"/>
      <c r="P8" s="25"/>
      <c r="Q8" s="25"/>
      <c r="R8" s="25"/>
      <c r="S8" s="25"/>
      <c r="T8" s="25"/>
      <c r="U8" s="25"/>
      <c r="V8" s="25"/>
      <c r="W8" s="25"/>
      <c r="X8" s="25"/>
      <c r="Y8" s="25"/>
      <c r="Z8" s="25"/>
    </row>
    <row r="9" spans="1:26" ht="24.75" customHeight="1" x14ac:dyDescent="0.25">
      <c r="A9" s="31" t="s">
        <v>17</v>
      </c>
      <c r="B9" s="12" t="str">
        <f>Perfil_Egreso!B15</f>
        <v>TÉCNICO</v>
      </c>
      <c r="C9" s="35" t="s">
        <v>43</v>
      </c>
      <c r="D9" s="36">
        <f>Itinerario!W17</f>
        <v>2272</v>
      </c>
      <c r="E9" s="5" t="s">
        <v>44</v>
      </c>
      <c r="F9" s="27">
        <f>Itinerario!T17</f>
        <v>83</v>
      </c>
      <c r="G9" s="24"/>
      <c r="H9" s="25"/>
      <c r="I9" s="25"/>
      <c r="J9" s="25"/>
      <c r="K9" s="25"/>
      <c r="L9" s="25"/>
      <c r="M9" s="25"/>
      <c r="N9" s="25"/>
      <c r="O9" s="25"/>
      <c r="P9" s="25"/>
      <c r="Q9" s="25"/>
      <c r="R9" s="25"/>
      <c r="S9" s="25"/>
      <c r="T9" s="25"/>
      <c r="U9" s="25"/>
      <c r="V9" s="25"/>
      <c r="W9" s="25"/>
      <c r="X9" s="25"/>
      <c r="Y9" s="25"/>
      <c r="Z9" s="25"/>
    </row>
    <row r="10" spans="1:26" ht="7.5" customHeight="1" x14ac:dyDescent="0.25">
      <c r="A10" s="28"/>
      <c r="B10" s="28"/>
      <c r="C10" s="28"/>
      <c r="D10" s="28"/>
      <c r="E10" s="33"/>
      <c r="F10" s="33"/>
      <c r="G10" s="24"/>
      <c r="H10" s="25"/>
      <c r="I10" s="25"/>
      <c r="J10" s="25"/>
      <c r="K10" s="25"/>
      <c r="L10" s="25"/>
      <c r="M10" s="25"/>
      <c r="N10" s="25"/>
      <c r="O10" s="25"/>
      <c r="P10" s="25"/>
      <c r="Q10" s="25"/>
      <c r="R10" s="25"/>
      <c r="S10" s="25"/>
      <c r="T10" s="25"/>
      <c r="U10" s="25"/>
      <c r="V10" s="25"/>
      <c r="W10" s="25"/>
      <c r="X10" s="25"/>
      <c r="Y10" s="25"/>
      <c r="Z10" s="25"/>
    </row>
    <row r="11" spans="1:26" ht="24.75" customHeight="1" x14ac:dyDescent="0.25">
      <c r="A11" s="9" t="s">
        <v>14</v>
      </c>
      <c r="B11" s="473">
        <f>Perfil_Egreso!B13</f>
        <v>0</v>
      </c>
      <c r="C11" s="433"/>
      <c r="D11" s="37" t="s">
        <v>15</v>
      </c>
      <c r="E11" s="473" t="str">
        <f>Perfil_Egreso!D13</f>
        <v>PRESENCIAL</v>
      </c>
      <c r="F11" s="433"/>
      <c r="G11" s="24"/>
      <c r="H11" s="25"/>
      <c r="I11" s="25"/>
      <c r="J11" s="25"/>
      <c r="K11" s="25"/>
      <c r="L11" s="25"/>
      <c r="M11" s="25"/>
      <c r="N11" s="25"/>
      <c r="O11" s="25"/>
      <c r="P11" s="25"/>
      <c r="Q11" s="25"/>
      <c r="R11" s="25"/>
      <c r="S11" s="25"/>
      <c r="T11" s="25"/>
      <c r="U11" s="25"/>
      <c r="V11" s="25"/>
      <c r="W11" s="25"/>
      <c r="X11" s="25"/>
      <c r="Y11" s="25"/>
      <c r="Z11" s="25"/>
    </row>
    <row r="12" spans="1:26" ht="7.5" customHeight="1" x14ac:dyDescent="0.25">
      <c r="A12" s="38"/>
      <c r="B12" s="28"/>
      <c r="C12" s="28"/>
      <c r="D12" s="28"/>
      <c r="E12" s="33"/>
      <c r="F12" s="33"/>
      <c r="G12" s="16"/>
      <c r="H12" s="1"/>
      <c r="I12" s="1"/>
      <c r="J12" s="1"/>
      <c r="K12" s="1"/>
      <c r="L12" s="1"/>
      <c r="M12" s="1"/>
      <c r="N12" s="1"/>
      <c r="O12" s="1"/>
      <c r="P12" s="1"/>
      <c r="Q12" s="1"/>
      <c r="R12" s="1"/>
      <c r="S12" s="1"/>
      <c r="T12" s="1"/>
      <c r="U12" s="1"/>
      <c r="V12" s="1"/>
      <c r="W12" s="1"/>
      <c r="X12" s="1"/>
      <c r="Y12" s="1"/>
      <c r="Z12" s="1"/>
    </row>
    <row r="13" spans="1:26" ht="15" customHeight="1" x14ac:dyDescent="0.25">
      <c r="A13" s="474" t="s">
        <v>45</v>
      </c>
      <c r="B13" s="419"/>
      <c r="C13" s="419"/>
      <c r="D13" s="419"/>
      <c r="E13" s="419"/>
      <c r="F13" s="420"/>
      <c r="G13" s="16"/>
      <c r="H13" s="1"/>
      <c r="I13" s="1"/>
      <c r="J13" s="1"/>
      <c r="K13" s="1"/>
      <c r="L13" s="1"/>
      <c r="M13" s="1"/>
      <c r="N13" s="1"/>
      <c r="O13" s="1"/>
      <c r="P13" s="1"/>
      <c r="Q13" s="1"/>
      <c r="R13" s="1"/>
      <c r="S13" s="1"/>
      <c r="T13" s="1"/>
      <c r="U13" s="1"/>
      <c r="V13" s="1"/>
      <c r="W13" s="1"/>
      <c r="X13" s="1"/>
      <c r="Y13" s="1"/>
      <c r="Z13" s="1"/>
    </row>
    <row r="14" spans="1:26" ht="15" customHeight="1" x14ac:dyDescent="0.25">
      <c r="A14" s="475" t="s">
        <v>46</v>
      </c>
      <c r="B14" s="420"/>
      <c r="C14" s="476" t="s">
        <v>47</v>
      </c>
      <c r="D14" s="428"/>
      <c r="E14" s="428"/>
      <c r="F14" s="429"/>
      <c r="G14" s="39" t="s">
        <v>48</v>
      </c>
      <c r="H14" s="1"/>
      <c r="I14" s="1"/>
      <c r="J14" s="1"/>
      <c r="K14" s="1"/>
      <c r="L14" s="1"/>
      <c r="M14" s="1"/>
      <c r="N14" s="1"/>
      <c r="O14" s="1"/>
      <c r="P14" s="1"/>
      <c r="Q14" s="1"/>
      <c r="R14" s="1"/>
      <c r="S14" s="1"/>
      <c r="T14" s="1"/>
      <c r="U14" s="1"/>
      <c r="V14" s="1"/>
      <c r="W14" s="1"/>
      <c r="X14" s="1"/>
      <c r="Y14" s="1"/>
      <c r="Z14" s="1"/>
    </row>
    <row r="15" spans="1:26" ht="39" customHeight="1" x14ac:dyDescent="0.25">
      <c r="A15" s="477" t="str">
        <f>CONCATENATE("Unidad de Competencia N° 01 (UC1):
",Perfil_Egreso!A20)</f>
        <v>Unidad de Competencia N° 01 (UC1):
UC1. Ejecutar el servicio de peluquería y barbería, teniendo en cuenta el diagnóstico capilar, requerimientos del cliente, procedimientos del establecimiento, criterios técnicos, estéticos y de bioseguridad e higiene.</v>
      </c>
      <c r="B15" s="478"/>
      <c r="C15" s="446" t="s">
        <v>49</v>
      </c>
      <c r="D15" s="447"/>
      <c r="E15" s="447"/>
      <c r="F15" s="448"/>
      <c r="G15" s="16" t="str">
        <f t="shared" ref="G15:G134" si="0">C15</f>
        <v>1. Prepara al cliente, teniendo en cuenta los procedimientos del establecimiento y según el servicio a realizar.</v>
      </c>
      <c r="H15" s="1">
        <v>1</v>
      </c>
      <c r="I15" s="1" t="str">
        <f t="shared" ref="I15:I134" si="1">CONCATENATE(H15,". ",C15)</f>
        <v>1. 1. Prepara al cliente, teniendo en cuenta los procedimientos del establecimiento y según el servicio a realizar.</v>
      </c>
      <c r="J15" s="41"/>
      <c r="K15" s="41"/>
      <c r="L15" s="41"/>
      <c r="M15" s="41"/>
      <c r="N15" s="41"/>
      <c r="O15" s="41"/>
      <c r="P15" s="41"/>
      <c r="Q15" s="41"/>
      <c r="R15" s="41"/>
      <c r="S15" s="41"/>
      <c r="T15" s="41"/>
      <c r="U15" s="41"/>
      <c r="V15" s="41"/>
      <c r="W15" s="41"/>
      <c r="X15" s="41"/>
      <c r="Y15" s="41"/>
      <c r="Z15" s="41"/>
    </row>
    <row r="16" spans="1:26" ht="36" customHeight="1" x14ac:dyDescent="0.25">
      <c r="A16" s="479"/>
      <c r="B16" s="480"/>
      <c r="C16" s="446" t="s">
        <v>50</v>
      </c>
      <c r="D16" s="447"/>
      <c r="E16" s="447"/>
      <c r="F16" s="448"/>
      <c r="G16" s="16" t="str">
        <f t="shared" si="0"/>
        <v xml:space="preserve"> 2. Propone estilos de estética de cabello, tomando en cuenta tendencias y criterios estéticos, así como las diferentes morfologías y requerimientos del cliente </v>
      </c>
      <c r="H16" s="1">
        <v>2</v>
      </c>
      <c r="I16" s="1" t="str">
        <f t="shared" si="1"/>
        <v xml:space="preserve">2.  2. Propone estilos de estética de cabello, tomando en cuenta tendencias y criterios estéticos, así como las diferentes morfologías y requerimientos del cliente </v>
      </c>
      <c r="J16" s="41"/>
      <c r="K16" s="41"/>
      <c r="L16" s="41"/>
      <c r="M16" s="41"/>
      <c r="N16" s="41"/>
      <c r="O16" s="41"/>
      <c r="P16" s="41"/>
      <c r="Q16" s="41"/>
      <c r="R16" s="41"/>
      <c r="S16" s="41"/>
      <c r="T16" s="41"/>
      <c r="U16" s="41"/>
      <c r="V16" s="41"/>
      <c r="W16" s="41"/>
      <c r="X16" s="41"/>
      <c r="Y16" s="41"/>
      <c r="Z16" s="41"/>
    </row>
    <row r="17" spans="1:26" ht="39.75" customHeight="1" x14ac:dyDescent="0.25">
      <c r="A17" s="479"/>
      <c r="B17" s="480"/>
      <c r="C17" s="465" t="s">
        <v>51</v>
      </c>
      <c r="D17" s="447"/>
      <c r="E17" s="447"/>
      <c r="F17" s="448"/>
      <c r="G17" s="16" t="str">
        <f t="shared" si="0"/>
        <v>3. Realiza cortes de cabello según el estilo determinado, aplicando técnicas y utilizando equipamiento de la especialidad.</v>
      </c>
      <c r="H17" s="1">
        <v>3</v>
      </c>
      <c r="I17" s="1" t="str">
        <f t="shared" si="1"/>
        <v>3. 3. Realiza cortes de cabello según el estilo determinado, aplicando técnicas y utilizando equipamiento de la especialidad.</v>
      </c>
      <c r="J17" s="41"/>
      <c r="K17" s="41"/>
      <c r="L17" s="41"/>
      <c r="M17" s="41"/>
      <c r="N17" s="41"/>
      <c r="O17" s="41"/>
      <c r="P17" s="41"/>
      <c r="Q17" s="41"/>
      <c r="R17" s="41"/>
      <c r="S17" s="41"/>
      <c r="T17" s="41"/>
      <c r="U17" s="41"/>
      <c r="V17" s="41"/>
      <c r="W17" s="41"/>
      <c r="X17" s="41"/>
      <c r="Y17" s="41"/>
      <c r="Z17" s="41"/>
    </row>
    <row r="18" spans="1:26" ht="41.25" customHeight="1" x14ac:dyDescent="0.25">
      <c r="A18" s="479"/>
      <c r="B18" s="480"/>
      <c r="C18" s="465" t="s">
        <v>52</v>
      </c>
      <c r="D18" s="447"/>
      <c r="E18" s="447"/>
      <c r="F18" s="448"/>
      <c r="G18" s="16" t="str">
        <f t="shared" si="0"/>
        <v xml:space="preserve">4. Realiza peinados según estilo determinado, aplicando técnicas y utilizando equipamiento de la especialidad. </v>
      </c>
      <c r="H18" s="1">
        <v>4</v>
      </c>
      <c r="I18" s="1" t="str">
        <f t="shared" si="1"/>
        <v xml:space="preserve">4. 4. Realiza peinados según estilo determinado, aplicando técnicas y utilizando equipamiento de la especialidad. </v>
      </c>
      <c r="J18" s="41"/>
      <c r="K18" s="41"/>
      <c r="L18" s="41"/>
      <c r="M18" s="41"/>
      <c r="N18" s="41"/>
      <c r="O18" s="41"/>
      <c r="P18" s="41"/>
      <c r="Q18" s="41"/>
      <c r="R18" s="41"/>
      <c r="S18" s="41"/>
      <c r="T18" s="41"/>
      <c r="U18" s="41"/>
      <c r="V18" s="41"/>
      <c r="W18" s="41"/>
      <c r="X18" s="41"/>
      <c r="Y18" s="41"/>
      <c r="Z18" s="41"/>
    </row>
    <row r="19" spans="1:26" ht="28.5" customHeight="1" x14ac:dyDescent="0.25">
      <c r="A19" s="479"/>
      <c r="B19" s="480"/>
      <c r="C19" s="465" t="s">
        <v>53</v>
      </c>
      <c r="D19" s="447"/>
      <c r="E19" s="447"/>
      <c r="F19" s="448"/>
      <c r="G19" s="16" t="str">
        <f t="shared" si="0"/>
        <v>5. Coloca postizos y/o extensiones según estilo determinado, aplicando criterios técnicos, estéticos y de bioseguridad e higiene.</v>
      </c>
      <c r="H19" s="1">
        <v>5</v>
      </c>
      <c r="I19" s="1" t="str">
        <f t="shared" si="1"/>
        <v>5. 5. Coloca postizos y/o extensiones según estilo determinado, aplicando criterios técnicos, estéticos y de bioseguridad e higiene.</v>
      </c>
      <c r="J19" s="41"/>
      <c r="K19" s="41"/>
      <c r="L19" s="41"/>
      <c r="M19" s="41"/>
      <c r="N19" s="41"/>
      <c r="O19" s="41"/>
      <c r="P19" s="41"/>
      <c r="Q19" s="41"/>
      <c r="R19" s="41"/>
      <c r="S19" s="41"/>
      <c r="T19" s="41"/>
      <c r="U19" s="41"/>
      <c r="V19" s="41"/>
      <c r="W19" s="41"/>
      <c r="X19" s="41"/>
      <c r="Y19" s="41"/>
      <c r="Z19" s="41"/>
    </row>
    <row r="20" spans="1:26" ht="30" customHeight="1" x14ac:dyDescent="0.25">
      <c r="A20" s="479"/>
      <c r="B20" s="480"/>
      <c r="C20" s="465" t="s">
        <v>54</v>
      </c>
      <c r="D20" s="447"/>
      <c r="E20" s="447"/>
      <c r="F20" s="448"/>
      <c r="G20" s="16" t="str">
        <f t="shared" si="0"/>
        <v xml:space="preserve">6. Propone estilos o diseños de estética de barba, tomando en cuenta tendencias y criterios estéticos, así como las diferentes morfologías y requerimientos del cliente. </v>
      </c>
      <c r="H20" s="1">
        <v>6</v>
      </c>
      <c r="I20" s="1" t="str">
        <f t="shared" si="1"/>
        <v xml:space="preserve">6. 6. Propone estilos o diseños de estética de barba, tomando en cuenta tendencias y criterios estéticos, así como las diferentes morfologías y requerimientos del cliente. </v>
      </c>
      <c r="J20" s="41"/>
      <c r="K20" s="41"/>
      <c r="L20" s="41"/>
      <c r="M20" s="41"/>
      <c r="N20" s="41"/>
      <c r="O20" s="41"/>
      <c r="P20" s="41"/>
      <c r="Q20" s="41"/>
      <c r="R20" s="41"/>
      <c r="S20" s="41"/>
      <c r="T20" s="41"/>
      <c r="U20" s="41"/>
      <c r="V20" s="41"/>
      <c r="W20" s="41"/>
      <c r="X20" s="41"/>
      <c r="Y20" s="41"/>
      <c r="Z20" s="41"/>
    </row>
    <row r="21" spans="1:26" ht="41.25" customHeight="1" x14ac:dyDescent="0.25">
      <c r="A21" s="479"/>
      <c r="B21" s="480"/>
      <c r="C21" s="465" t="s">
        <v>55</v>
      </c>
      <c r="D21" s="447"/>
      <c r="E21" s="447"/>
      <c r="F21" s="448"/>
      <c r="G21" s="16" t="str">
        <f t="shared" si="0"/>
        <v xml:space="preserve">7. Realiza cortes de barbas según el estilo o diseño determinado, aplicando técnicas y utilizando equipamiento de la especialidad. </v>
      </c>
      <c r="H21" s="1">
        <v>7</v>
      </c>
      <c r="I21" s="1" t="str">
        <f t="shared" si="1"/>
        <v xml:space="preserve">7. 7. Realiza cortes de barbas según el estilo o diseño determinado, aplicando técnicas y utilizando equipamiento de la especialidad. </v>
      </c>
      <c r="J21" s="41"/>
      <c r="K21" s="41"/>
      <c r="L21" s="41"/>
      <c r="M21" s="41"/>
      <c r="N21" s="41"/>
      <c r="O21" s="41"/>
      <c r="P21" s="41"/>
      <c r="Q21" s="41"/>
      <c r="R21" s="41"/>
      <c r="S21" s="41"/>
      <c r="T21" s="41"/>
      <c r="U21" s="41"/>
      <c r="V21" s="41"/>
      <c r="W21" s="41"/>
      <c r="X21" s="41"/>
      <c r="Y21" s="41"/>
      <c r="Z21" s="41"/>
    </row>
    <row r="22" spans="1:26" ht="24.75" customHeight="1" x14ac:dyDescent="0.25">
      <c r="A22" s="449"/>
      <c r="B22" s="481"/>
      <c r="C22" s="446" t="s">
        <v>56</v>
      </c>
      <c r="D22" s="447"/>
      <c r="E22" s="447"/>
      <c r="F22" s="448"/>
      <c r="G22" s="16" t="str">
        <f t="shared" si="0"/>
        <v>8. Brinda recomendaciones post servicio realizado, según la técnica y tratamiento empleado.</v>
      </c>
      <c r="H22" s="1">
        <v>8</v>
      </c>
      <c r="I22" s="1" t="str">
        <f t="shared" si="1"/>
        <v>8. 8. Brinda recomendaciones post servicio realizado, según la técnica y tratamiento empleado.</v>
      </c>
      <c r="J22" s="41"/>
      <c r="K22" s="41"/>
      <c r="L22" s="41"/>
      <c r="M22" s="41"/>
      <c r="N22" s="41"/>
      <c r="O22" s="41"/>
      <c r="P22" s="41"/>
      <c r="Q22" s="41"/>
      <c r="R22" s="41"/>
      <c r="S22" s="41"/>
      <c r="T22" s="41"/>
      <c r="U22" s="41"/>
      <c r="V22" s="41"/>
      <c r="W22" s="41"/>
      <c r="X22" s="41"/>
      <c r="Y22" s="41"/>
      <c r="Z22" s="41"/>
    </row>
    <row r="23" spans="1:26" ht="15" hidden="1" customHeight="1" x14ac:dyDescent="0.25">
      <c r="A23" s="42"/>
      <c r="B23" s="332"/>
      <c r="C23" s="442"/>
      <c r="D23" s="419"/>
      <c r="E23" s="419"/>
      <c r="F23" s="420"/>
      <c r="G23" s="16">
        <f t="shared" si="0"/>
        <v>0</v>
      </c>
      <c r="H23" s="1">
        <v>9</v>
      </c>
      <c r="I23" s="1" t="str">
        <f t="shared" si="1"/>
        <v xml:space="preserve">9. </v>
      </c>
      <c r="J23" s="41"/>
      <c r="K23" s="41"/>
      <c r="L23" s="41"/>
      <c r="M23" s="41"/>
      <c r="N23" s="41"/>
      <c r="O23" s="41"/>
      <c r="P23" s="41"/>
      <c r="Q23" s="41"/>
      <c r="R23" s="41"/>
      <c r="S23" s="41"/>
      <c r="T23" s="41"/>
      <c r="U23" s="41"/>
      <c r="V23" s="41"/>
      <c r="W23" s="41"/>
      <c r="X23" s="41"/>
      <c r="Y23" s="41"/>
      <c r="Z23" s="41"/>
    </row>
    <row r="24" spans="1:26" ht="15" hidden="1" customHeight="1" x14ac:dyDescent="0.25">
      <c r="A24" s="42"/>
      <c r="B24" s="332"/>
      <c r="C24" s="442"/>
      <c r="D24" s="419"/>
      <c r="E24" s="419"/>
      <c r="F24" s="420"/>
      <c r="G24" s="16">
        <f t="shared" si="0"/>
        <v>0</v>
      </c>
      <c r="H24" s="1">
        <v>10</v>
      </c>
      <c r="I24" s="1" t="str">
        <f t="shared" si="1"/>
        <v xml:space="preserve">10. </v>
      </c>
      <c r="J24" s="41"/>
      <c r="K24" s="41"/>
      <c r="L24" s="41"/>
      <c r="M24" s="41"/>
      <c r="N24" s="41"/>
      <c r="O24" s="41"/>
      <c r="P24" s="41"/>
      <c r="Q24" s="41"/>
      <c r="R24" s="41"/>
      <c r="S24" s="41"/>
      <c r="T24" s="41"/>
      <c r="U24" s="41"/>
      <c r="V24" s="41"/>
      <c r="W24" s="41"/>
      <c r="X24" s="41"/>
      <c r="Y24" s="41"/>
      <c r="Z24" s="41"/>
    </row>
    <row r="25" spans="1:26" ht="15" hidden="1" customHeight="1" x14ac:dyDescent="0.25">
      <c r="A25" s="42"/>
      <c r="B25" s="332"/>
      <c r="C25" s="442"/>
      <c r="D25" s="419"/>
      <c r="E25" s="419"/>
      <c r="F25" s="420"/>
      <c r="G25" s="16">
        <f t="shared" si="0"/>
        <v>0</v>
      </c>
      <c r="H25" s="1">
        <v>11</v>
      </c>
      <c r="I25" s="1" t="str">
        <f t="shared" si="1"/>
        <v xml:space="preserve">11. </v>
      </c>
      <c r="J25" s="41"/>
      <c r="K25" s="41"/>
      <c r="L25" s="41"/>
      <c r="M25" s="41"/>
      <c r="N25" s="41"/>
      <c r="O25" s="41"/>
      <c r="P25" s="41"/>
      <c r="Q25" s="41"/>
      <c r="R25" s="41"/>
      <c r="S25" s="41"/>
      <c r="T25" s="41"/>
      <c r="U25" s="41"/>
      <c r="V25" s="41"/>
      <c r="W25" s="41"/>
      <c r="X25" s="41"/>
      <c r="Y25" s="41"/>
      <c r="Z25" s="41"/>
    </row>
    <row r="26" spans="1:26" ht="15" hidden="1" customHeight="1" x14ac:dyDescent="0.25">
      <c r="A26" s="42"/>
      <c r="B26" s="332"/>
      <c r="C26" s="442"/>
      <c r="D26" s="419"/>
      <c r="E26" s="419"/>
      <c r="F26" s="420"/>
      <c r="G26" s="16">
        <f t="shared" si="0"/>
        <v>0</v>
      </c>
      <c r="H26" s="1">
        <v>12</v>
      </c>
      <c r="I26" s="1" t="str">
        <f t="shared" si="1"/>
        <v xml:space="preserve">12. </v>
      </c>
      <c r="J26" s="41"/>
      <c r="K26" s="41"/>
      <c r="L26" s="41"/>
      <c r="M26" s="41"/>
      <c r="N26" s="41"/>
      <c r="O26" s="41"/>
      <c r="P26" s="41"/>
      <c r="Q26" s="41"/>
      <c r="R26" s="41"/>
      <c r="S26" s="41"/>
      <c r="T26" s="41"/>
      <c r="U26" s="41"/>
      <c r="V26" s="41"/>
      <c r="W26" s="41"/>
      <c r="X26" s="41"/>
      <c r="Y26" s="41"/>
      <c r="Z26" s="41"/>
    </row>
    <row r="27" spans="1:26" ht="15" hidden="1" customHeight="1" x14ac:dyDescent="0.25">
      <c r="A27" s="42"/>
      <c r="B27" s="332"/>
      <c r="C27" s="442"/>
      <c r="D27" s="419"/>
      <c r="E27" s="419"/>
      <c r="F27" s="420"/>
      <c r="G27" s="16">
        <f t="shared" si="0"/>
        <v>0</v>
      </c>
      <c r="H27" s="1">
        <v>13</v>
      </c>
      <c r="I27" s="1" t="str">
        <f t="shared" si="1"/>
        <v xml:space="preserve">13. </v>
      </c>
      <c r="J27" s="41"/>
      <c r="K27" s="41"/>
      <c r="L27" s="41"/>
      <c r="M27" s="41"/>
      <c r="N27" s="41"/>
      <c r="O27" s="41"/>
      <c r="P27" s="41"/>
      <c r="Q27" s="41"/>
      <c r="R27" s="41"/>
      <c r="S27" s="41"/>
      <c r="T27" s="41"/>
      <c r="U27" s="41"/>
      <c r="V27" s="41"/>
      <c r="W27" s="41"/>
      <c r="X27" s="41"/>
      <c r="Y27" s="41"/>
      <c r="Z27" s="41"/>
    </row>
    <row r="28" spans="1:26" ht="15" hidden="1" customHeight="1" x14ac:dyDescent="0.25">
      <c r="A28" s="42"/>
      <c r="B28" s="332"/>
      <c r="C28" s="442"/>
      <c r="D28" s="419"/>
      <c r="E28" s="419"/>
      <c r="F28" s="420"/>
      <c r="G28" s="16">
        <f t="shared" si="0"/>
        <v>0</v>
      </c>
      <c r="H28" s="1">
        <v>14</v>
      </c>
      <c r="I28" s="1" t="str">
        <f t="shared" si="1"/>
        <v xml:space="preserve">14. </v>
      </c>
      <c r="J28" s="41"/>
      <c r="K28" s="41"/>
      <c r="L28" s="41"/>
      <c r="M28" s="41"/>
      <c r="N28" s="41"/>
      <c r="O28" s="41"/>
      <c r="P28" s="41"/>
      <c r="Q28" s="41"/>
      <c r="R28" s="41"/>
      <c r="S28" s="41"/>
      <c r="T28" s="41"/>
      <c r="U28" s="41"/>
      <c r="V28" s="41"/>
      <c r="W28" s="41"/>
      <c r="X28" s="41"/>
      <c r="Y28" s="41"/>
      <c r="Z28" s="41"/>
    </row>
    <row r="29" spans="1:26" ht="15" hidden="1" customHeight="1" x14ac:dyDescent="0.25">
      <c r="A29" s="42"/>
      <c r="B29" s="332"/>
      <c r="C29" s="470"/>
      <c r="D29" s="428"/>
      <c r="E29" s="428"/>
      <c r="F29" s="429"/>
      <c r="G29" s="16">
        <f t="shared" si="0"/>
        <v>0</v>
      </c>
      <c r="H29" s="1">
        <v>15</v>
      </c>
      <c r="I29" s="1" t="str">
        <f t="shared" si="1"/>
        <v xml:space="preserve">15. </v>
      </c>
      <c r="J29" s="41"/>
      <c r="K29" s="41"/>
      <c r="L29" s="41"/>
      <c r="M29" s="41"/>
      <c r="N29" s="41"/>
      <c r="O29" s="41"/>
      <c r="P29" s="41"/>
      <c r="Q29" s="41"/>
      <c r="R29" s="41"/>
      <c r="S29" s="41"/>
      <c r="T29" s="41"/>
      <c r="U29" s="41"/>
      <c r="V29" s="41"/>
      <c r="W29" s="41"/>
      <c r="X29" s="41"/>
      <c r="Y29" s="41"/>
      <c r="Z29" s="41"/>
    </row>
    <row r="30" spans="1:26" ht="40.5" customHeight="1" x14ac:dyDescent="0.25">
      <c r="A30" s="477" t="str">
        <f>CONCATENATE("Unidad de Competencia N° 02 (UC2):
",Perfil_Egreso!A21)</f>
        <v>Unidad de Competencia N° 02 (UC2):
UC2. Realizar procedimientos técnicos capilares, tomando en cuenta su diagnóstico, requerimientos del cliente, y de bioseguridad e higiene.</v>
      </c>
      <c r="B30" s="486"/>
      <c r="C30" s="443" t="s">
        <v>57</v>
      </c>
      <c r="D30" s="444"/>
      <c r="E30" s="444"/>
      <c r="F30" s="445"/>
      <c r="G30" s="16" t="str">
        <f t="shared" si="0"/>
        <v>1. Realiza el diagnóstico del cuero cabelludo, tomando en cuenta la condición de la hebra capilar, sus alteraciones, características y propiedades.</v>
      </c>
      <c r="H30" s="1">
        <v>1</v>
      </c>
      <c r="I30" s="1" t="str">
        <f t="shared" si="1"/>
        <v>1. 1. Realiza el diagnóstico del cuero cabelludo, tomando en cuenta la condición de la hebra capilar, sus alteraciones, características y propiedades.</v>
      </c>
      <c r="J30" s="41"/>
      <c r="K30" s="41"/>
      <c r="L30" s="41"/>
      <c r="M30" s="41"/>
      <c r="N30" s="41"/>
      <c r="O30" s="41"/>
      <c r="P30" s="41"/>
      <c r="Q30" s="41"/>
      <c r="R30" s="41"/>
      <c r="S30" s="41"/>
      <c r="T30" s="41"/>
      <c r="U30" s="41"/>
      <c r="V30" s="41"/>
      <c r="W30" s="41"/>
      <c r="X30" s="41"/>
      <c r="Y30" s="41"/>
      <c r="Z30" s="41"/>
    </row>
    <row r="31" spans="1:26" ht="42" customHeight="1" x14ac:dyDescent="0.25">
      <c r="A31" s="479"/>
      <c r="B31" s="487"/>
      <c r="C31" s="443" t="s">
        <v>58</v>
      </c>
      <c r="D31" s="444"/>
      <c r="E31" s="444"/>
      <c r="F31" s="445"/>
      <c r="G31" s="16" t="str">
        <f t="shared" si="0"/>
        <v xml:space="preserve"> 2. Verifica las condiciones del producto o productos a utilizar, siguiendo procedimientos del establecimiento y criterios de bioseguridad e higiene.</v>
      </c>
      <c r="H31" s="1">
        <v>2</v>
      </c>
      <c r="I31" s="1" t="str">
        <f t="shared" si="1"/>
        <v>2.  2. Verifica las condiciones del producto o productos a utilizar, siguiendo procedimientos del establecimiento y criterios de bioseguridad e higiene.</v>
      </c>
      <c r="J31" s="41"/>
      <c r="K31" s="41"/>
      <c r="L31" s="41"/>
      <c r="M31" s="41"/>
      <c r="N31" s="41"/>
      <c r="O31" s="41"/>
      <c r="P31" s="41"/>
      <c r="Q31" s="41"/>
      <c r="R31" s="41"/>
      <c r="S31" s="41"/>
      <c r="T31" s="41"/>
      <c r="U31" s="41"/>
      <c r="V31" s="41"/>
      <c r="W31" s="41"/>
      <c r="X31" s="41"/>
      <c r="Y31" s="41"/>
      <c r="Z31" s="41"/>
    </row>
    <row r="32" spans="1:26" ht="40.5" customHeight="1" x14ac:dyDescent="0.25">
      <c r="A32" s="479"/>
      <c r="B32" s="487"/>
      <c r="C32" s="466" t="s">
        <v>59</v>
      </c>
      <c r="D32" s="467"/>
      <c r="E32" s="467"/>
      <c r="F32" s="468"/>
      <c r="G32" s="16" t="str">
        <f t="shared" si="0"/>
        <v xml:space="preserve">3. Realiza tratamiento capilar aplicando productos cosméticos y tomando en cuenta criterios técnicos, estéticos y de bioseguridad e higiene. </v>
      </c>
      <c r="H32" s="1">
        <v>3</v>
      </c>
      <c r="I32" s="1" t="str">
        <f t="shared" si="1"/>
        <v xml:space="preserve">3. 3. Realiza tratamiento capilar aplicando productos cosméticos y tomando en cuenta criterios técnicos, estéticos y de bioseguridad e higiene. </v>
      </c>
      <c r="J32" s="41"/>
      <c r="K32" s="41"/>
      <c r="L32" s="41"/>
      <c r="M32" s="41"/>
      <c r="N32" s="41"/>
      <c r="O32" s="41"/>
      <c r="P32" s="41"/>
      <c r="Q32" s="41"/>
      <c r="R32" s="41"/>
      <c r="S32" s="41"/>
      <c r="T32" s="41"/>
      <c r="U32" s="41"/>
      <c r="V32" s="41"/>
      <c r="W32" s="41"/>
      <c r="X32" s="41"/>
      <c r="Y32" s="41"/>
      <c r="Z32" s="41"/>
    </row>
    <row r="33" spans="1:26" ht="39.75" customHeight="1" x14ac:dyDescent="0.25">
      <c r="A33" s="479"/>
      <c r="B33" s="487"/>
      <c r="C33" s="469" t="s">
        <v>60</v>
      </c>
      <c r="D33" s="444"/>
      <c r="E33" s="444"/>
      <c r="F33" s="445"/>
      <c r="G33" s="16" t="str">
        <f t="shared" si="0"/>
        <v>4. Realiza la decoloración y/o coloración del cabello, según incluye la morfología del rostro, cabeza, cuello, cuerpo, entre otras que correspondan.</v>
      </c>
      <c r="H33" s="1">
        <v>4</v>
      </c>
      <c r="I33" s="1" t="str">
        <f t="shared" si="1"/>
        <v>4. 4. Realiza la decoloración y/o coloración del cabello, según incluye la morfología del rostro, cabeza, cuello, cuerpo, entre otras que correspondan.</v>
      </c>
      <c r="J33" s="41"/>
      <c r="K33" s="41"/>
      <c r="L33" s="41"/>
      <c r="M33" s="41"/>
      <c r="N33" s="41"/>
      <c r="O33" s="41"/>
      <c r="P33" s="41"/>
      <c r="Q33" s="41"/>
      <c r="R33" s="41"/>
      <c r="S33" s="41"/>
      <c r="T33" s="41"/>
      <c r="U33" s="41"/>
      <c r="V33" s="41"/>
      <c r="W33" s="41"/>
      <c r="X33" s="41"/>
      <c r="Y33" s="41"/>
      <c r="Z33" s="41"/>
    </row>
    <row r="34" spans="1:26" ht="41.25" customHeight="1" x14ac:dyDescent="0.25">
      <c r="A34" s="479"/>
      <c r="B34" s="487"/>
      <c r="C34" s="443" t="s">
        <v>61</v>
      </c>
      <c r="D34" s="444"/>
      <c r="E34" s="444"/>
      <c r="F34" s="445"/>
      <c r="G34" s="16" t="str">
        <f t="shared" si="0"/>
        <v>5. Realiza cambios permanentes o temporales en el cabello, según requerimientos del cliente, criterios técnicos, y de bioseguridad e higiene.</v>
      </c>
      <c r="H34" s="1">
        <v>5</v>
      </c>
      <c r="I34" s="1" t="str">
        <f t="shared" si="1"/>
        <v>5. 5. Realiza cambios permanentes o temporales en el cabello, según requerimientos del cliente, criterios técnicos, y de bioseguridad e higiene.</v>
      </c>
      <c r="J34" s="41"/>
      <c r="K34" s="41"/>
      <c r="L34" s="41"/>
      <c r="M34" s="41"/>
      <c r="N34" s="41"/>
      <c r="O34" s="41"/>
      <c r="P34" s="41"/>
      <c r="Q34" s="41"/>
      <c r="R34" s="41"/>
      <c r="S34" s="41"/>
      <c r="T34" s="41"/>
      <c r="U34" s="41"/>
      <c r="V34" s="41"/>
      <c r="W34" s="41"/>
      <c r="X34" s="41"/>
      <c r="Y34" s="41"/>
      <c r="Z34" s="41"/>
    </row>
    <row r="35" spans="1:26" ht="28.5" customHeight="1" x14ac:dyDescent="0.25">
      <c r="A35" s="449"/>
      <c r="B35" s="488"/>
      <c r="C35" s="443" t="s">
        <v>62</v>
      </c>
      <c r="D35" s="444"/>
      <c r="E35" s="444"/>
      <c r="F35" s="445"/>
      <c r="G35" s="16" t="str">
        <f t="shared" si="0"/>
        <v xml:space="preserve"> 6. Brinda recomendaciones post servicio realizado, según procedimiento o tratamiento realizado</v>
      </c>
      <c r="H35" s="1">
        <v>6</v>
      </c>
      <c r="I35" s="1" t="str">
        <f t="shared" si="1"/>
        <v>6.  6. Brinda recomendaciones post servicio realizado, según procedimiento o tratamiento realizado</v>
      </c>
      <c r="J35" s="41"/>
      <c r="K35" s="41"/>
      <c r="L35" s="41"/>
      <c r="M35" s="41"/>
      <c r="N35" s="41"/>
      <c r="O35" s="41"/>
      <c r="P35" s="41"/>
      <c r="Q35" s="41"/>
      <c r="R35" s="41"/>
      <c r="S35" s="41"/>
      <c r="T35" s="41"/>
      <c r="U35" s="41"/>
      <c r="V35" s="41"/>
      <c r="W35" s="41"/>
      <c r="X35" s="41"/>
      <c r="Y35" s="41"/>
      <c r="Z35" s="41"/>
    </row>
    <row r="36" spans="1:26" ht="15" hidden="1" customHeight="1" x14ac:dyDescent="0.25">
      <c r="A36" s="42"/>
      <c r="B36" s="332"/>
      <c r="C36" s="452"/>
      <c r="D36" s="453"/>
      <c r="E36" s="453"/>
      <c r="F36" s="454"/>
      <c r="G36" s="16">
        <f t="shared" si="0"/>
        <v>0</v>
      </c>
      <c r="H36" s="1">
        <v>7</v>
      </c>
      <c r="I36" s="1" t="str">
        <f t="shared" si="1"/>
        <v xml:space="preserve">7. </v>
      </c>
      <c r="J36" s="41"/>
      <c r="K36" s="41"/>
      <c r="L36" s="41"/>
      <c r="M36" s="41"/>
      <c r="N36" s="41"/>
      <c r="O36" s="41"/>
      <c r="P36" s="41"/>
      <c r="Q36" s="41"/>
      <c r="R36" s="41"/>
      <c r="S36" s="41"/>
      <c r="T36" s="41"/>
      <c r="U36" s="41"/>
      <c r="V36" s="41"/>
      <c r="W36" s="41"/>
      <c r="X36" s="41"/>
      <c r="Y36" s="41"/>
      <c r="Z36" s="41"/>
    </row>
    <row r="37" spans="1:26" ht="15" hidden="1" customHeight="1" x14ac:dyDescent="0.25">
      <c r="A37" s="42"/>
      <c r="B37" s="332"/>
      <c r="C37" s="442"/>
      <c r="D37" s="419"/>
      <c r="E37" s="419"/>
      <c r="F37" s="420"/>
      <c r="G37" s="16">
        <f t="shared" si="0"/>
        <v>0</v>
      </c>
      <c r="H37" s="1">
        <v>8</v>
      </c>
      <c r="I37" s="1" t="str">
        <f t="shared" si="1"/>
        <v xml:space="preserve">8. </v>
      </c>
      <c r="J37" s="41"/>
      <c r="K37" s="41"/>
      <c r="L37" s="41"/>
      <c r="M37" s="41"/>
      <c r="N37" s="41"/>
      <c r="O37" s="41"/>
      <c r="P37" s="41"/>
      <c r="Q37" s="41"/>
      <c r="R37" s="41"/>
      <c r="S37" s="41"/>
      <c r="T37" s="41"/>
      <c r="U37" s="41"/>
      <c r="V37" s="41"/>
      <c r="W37" s="41"/>
      <c r="X37" s="41"/>
      <c r="Y37" s="41"/>
      <c r="Z37" s="41"/>
    </row>
    <row r="38" spans="1:26" ht="15" hidden="1" customHeight="1" x14ac:dyDescent="0.25">
      <c r="A38" s="42"/>
      <c r="B38" s="332"/>
      <c r="C38" s="442"/>
      <c r="D38" s="419"/>
      <c r="E38" s="419"/>
      <c r="F38" s="420"/>
      <c r="G38" s="16">
        <f t="shared" si="0"/>
        <v>0</v>
      </c>
      <c r="H38" s="1">
        <v>9</v>
      </c>
      <c r="I38" s="1" t="str">
        <f t="shared" si="1"/>
        <v xml:space="preserve">9. </v>
      </c>
      <c r="J38" s="41"/>
      <c r="K38" s="41"/>
      <c r="L38" s="41"/>
      <c r="M38" s="41"/>
      <c r="N38" s="41"/>
      <c r="O38" s="41"/>
      <c r="P38" s="41"/>
      <c r="Q38" s="41"/>
      <c r="R38" s="41"/>
      <c r="S38" s="41"/>
      <c r="T38" s="41"/>
      <c r="U38" s="41"/>
      <c r="V38" s="41"/>
      <c r="W38" s="41"/>
      <c r="X38" s="41"/>
      <c r="Y38" s="41"/>
      <c r="Z38" s="41"/>
    </row>
    <row r="39" spans="1:26" ht="15" hidden="1" customHeight="1" x14ac:dyDescent="0.25">
      <c r="A39" s="42"/>
      <c r="B39" s="332"/>
      <c r="C39" s="442"/>
      <c r="D39" s="419"/>
      <c r="E39" s="419"/>
      <c r="F39" s="420"/>
      <c r="G39" s="16">
        <f t="shared" si="0"/>
        <v>0</v>
      </c>
      <c r="H39" s="1">
        <v>10</v>
      </c>
      <c r="I39" s="1" t="str">
        <f t="shared" si="1"/>
        <v xml:space="preserve">10. </v>
      </c>
      <c r="J39" s="41"/>
      <c r="K39" s="41"/>
      <c r="L39" s="41"/>
      <c r="M39" s="41"/>
      <c r="N39" s="41"/>
      <c r="O39" s="41"/>
      <c r="P39" s="41"/>
      <c r="Q39" s="41"/>
      <c r="R39" s="41"/>
      <c r="S39" s="41"/>
      <c r="T39" s="41"/>
      <c r="U39" s="41"/>
      <c r="V39" s="41"/>
      <c r="W39" s="41"/>
      <c r="X39" s="41"/>
      <c r="Y39" s="41"/>
      <c r="Z39" s="41"/>
    </row>
    <row r="40" spans="1:26" ht="15" hidden="1" customHeight="1" x14ac:dyDescent="0.25">
      <c r="A40" s="42"/>
      <c r="B40" s="332"/>
      <c r="C40" s="442"/>
      <c r="D40" s="419"/>
      <c r="E40" s="419"/>
      <c r="F40" s="420"/>
      <c r="G40" s="16">
        <f t="shared" si="0"/>
        <v>0</v>
      </c>
      <c r="H40" s="1">
        <v>11</v>
      </c>
      <c r="I40" s="1" t="str">
        <f t="shared" si="1"/>
        <v xml:space="preserve">11. </v>
      </c>
      <c r="J40" s="41"/>
      <c r="K40" s="41"/>
      <c r="L40" s="41"/>
      <c r="M40" s="41"/>
      <c r="N40" s="41"/>
      <c r="O40" s="41"/>
      <c r="P40" s="41"/>
      <c r="Q40" s="41"/>
      <c r="R40" s="41"/>
      <c r="S40" s="41"/>
      <c r="T40" s="41"/>
      <c r="U40" s="41"/>
      <c r="V40" s="41"/>
      <c r="W40" s="41"/>
      <c r="X40" s="41"/>
      <c r="Y40" s="41"/>
      <c r="Z40" s="41"/>
    </row>
    <row r="41" spans="1:26" ht="15" hidden="1" customHeight="1" x14ac:dyDescent="0.25">
      <c r="A41" s="42"/>
      <c r="B41" s="332"/>
      <c r="C41" s="442"/>
      <c r="D41" s="419"/>
      <c r="E41" s="419"/>
      <c r="F41" s="420"/>
      <c r="G41" s="16">
        <f t="shared" si="0"/>
        <v>0</v>
      </c>
      <c r="H41" s="1">
        <v>12</v>
      </c>
      <c r="I41" s="1" t="str">
        <f t="shared" si="1"/>
        <v xml:space="preserve">12. </v>
      </c>
      <c r="J41" s="41"/>
      <c r="K41" s="41"/>
      <c r="L41" s="41"/>
      <c r="M41" s="41"/>
      <c r="N41" s="41"/>
      <c r="O41" s="41"/>
      <c r="P41" s="41"/>
      <c r="Q41" s="41"/>
      <c r="R41" s="41"/>
      <c r="S41" s="41"/>
      <c r="T41" s="41"/>
      <c r="U41" s="41"/>
      <c r="V41" s="41"/>
      <c r="W41" s="41"/>
      <c r="X41" s="41"/>
      <c r="Y41" s="41"/>
      <c r="Z41" s="41"/>
    </row>
    <row r="42" spans="1:26" ht="15" hidden="1" customHeight="1" x14ac:dyDescent="0.25">
      <c r="A42" s="42"/>
      <c r="B42" s="332"/>
      <c r="C42" s="442"/>
      <c r="D42" s="419"/>
      <c r="E42" s="419"/>
      <c r="F42" s="420"/>
      <c r="G42" s="16">
        <f t="shared" si="0"/>
        <v>0</v>
      </c>
      <c r="H42" s="1">
        <v>13</v>
      </c>
      <c r="I42" s="1" t="str">
        <f t="shared" si="1"/>
        <v xml:space="preserve">13. </v>
      </c>
      <c r="J42" s="41"/>
      <c r="K42" s="41"/>
      <c r="L42" s="41"/>
      <c r="M42" s="41"/>
      <c r="N42" s="41"/>
      <c r="O42" s="41"/>
      <c r="P42" s="41"/>
      <c r="Q42" s="41"/>
      <c r="R42" s="41"/>
      <c r="S42" s="41"/>
      <c r="T42" s="41"/>
      <c r="U42" s="41"/>
      <c r="V42" s="41"/>
      <c r="W42" s="41"/>
      <c r="X42" s="41"/>
      <c r="Y42" s="41"/>
      <c r="Z42" s="41"/>
    </row>
    <row r="43" spans="1:26" ht="15" hidden="1" customHeight="1" x14ac:dyDescent="0.25">
      <c r="A43" s="42"/>
      <c r="B43" s="332"/>
      <c r="C43" s="442"/>
      <c r="D43" s="419"/>
      <c r="E43" s="419"/>
      <c r="F43" s="420"/>
      <c r="G43" s="16">
        <f t="shared" si="0"/>
        <v>0</v>
      </c>
      <c r="H43" s="1">
        <v>14</v>
      </c>
      <c r="I43" s="1" t="str">
        <f t="shared" si="1"/>
        <v xml:space="preserve">14. </v>
      </c>
      <c r="J43" s="41"/>
      <c r="K43" s="41"/>
      <c r="L43" s="41"/>
      <c r="M43" s="41"/>
      <c r="N43" s="41"/>
      <c r="O43" s="41"/>
      <c r="P43" s="41"/>
      <c r="Q43" s="41"/>
      <c r="R43" s="41"/>
      <c r="S43" s="41"/>
      <c r="T43" s="41"/>
      <c r="U43" s="41"/>
      <c r="V43" s="41"/>
      <c r="W43" s="41"/>
      <c r="X43" s="41"/>
      <c r="Y43" s="41"/>
      <c r="Z43" s="41"/>
    </row>
    <row r="44" spans="1:26" ht="15" hidden="1" customHeight="1" x14ac:dyDescent="0.25">
      <c r="A44" s="42"/>
      <c r="B44" s="332"/>
      <c r="C44" s="442"/>
      <c r="D44" s="419"/>
      <c r="E44" s="419"/>
      <c r="F44" s="420"/>
      <c r="G44" s="16">
        <f t="shared" si="0"/>
        <v>0</v>
      </c>
      <c r="H44" s="1">
        <v>15</v>
      </c>
      <c r="I44" s="1" t="str">
        <f t="shared" si="1"/>
        <v xml:space="preserve">15. </v>
      </c>
      <c r="J44" s="41"/>
      <c r="K44" s="41"/>
      <c r="L44" s="41"/>
      <c r="M44" s="41"/>
      <c r="N44" s="41"/>
      <c r="O44" s="41"/>
      <c r="P44" s="41"/>
      <c r="Q44" s="41"/>
      <c r="R44" s="41"/>
      <c r="S44" s="41"/>
      <c r="T44" s="41"/>
      <c r="U44" s="41"/>
      <c r="V44" s="41"/>
      <c r="W44" s="41"/>
      <c r="X44" s="41"/>
      <c r="Y44" s="41"/>
      <c r="Z44" s="41"/>
    </row>
    <row r="45" spans="1:26" ht="45.75" customHeight="1" x14ac:dyDescent="0.25">
      <c r="A45" s="489" t="str">
        <f>CONCATENATE("Unidad de Competencia N° 03 (UC3):
",Perfil_Egreso!A22)</f>
        <v>Unidad de Competencia N° 03 (UC3):
UC3. Efectuar el servicio de maquillaje de belleza de acuerdo con los requerimientos del cliente, criterios técnicos, estéticos y de bioseguridad e higiene.</v>
      </c>
      <c r="B45" s="490"/>
      <c r="C45" s="465" t="s">
        <v>63</v>
      </c>
      <c r="D45" s="447"/>
      <c r="E45" s="447"/>
      <c r="F45" s="448"/>
      <c r="G45" s="16" t="str">
        <f t="shared" si="0"/>
        <v>1. Identifica el biotipo cutáneo, teniendo en cuenta sus características (graso, alípico, mixto) y sus condiciones (color, alteraciones, rasgos y morfología facial).</v>
      </c>
      <c r="H45" s="1">
        <v>1</v>
      </c>
      <c r="I45" s="1" t="str">
        <f t="shared" si="1"/>
        <v>1. 1. Identifica el biotipo cutáneo, teniendo en cuenta sus características (graso, alípico, mixto) y sus condiciones (color, alteraciones, rasgos y morfología facial).</v>
      </c>
      <c r="J45" s="41"/>
      <c r="K45" s="41"/>
      <c r="L45" s="41"/>
      <c r="M45" s="41"/>
      <c r="N45" s="41"/>
      <c r="O45" s="41"/>
      <c r="P45" s="41"/>
      <c r="Q45" s="41"/>
      <c r="R45" s="41"/>
      <c r="S45" s="41"/>
      <c r="T45" s="41"/>
      <c r="U45" s="41"/>
      <c r="V45" s="41"/>
      <c r="W45" s="41"/>
      <c r="X45" s="41"/>
      <c r="Y45" s="41"/>
      <c r="Z45" s="41"/>
    </row>
    <row r="46" spans="1:26" ht="45.75" customHeight="1" x14ac:dyDescent="0.25">
      <c r="A46" s="491"/>
      <c r="B46" s="492"/>
      <c r="C46" s="465" t="s">
        <v>64</v>
      </c>
      <c r="D46" s="447"/>
      <c r="E46" s="447"/>
      <c r="F46" s="448"/>
      <c r="G46" s="16" t="str">
        <f t="shared" si="0"/>
        <v xml:space="preserve"> 2. Propone estilos de maquillaje, tomando en cuenta la ocasión, criterios estéticos, así como la morfología facial y requerimientos del cliente. </v>
      </c>
      <c r="H46" s="1">
        <v>2</v>
      </c>
      <c r="I46" s="1" t="str">
        <f t="shared" si="1"/>
        <v xml:space="preserve">2.  2. Propone estilos de maquillaje, tomando en cuenta la ocasión, criterios estéticos, así como la morfología facial y requerimientos del cliente. </v>
      </c>
      <c r="J46" s="41"/>
      <c r="K46" s="41"/>
      <c r="L46" s="41"/>
      <c r="M46" s="41"/>
      <c r="N46" s="41"/>
      <c r="O46" s="41"/>
      <c r="P46" s="41"/>
      <c r="Q46" s="41"/>
      <c r="R46" s="41"/>
      <c r="S46" s="41"/>
      <c r="T46" s="41"/>
      <c r="U46" s="41"/>
      <c r="V46" s="41"/>
      <c r="W46" s="41"/>
      <c r="X46" s="41"/>
      <c r="Y46" s="41"/>
      <c r="Z46" s="41"/>
    </row>
    <row r="47" spans="1:26" ht="46.5" customHeight="1" x14ac:dyDescent="0.25">
      <c r="A47" s="491"/>
      <c r="B47" s="492"/>
      <c r="C47" s="465" t="s">
        <v>65</v>
      </c>
      <c r="D47" s="447"/>
      <c r="E47" s="447"/>
      <c r="F47" s="448"/>
      <c r="G47" s="16" t="str">
        <f t="shared" si="0"/>
        <v>3. Verifica las condiciones del producto cosmético a utilizar, siguiendo procedimientos del establecimiento y criterios de bioseguridad e higiene.</v>
      </c>
      <c r="H47" s="1">
        <v>3</v>
      </c>
      <c r="I47" s="1" t="str">
        <f t="shared" si="1"/>
        <v>3. 3. Verifica las condiciones del producto cosmético a utilizar, siguiendo procedimientos del establecimiento y criterios de bioseguridad e higiene.</v>
      </c>
      <c r="J47" s="41"/>
      <c r="K47" s="41"/>
      <c r="L47" s="41"/>
      <c r="M47" s="41"/>
      <c r="N47" s="41"/>
      <c r="O47" s="41"/>
      <c r="P47" s="41"/>
      <c r="Q47" s="41"/>
      <c r="R47" s="41"/>
      <c r="S47" s="41"/>
      <c r="T47" s="41"/>
      <c r="U47" s="41"/>
      <c r="V47" s="41"/>
      <c r="W47" s="41"/>
      <c r="X47" s="41"/>
      <c r="Y47" s="41"/>
      <c r="Z47" s="41"/>
    </row>
    <row r="48" spans="1:26" ht="23.25" customHeight="1" x14ac:dyDescent="0.25">
      <c r="A48" s="491"/>
      <c r="B48" s="492"/>
      <c r="C48" s="465" t="s">
        <v>66</v>
      </c>
      <c r="D48" s="447"/>
      <c r="E48" s="447"/>
      <c r="F48" s="448"/>
      <c r="G48" s="16" t="str">
        <f t="shared" si="0"/>
        <v xml:space="preserve"> 4. Selecciona instrumentos y equipos, según las técnicas de maquillaje a emplear. </v>
      </c>
      <c r="H48" s="1">
        <v>4</v>
      </c>
      <c r="I48" s="1" t="str">
        <f t="shared" si="1"/>
        <v xml:space="preserve">4.  4. Selecciona instrumentos y equipos, según las técnicas de maquillaje a emplear. </v>
      </c>
      <c r="J48" s="41"/>
      <c r="K48" s="41"/>
      <c r="L48" s="41"/>
      <c r="M48" s="41"/>
      <c r="N48" s="41"/>
      <c r="O48" s="41"/>
      <c r="P48" s="41"/>
      <c r="Q48" s="41"/>
      <c r="R48" s="41"/>
      <c r="S48" s="41"/>
      <c r="T48" s="41"/>
      <c r="U48" s="41"/>
      <c r="V48" s="41"/>
      <c r="W48" s="41"/>
      <c r="X48" s="41"/>
      <c r="Y48" s="41"/>
      <c r="Z48" s="41"/>
    </row>
    <row r="49" spans="1:26" ht="42" customHeight="1" x14ac:dyDescent="0.25">
      <c r="A49" s="491"/>
      <c r="B49" s="492"/>
      <c r="C49" s="465" t="s">
        <v>67</v>
      </c>
      <c r="D49" s="447"/>
      <c r="E49" s="447"/>
      <c r="F49" s="448"/>
      <c r="G49" s="16" t="str">
        <f t="shared" si="0"/>
        <v>5. Realiza la preparación de la piel, según sus características, criterios técnicos, estéticos y de bioseguridad e higiene.</v>
      </c>
      <c r="H49" s="1">
        <v>5</v>
      </c>
      <c r="I49" s="1" t="str">
        <f t="shared" si="1"/>
        <v>5. 5. Realiza la preparación de la piel, según sus características, criterios técnicos, estéticos y de bioseguridad e higiene.</v>
      </c>
      <c r="J49" s="41"/>
      <c r="K49" s="41"/>
      <c r="L49" s="41"/>
      <c r="M49" s="41"/>
      <c r="N49" s="41"/>
      <c r="O49" s="41"/>
      <c r="P49" s="41"/>
      <c r="Q49" s="41"/>
      <c r="R49" s="41"/>
      <c r="S49" s="41"/>
      <c r="T49" s="41"/>
      <c r="U49" s="41"/>
      <c r="V49" s="41"/>
      <c r="W49" s="41"/>
      <c r="X49" s="41"/>
      <c r="Y49" s="41"/>
      <c r="Z49" s="41"/>
    </row>
    <row r="50" spans="1:26" ht="34.5" customHeight="1" x14ac:dyDescent="0.25">
      <c r="A50" s="491"/>
      <c r="B50" s="492"/>
      <c r="C50" s="465" t="s">
        <v>68</v>
      </c>
      <c r="D50" s="447"/>
      <c r="E50" s="447"/>
      <c r="F50" s="448"/>
      <c r="G50" s="16" t="str">
        <f t="shared" si="0"/>
        <v xml:space="preserve"> 6. Realiza el proceso de maquillaje de belleza aplicando criterios técnicos, estéticos y de bioseguridad e higiene.</v>
      </c>
      <c r="H50" s="1">
        <v>6</v>
      </c>
      <c r="I50" s="1" t="str">
        <f t="shared" si="1"/>
        <v>6.  6. Realiza el proceso de maquillaje de belleza aplicando criterios técnicos, estéticos y de bioseguridad e higiene.</v>
      </c>
      <c r="J50" s="41"/>
      <c r="K50" s="41"/>
      <c r="L50" s="41"/>
      <c r="M50" s="41"/>
      <c r="N50" s="41"/>
      <c r="O50" s="41"/>
      <c r="P50" s="41"/>
      <c r="Q50" s="41"/>
      <c r="R50" s="41"/>
      <c r="S50" s="41"/>
      <c r="T50" s="41"/>
      <c r="U50" s="41"/>
      <c r="V50" s="41"/>
      <c r="W50" s="41"/>
      <c r="X50" s="41"/>
      <c r="Y50" s="41"/>
      <c r="Z50" s="41"/>
    </row>
    <row r="51" spans="1:26" ht="42" customHeight="1" x14ac:dyDescent="0.25">
      <c r="A51" s="491"/>
      <c r="B51" s="492"/>
      <c r="C51" s="465" t="s">
        <v>69</v>
      </c>
      <c r="D51" s="447"/>
      <c r="E51" s="447"/>
      <c r="F51" s="448"/>
      <c r="G51" s="16" t="str">
        <f t="shared" si="0"/>
        <v xml:space="preserve"> 7. Realiza depilaciones básicas en el rostro, aplicando técnicas mecánicas y tomando en cuenta criterios estéticos y de bioseguridad e higiene.</v>
      </c>
      <c r="H51" s="1">
        <v>7</v>
      </c>
      <c r="I51" s="1" t="str">
        <f t="shared" si="1"/>
        <v>7.  7. Realiza depilaciones básicas en el rostro, aplicando técnicas mecánicas y tomando en cuenta criterios estéticos y de bioseguridad e higiene.</v>
      </c>
      <c r="J51" s="41"/>
      <c r="K51" s="41"/>
      <c r="L51" s="41"/>
      <c r="M51" s="41"/>
      <c r="N51" s="41"/>
      <c r="O51" s="41"/>
      <c r="P51" s="41"/>
      <c r="Q51" s="41"/>
      <c r="R51" s="41"/>
      <c r="S51" s="41"/>
      <c r="T51" s="41"/>
      <c r="U51" s="41"/>
      <c r="V51" s="41"/>
      <c r="W51" s="41"/>
      <c r="X51" s="41"/>
      <c r="Y51" s="41"/>
      <c r="Z51" s="41"/>
    </row>
    <row r="52" spans="1:26" ht="30.75" customHeight="1" x14ac:dyDescent="0.25">
      <c r="A52" s="493"/>
      <c r="B52" s="494"/>
      <c r="C52" s="465" t="s">
        <v>70</v>
      </c>
      <c r="D52" s="447"/>
      <c r="E52" s="447"/>
      <c r="F52" s="448"/>
      <c r="G52" s="16" t="str">
        <f t="shared" si="0"/>
        <v xml:space="preserve"> 8. Brinda recomendaciones post servicio, de acuerdo con el tipo de maquillaje realizado.</v>
      </c>
      <c r="H52" s="1">
        <v>8</v>
      </c>
      <c r="I52" s="1" t="str">
        <f t="shared" si="1"/>
        <v>8.  8. Brinda recomendaciones post servicio, de acuerdo con el tipo de maquillaje realizado.</v>
      </c>
      <c r="J52" s="41"/>
      <c r="K52" s="41"/>
      <c r="L52" s="41"/>
      <c r="M52" s="41"/>
      <c r="N52" s="41"/>
      <c r="O52" s="41"/>
      <c r="P52" s="41"/>
      <c r="Q52" s="41"/>
      <c r="R52" s="41"/>
      <c r="S52" s="41"/>
      <c r="T52" s="41"/>
      <c r="U52" s="41"/>
      <c r="V52" s="41"/>
      <c r="W52" s="41"/>
      <c r="X52" s="41"/>
      <c r="Y52" s="41"/>
      <c r="Z52" s="41"/>
    </row>
    <row r="53" spans="1:26" ht="15" hidden="1" customHeight="1" x14ac:dyDescent="0.25">
      <c r="A53" s="42"/>
      <c r="B53" s="332"/>
      <c r="C53" s="442"/>
      <c r="D53" s="419"/>
      <c r="E53" s="419"/>
      <c r="F53" s="420"/>
      <c r="G53" s="16">
        <f t="shared" si="0"/>
        <v>0</v>
      </c>
      <c r="H53" s="1">
        <v>9</v>
      </c>
      <c r="I53" s="1" t="str">
        <f t="shared" si="1"/>
        <v xml:space="preserve">9. </v>
      </c>
      <c r="J53" s="41"/>
      <c r="K53" s="41"/>
      <c r="L53" s="41"/>
      <c r="M53" s="41"/>
      <c r="N53" s="41"/>
      <c r="O53" s="41"/>
      <c r="P53" s="41"/>
      <c r="Q53" s="41"/>
      <c r="R53" s="41"/>
      <c r="S53" s="41"/>
      <c r="T53" s="41"/>
      <c r="U53" s="41"/>
      <c r="V53" s="41"/>
      <c r="W53" s="41"/>
      <c r="X53" s="41"/>
      <c r="Y53" s="41"/>
      <c r="Z53" s="41"/>
    </row>
    <row r="54" spans="1:26" ht="15" hidden="1" customHeight="1" x14ac:dyDescent="0.25">
      <c r="A54" s="42"/>
      <c r="B54" s="332"/>
      <c r="C54" s="442"/>
      <c r="D54" s="419"/>
      <c r="E54" s="419"/>
      <c r="F54" s="420"/>
      <c r="G54" s="16">
        <f t="shared" si="0"/>
        <v>0</v>
      </c>
      <c r="H54" s="1">
        <v>10</v>
      </c>
      <c r="I54" s="1" t="str">
        <f t="shared" si="1"/>
        <v xml:space="preserve">10. </v>
      </c>
      <c r="J54" s="41"/>
      <c r="K54" s="41"/>
      <c r="L54" s="41"/>
      <c r="M54" s="41"/>
      <c r="N54" s="41"/>
      <c r="O54" s="41"/>
      <c r="P54" s="41"/>
      <c r="Q54" s="41"/>
      <c r="R54" s="41"/>
      <c r="S54" s="41"/>
      <c r="T54" s="41"/>
      <c r="U54" s="41"/>
      <c r="V54" s="41"/>
      <c r="W54" s="41"/>
      <c r="X54" s="41"/>
      <c r="Y54" s="41"/>
      <c r="Z54" s="41"/>
    </row>
    <row r="55" spans="1:26" ht="15" hidden="1" customHeight="1" x14ac:dyDescent="0.25">
      <c r="A55" s="42"/>
      <c r="B55" s="332"/>
      <c r="C55" s="442"/>
      <c r="D55" s="419"/>
      <c r="E55" s="419"/>
      <c r="F55" s="420"/>
      <c r="G55" s="16">
        <f t="shared" si="0"/>
        <v>0</v>
      </c>
      <c r="H55" s="1">
        <v>11</v>
      </c>
      <c r="I55" s="1" t="str">
        <f t="shared" si="1"/>
        <v xml:space="preserve">11. </v>
      </c>
      <c r="J55" s="41"/>
      <c r="K55" s="41"/>
      <c r="L55" s="41"/>
      <c r="M55" s="41"/>
      <c r="N55" s="41"/>
      <c r="O55" s="41"/>
      <c r="P55" s="41"/>
      <c r="Q55" s="41"/>
      <c r="R55" s="41"/>
      <c r="S55" s="41"/>
      <c r="T55" s="41"/>
      <c r="U55" s="41"/>
      <c r="V55" s="41"/>
      <c r="W55" s="41"/>
      <c r="X55" s="41"/>
      <c r="Y55" s="41"/>
      <c r="Z55" s="41"/>
    </row>
    <row r="56" spans="1:26" ht="15" hidden="1" customHeight="1" x14ac:dyDescent="0.25">
      <c r="A56" s="42"/>
      <c r="B56" s="332"/>
      <c r="C56" s="442"/>
      <c r="D56" s="419"/>
      <c r="E56" s="419"/>
      <c r="F56" s="420"/>
      <c r="G56" s="16">
        <f t="shared" si="0"/>
        <v>0</v>
      </c>
      <c r="H56" s="1">
        <v>12</v>
      </c>
      <c r="I56" s="1" t="str">
        <f t="shared" si="1"/>
        <v xml:space="preserve">12. </v>
      </c>
      <c r="J56" s="41"/>
      <c r="K56" s="41"/>
      <c r="L56" s="41"/>
      <c r="M56" s="41"/>
      <c r="N56" s="41"/>
      <c r="O56" s="41"/>
      <c r="P56" s="41"/>
      <c r="Q56" s="41"/>
      <c r="R56" s="41"/>
      <c r="S56" s="41"/>
      <c r="T56" s="41"/>
      <c r="U56" s="41"/>
      <c r="V56" s="41"/>
      <c r="W56" s="41"/>
      <c r="X56" s="41"/>
      <c r="Y56" s="41"/>
      <c r="Z56" s="41"/>
    </row>
    <row r="57" spans="1:26" ht="15" hidden="1" customHeight="1" x14ac:dyDescent="0.25">
      <c r="A57" s="42"/>
      <c r="B57" s="332"/>
      <c r="C57" s="442"/>
      <c r="D57" s="419"/>
      <c r="E57" s="419"/>
      <c r="F57" s="420"/>
      <c r="G57" s="16">
        <f t="shared" si="0"/>
        <v>0</v>
      </c>
      <c r="H57" s="1">
        <v>13</v>
      </c>
      <c r="I57" s="1" t="str">
        <f t="shared" si="1"/>
        <v xml:space="preserve">13. </v>
      </c>
      <c r="J57" s="41"/>
      <c r="K57" s="41"/>
      <c r="L57" s="41"/>
      <c r="M57" s="41"/>
      <c r="N57" s="41"/>
      <c r="O57" s="41"/>
      <c r="P57" s="41"/>
      <c r="Q57" s="41"/>
      <c r="R57" s="41"/>
      <c r="S57" s="41"/>
      <c r="T57" s="41"/>
      <c r="U57" s="41"/>
      <c r="V57" s="41"/>
      <c r="W57" s="41"/>
      <c r="X57" s="41"/>
      <c r="Y57" s="41"/>
      <c r="Z57" s="41"/>
    </row>
    <row r="58" spans="1:26" ht="15" hidden="1" customHeight="1" x14ac:dyDescent="0.25">
      <c r="A58" s="42"/>
      <c r="B58" s="332"/>
      <c r="C58" s="442"/>
      <c r="D58" s="419"/>
      <c r="E58" s="419"/>
      <c r="F58" s="420"/>
      <c r="G58" s="16">
        <f t="shared" si="0"/>
        <v>0</v>
      </c>
      <c r="H58" s="1">
        <v>14</v>
      </c>
      <c r="I58" s="1" t="str">
        <f t="shared" si="1"/>
        <v xml:space="preserve">14. </v>
      </c>
      <c r="J58" s="41"/>
      <c r="K58" s="41"/>
      <c r="L58" s="41"/>
      <c r="M58" s="41"/>
      <c r="N58" s="41"/>
      <c r="O58" s="41"/>
      <c r="P58" s="41"/>
      <c r="Q58" s="41"/>
      <c r="R58" s="41"/>
      <c r="S58" s="41"/>
      <c r="T58" s="41"/>
      <c r="U58" s="41"/>
      <c r="V58" s="41"/>
      <c r="W58" s="41"/>
      <c r="X58" s="41"/>
      <c r="Y58" s="41"/>
      <c r="Z58" s="41"/>
    </row>
    <row r="59" spans="1:26" ht="15" hidden="1" customHeight="1" x14ac:dyDescent="0.25">
      <c r="A59" s="42"/>
      <c r="B59" s="332"/>
      <c r="C59" s="442"/>
      <c r="D59" s="419"/>
      <c r="E59" s="419"/>
      <c r="F59" s="420"/>
      <c r="G59" s="16">
        <f t="shared" si="0"/>
        <v>0</v>
      </c>
      <c r="H59" s="1">
        <v>15</v>
      </c>
      <c r="I59" s="1" t="str">
        <f t="shared" si="1"/>
        <v xml:space="preserve">15. </v>
      </c>
      <c r="J59" s="41"/>
      <c r="K59" s="41"/>
      <c r="L59" s="41"/>
      <c r="M59" s="41"/>
      <c r="N59" s="41"/>
      <c r="O59" s="41"/>
      <c r="P59" s="41"/>
      <c r="Q59" s="41"/>
      <c r="R59" s="41"/>
      <c r="S59" s="41"/>
      <c r="T59" s="41"/>
      <c r="U59" s="41"/>
      <c r="V59" s="41"/>
      <c r="W59" s="41"/>
      <c r="X59" s="41"/>
      <c r="Y59" s="41"/>
      <c r="Z59" s="41"/>
    </row>
    <row r="60" spans="1:26" ht="32.25" customHeight="1" x14ac:dyDescent="0.25">
      <c r="A60" s="477" t="str">
        <f>CONCATENATE("Unidad de Competencia N° 04 (UC4):
",Perfil_Egreso!A23)</f>
        <v>Unidad de Competencia N° 04 (UC4):
UC4. Efectuar el servicio de maquillaje de caracterización aplicando materiales para efectos especiales, de acuerdo con los  requerimientos del cliente,  criterios técnicos, estéticos, estéticos éticos y de bioseguridad e higiene.</v>
      </c>
      <c r="B60" s="478"/>
      <c r="C60" s="446" t="s">
        <v>71</v>
      </c>
      <c r="D60" s="447"/>
      <c r="E60" s="447"/>
      <c r="F60" s="448"/>
      <c r="G60" s="16" t="str">
        <f t="shared" si="0"/>
        <v xml:space="preserve">1. Identifica los rasgos del personaje a representar, según el requerimiento de caracterización. </v>
      </c>
      <c r="H60" s="1">
        <v>1</v>
      </c>
      <c r="I60" s="1" t="str">
        <f t="shared" si="1"/>
        <v xml:space="preserve">1. 1. Identifica los rasgos del personaje a representar, según el requerimiento de caracterización. </v>
      </c>
      <c r="J60" s="41"/>
      <c r="K60" s="41"/>
      <c r="L60" s="41"/>
      <c r="M60" s="41"/>
      <c r="N60" s="41"/>
      <c r="O60" s="41"/>
      <c r="P60" s="41"/>
      <c r="Q60" s="41"/>
      <c r="R60" s="41"/>
      <c r="S60" s="41"/>
      <c r="T60" s="41"/>
      <c r="U60" s="41"/>
      <c r="V60" s="41"/>
      <c r="W60" s="41"/>
      <c r="X60" s="41"/>
      <c r="Y60" s="41"/>
      <c r="Z60" s="41"/>
    </row>
    <row r="61" spans="1:26" ht="39" customHeight="1" x14ac:dyDescent="0.25">
      <c r="A61" s="479"/>
      <c r="B61" s="480"/>
      <c r="C61" s="446" t="s">
        <v>72</v>
      </c>
      <c r="D61" s="447"/>
      <c r="E61" s="447"/>
      <c r="F61" s="448"/>
      <c r="G61" s="16" t="str">
        <f t="shared" si="0"/>
        <v>2. Identifica las necesidades de posticería, según el personaje a interpretar, tomando en cuenta sus características (tipo, forma, color, tamaño, entro otros).</v>
      </c>
      <c r="H61" s="1">
        <v>2</v>
      </c>
      <c r="I61" s="1" t="str">
        <f t="shared" si="1"/>
        <v>2. 2. Identifica las necesidades de posticería, según el personaje a interpretar, tomando en cuenta sus características (tipo, forma, color, tamaño, entro otros).</v>
      </c>
      <c r="J61" s="41"/>
      <c r="K61" s="41"/>
      <c r="L61" s="41"/>
      <c r="M61" s="41"/>
      <c r="N61" s="41"/>
      <c r="O61" s="41"/>
      <c r="P61" s="41"/>
      <c r="Q61" s="41"/>
      <c r="R61" s="41"/>
      <c r="S61" s="41"/>
      <c r="T61" s="41"/>
      <c r="U61" s="41"/>
      <c r="V61" s="41"/>
      <c r="W61" s="41"/>
      <c r="X61" s="41"/>
      <c r="Y61" s="41"/>
      <c r="Z61" s="41"/>
    </row>
    <row r="62" spans="1:26" ht="43.5" customHeight="1" x14ac:dyDescent="0.25">
      <c r="A62" s="479"/>
      <c r="B62" s="480"/>
      <c r="C62" s="446" t="s">
        <v>73</v>
      </c>
      <c r="D62" s="447"/>
      <c r="E62" s="447"/>
      <c r="F62" s="448"/>
      <c r="G62" s="16" t="str">
        <f t="shared" si="0"/>
        <v xml:space="preserve"> 3. Identifica el biotipo cutáneo, teniendo en cuenta sus características (graso, alípico, mixto) y sus condiciones (color, alteraciones, rasgos y morfología facial). </v>
      </c>
      <c r="H62" s="1">
        <v>3</v>
      </c>
      <c r="I62" s="1" t="str">
        <f t="shared" si="1"/>
        <v xml:space="preserve">3.  3. Identifica el biotipo cutáneo, teniendo en cuenta sus características (graso, alípico, mixto) y sus condiciones (color, alteraciones, rasgos y morfología facial). </v>
      </c>
      <c r="J62" s="41"/>
      <c r="K62" s="41"/>
      <c r="L62" s="41"/>
      <c r="M62" s="41"/>
      <c r="N62" s="41"/>
      <c r="O62" s="41"/>
      <c r="P62" s="41"/>
      <c r="Q62" s="41"/>
      <c r="R62" s="41"/>
      <c r="S62" s="41"/>
      <c r="T62" s="41"/>
      <c r="U62" s="41"/>
      <c r="V62" s="41"/>
      <c r="W62" s="41"/>
      <c r="X62" s="41"/>
      <c r="Y62" s="41"/>
      <c r="Z62" s="41"/>
    </row>
    <row r="63" spans="1:26" ht="32.25" customHeight="1" x14ac:dyDescent="0.25">
      <c r="A63" s="479"/>
      <c r="B63" s="480"/>
      <c r="C63" s="446" t="s">
        <v>74</v>
      </c>
      <c r="D63" s="447"/>
      <c r="E63" s="447"/>
      <c r="F63" s="448"/>
      <c r="G63" s="16" t="str">
        <f t="shared" si="0"/>
        <v xml:space="preserve">4. Realizar pruebas alérgicas, siguiendo protocolos establecidos. </v>
      </c>
      <c r="H63" s="1">
        <v>4</v>
      </c>
      <c r="I63" s="1" t="str">
        <f t="shared" si="1"/>
        <v xml:space="preserve">4. 4. Realizar pruebas alérgicas, siguiendo protocolos establecidos. </v>
      </c>
      <c r="J63" s="41"/>
      <c r="K63" s="41"/>
      <c r="L63" s="41"/>
      <c r="M63" s="41"/>
      <c r="N63" s="41"/>
      <c r="O63" s="41"/>
      <c r="P63" s="41"/>
      <c r="Q63" s="41"/>
      <c r="R63" s="41"/>
      <c r="S63" s="41"/>
      <c r="T63" s="41"/>
      <c r="U63" s="41"/>
      <c r="V63" s="41"/>
      <c r="W63" s="41"/>
      <c r="X63" s="41"/>
      <c r="Y63" s="41"/>
      <c r="Z63" s="41"/>
    </row>
    <row r="64" spans="1:26" ht="49.5" customHeight="1" x14ac:dyDescent="0.25">
      <c r="A64" s="479"/>
      <c r="B64" s="480"/>
      <c r="C64" s="446" t="s">
        <v>75</v>
      </c>
      <c r="D64" s="447"/>
      <c r="E64" s="447"/>
      <c r="F64" s="448"/>
      <c r="G64" s="16" t="str">
        <f t="shared" si="0"/>
        <v>5. Selecciona los productos cosméticos, accesorios, materiales y equipos a emplear, en función al requerimiento de caracterización.</v>
      </c>
      <c r="H64" s="1">
        <v>5</v>
      </c>
      <c r="I64" s="1" t="str">
        <f t="shared" si="1"/>
        <v>5. 5. Selecciona los productos cosméticos, accesorios, materiales y equipos a emplear, en función al requerimiento de caracterización.</v>
      </c>
      <c r="J64" s="41"/>
      <c r="K64" s="41"/>
      <c r="L64" s="41"/>
      <c r="M64" s="41"/>
      <c r="N64" s="41"/>
      <c r="O64" s="41"/>
      <c r="P64" s="41"/>
      <c r="Q64" s="41"/>
      <c r="R64" s="41"/>
      <c r="S64" s="41"/>
      <c r="T64" s="41"/>
      <c r="U64" s="41"/>
      <c r="V64" s="41"/>
      <c r="W64" s="41"/>
      <c r="X64" s="41"/>
      <c r="Y64" s="41"/>
      <c r="Z64" s="41"/>
    </row>
    <row r="65" spans="1:26" ht="43.5" customHeight="1" x14ac:dyDescent="0.25">
      <c r="A65" s="479"/>
      <c r="B65" s="480"/>
      <c r="C65" s="446" t="s">
        <v>76</v>
      </c>
      <c r="D65" s="447"/>
      <c r="E65" s="447"/>
      <c r="F65" s="448"/>
      <c r="G65" s="16" t="str">
        <f t="shared" si="0"/>
        <v xml:space="preserve"> 6. Elabora postizos faciales y/o corporales, en función al requerimiento de caracterización, utilizando materiales y técnicas especializadas. </v>
      </c>
      <c r="H65" s="1">
        <v>6</v>
      </c>
      <c r="I65" s="1" t="str">
        <f t="shared" si="1"/>
        <v xml:space="preserve">6.  6. Elabora postizos faciales y/o corporales, en función al requerimiento de caracterización, utilizando materiales y técnicas especializadas. </v>
      </c>
      <c r="J65" s="41"/>
      <c r="K65" s="41"/>
      <c r="L65" s="41"/>
      <c r="M65" s="41"/>
      <c r="N65" s="41"/>
      <c r="O65" s="41"/>
      <c r="P65" s="41"/>
      <c r="Q65" s="41"/>
      <c r="R65" s="41"/>
      <c r="S65" s="41"/>
      <c r="T65" s="41"/>
      <c r="U65" s="41"/>
      <c r="V65" s="41"/>
      <c r="W65" s="41"/>
      <c r="X65" s="41"/>
      <c r="Y65" s="41"/>
      <c r="Z65" s="41"/>
    </row>
    <row r="66" spans="1:26" ht="48.75" customHeight="1" x14ac:dyDescent="0.25">
      <c r="A66" s="479"/>
      <c r="B66" s="480"/>
      <c r="C66" s="446" t="s">
        <v>77</v>
      </c>
      <c r="D66" s="447"/>
      <c r="E66" s="447"/>
      <c r="F66" s="448"/>
      <c r="G66" s="16" t="str">
        <f t="shared" si="0"/>
        <v>. Realiza el proceso de aplicación de posticería al cliente, según el personaje a interpretar, con criterios técnicos, éticos, estéticos y de bioseguridad e higiene.</v>
      </c>
      <c r="H66" s="1">
        <v>7</v>
      </c>
      <c r="I66" s="1" t="str">
        <f t="shared" si="1"/>
        <v>7. . Realiza el proceso de aplicación de posticería al cliente, según el personaje a interpretar, con criterios técnicos, éticos, estéticos y de bioseguridad e higiene.</v>
      </c>
      <c r="J66" s="41"/>
      <c r="K66" s="41"/>
      <c r="L66" s="41"/>
      <c r="M66" s="41"/>
      <c r="N66" s="41"/>
      <c r="O66" s="41"/>
      <c r="P66" s="41"/>
      <c r="Q66" s="41"/>
      <c r="R66" s="41"/>
      <c r="S66" s="41"/>
      <c r="T66" s="41"/>
      <c r="U66" s="41"/>
      <c r="V66" s="41"/>
      <c r="W66" s="41"/>
      <c r="X66" s="41"/>
      <c r="Y66" s="41"/>
      <c r="Z66" s="41"/>
    </row>
    <row r="67" spans="1:26" ht="47.25" customHeight="1" x14ac:dyDescent="0.25">
      <c r="A67" s="479"/>
      <c r="B67" s="480"/>
      <c r="C67" s="446" t="s">
        <v>78</v>
      </c>
      <c r="D67" s="447"/>
      <c r="E67" s="447"/>
      <c r="F67" s="448"/>
      <c r="G67" s="16" t="str">
        <f t="shared" si="0"/>
        <v xml:space="preserve"> 8. Realiza el proceso de maquillaje de caracterización , aplicando diversas técnicas, estéticos y de bioseguridad e higiene.</v>
      </c>
      <c r="H67" s="1">
        <v>8</v>
      </c>
      <c r="I67" s="1" t="str">
        <f t="shared" si="1"/>
        <v>8.  8. Realiza el proceso de maquillaje de caracterización , aplicando diversas técnicas, estéticos y de bioseguridad e higiene.</v>
      </c>
      <c r="J67" s="41"/>
      <c r="K67" s="41"/>
      <c r="L67" s="41"/>
      <c r="M67" s="41"/>
      <c r="N67" s="41"/>
      <c r="O67" s="41"/>
      <c r="P67" s="41"/>
      <c r="Q67" s="41"/>
      <c r="R67" s="41"/>
      <c r="S67" s="41"/>
      <c r="T67" s="41"/>
      <c r="U67" s="41"/>
      <c r="V67" s="41"/>
      <c r="W67" s="41"/>
      <c r="X67" s="41"/>
      <c r="Y67" s="41"/>
      <c r="Z67" s="41"/>
    </row>
    <row r="68" spans="1:26" ht="22.5" customHeight="1" x14ac:dyDescent="0.25">
      <c r="A68" s="449"/>
      <c r="B68" s="481"/>
      <c r="C68" s="446" t="s">
        <v>79</v>
      </c>
      <c r="D68" s="447"/>
      <c r="E68" s="447"/>
      <c r="F68" s="448"/>
      <c r="G68" s="16" t="str">
        <f t="shared" si="0"/>
        <v xml:space="preserve"> 9. Brinda recomendaciones post servicio, de acuerdo con el tipo de maquillaje realizado.</v>
      </c>
      <c r="H68" s="1">
        <v>9</v>
      </c>
      <c r="I68" s="1" t="str">
        <f t="shared" si="1"/>
        <v>9.  9. Brinda recomendaciones post servicio, de acuerdo con el tipo de maquillaje realizado.</v>
      </c>
      <c r="J68" s="41"/>
      <c r="K68" s="41"/>
      <c r="L68" s="41"/>
      <c r="M68" s="41"/>
      <c r="N68" s="41"/>
      <c r="O68" s="41"/>
      <c r="P68" s="41"/>
      <c r="Q68" s="41"/>
      <c r="R68" s="41"/>
      <c r="S68" s="41"/>
      <c r="T68" s="41"/>
      <c r="U68" s="41"/>
      <c r="V68" s="41"/>
      <c r="W68" s="41"/>
      <c r="X68" s="41"/>
      <c r="Y68" s="41"/>
      <c r="Z68" s="41"/>
    </row>
    <row r="69" spans="1:26" ht="15" hidden="1" customHeight="1" x14ac:dyDescent="0.25">
      <c r="A69" s="42"/>
      <c r="B69" s="332"/>
      <c r="C69" s="442"/>
      <c r="D69" s="419"/>
      <c r="E69" s="419"/>
      <c r="F69" s="420"/>
      <c r="G69" s="16">
        <f t="shared" si="0"/>
        <v>0</v>
      </c>
      <c r="H69" s="1">
        <v>10</v>
      </c>
      <c r="I69" s="1" t="str">
        <f t="shared" si="1"/>
        <v xml:space="preserve">10. </v>
      </c>
      <c r="J69" s="41"/>
      <c r="K69" s="41"/>
      <c r="L69" s="41"/>
      <c r="M69" s="41"/>
      <c r="N69" s="41"/>
      <c r="O69" s="41"/>
      <c r="P69" s="41"/>
      <c r="Q69" s="41"/>
      <c r="R69" s="41"/>
      <c r="S69" s="41"/>
      <c r="T69" s="41"/>
      <c r="U69" s="41"/>
      <c r="V69" s="41"/>
      <c r="W69" s="41"/>
      <c r="X69" s="41"/>
      <c r="Y69" s="41"/>
      <c r="Z69" s="41"/>
    </row>
    <row r="70" spans="1:26" ht="15" hidden="1" customHeight="1" x14ac:dyDescent="0.25">
      <c r="A70" s="42"/>
      <c r="B70" s="332"/>
      <c r="C70" s="442"/>
      <c r="D70" s="419"/>
      <c r="E70" s="419"/>
      <c r="F70" s="420"/>
      <c r="G70" s="16">
        <f t="shared" si="0"/>
        <v>0</v>
      </c>
      <c r="H70" s="1">
        <v>11</v>
      </c>
      <c r="I70" s="1" t="str">
        <f t="shared" si="1"/>
        <v xml:space="preserve">11. </v>
      </c>
      <c r="J70" s="41"/>
      <c r="K70" s="41"/>
      <c r="L70" s="41"/>
      <c r="M70" s="41"/>
      <c r="N70" s="41"/>
      <c r="O70" s="41"/>
      <c r="P70" s="41"/>
      <c r="Q70" s="41"/>
      <c r="R70" s="41"/>
      <c r="S70" s="41"/>
      <c r="T70" s="41"/>
      <c r="U70" s="41"/>
      <c r="V70" s="41"/>
      <c r="W70" s="41"/>
      <c r="X70" s="41"/>
      <c r="Y70" s="41"/>
      <c r="Z70" s="41"/>
    </row>
    <row r="71" spans="1:26" ht="15" hidden="1" customHeight="1" x14ac:dyDescent="0.25">
      <c r="A71" s="42"/>
      <c r="B71" s="332"/>
      <c r="C71" s="442"/>
      <c r="D71" s="419"/>
      <c r="E71" s="419"/>
      <c r="F71" s="420"/>
      <c r="G71" s="16">
        <f t="shared" si="0"/>
        <v>0</v>
      </c>
      <c r="H71" s="1">
        <v>12</v>
      </c>
      <c r="I71" s="1" t="str">
        <f t="shared" si="1"/>
        <v xml:space="preserve">12. </v>
      </c>
      <c r="J71" s="41"/>
      <c r="K71" s="41"/>
      <c r="L71" s="41"/>
      <c r="M71" s="41"/>
      <c r="N71" s="41"/>
      <c r="O71" s="41"/>
      <c r="P71" s="41"/>
      <c r="Q71" s="41"/>
      <c r="R71" s="41"/>
      <c r="S71" s="41"/>
      <c r="T71" s="41"/>
      <c r="U71" s="41"/>
      <c r="V71" s="41"/>
      <c r="W71" s="41"/>
      <c r="X71" s="41"/>
      <c r="Y71" s="41"/>
      <c r="Z71" s="41"/>
    </row>
    <row r="72" spans="1:26" ht="15" hidden="1" customHeight="1" x14ac:dyDescent="0.25">
      <c r="A72" s="42"/>
      <c r="B72" s="332"/>
      <c r="C72" s="442"/>
      <c r="D72" s="419"/>
      <c r="E72" s="419"/>
      <c r="F72" s="420"/>
      <c r="G72" s="16">
        <f t="shared" si="0"/>
        <v>0</v>
      </c>
      <c r="H72" s="1">
        <v>13</v>
      </c>
      <c r="I72" s="1" t="str">
        <f t="shared" si="1"/>
        <v xml:space="preserve">13. </v>
      </c>
      <c r="J72" s="41"/>
      <c r="K72" s="41"/>
      <c r="L72" s="41"/>
      <c r="M72" s="41"/>
      <c r="N72" s="41"/>
      <c r="O72" s="41"/>
      <c r="P72" s="41"/>
      <c r="Q72" s="41"/>
      <c r="R72" s="41"/>
      <c r="S72" s="41"/>
      <c r="T72" s="41"/>
      <c r="U72" s="41"/>
      <c r="V72" s="41"/>
      <c r="W72" s="41"/>
      <c r="X72" s="41"/>
      <c r="Y72" s="41"/>
      <c r="Z72" s="41"/>
    </row>
    <row r="73" spans="1:26" ht="15" hidden="1" customHeight="1" x14ac:dyDescent="0.25">
      <c r="A73" s="42"/>
      <c r="B73" s="332"/>
      <c r="C73" s="442"/>
      <c r="D73" s="419"/>
      <c r="E73" s="419"/>
      <c r="F73" s="420"/>
      <c r="G73" s="16">
        <f t="shared" si="0"/>
        <v>0</v>
      </c>
      <c r="H73" s="1">
        <v>14</v>
      </c>
      <c r="I73" s="1" t="str">
        <f t="shared" si="1"/>
        <v xml:space="preserve">14. </v>
      </c>
      <c r="J73" s="41"/>
      <c r="K73" s="41"/>
      <c r="L73" s="41"/>
      <c r="M73" s="41"/>
      <c r="N73" s="41"/>
      <c r="O73" s="41"/>
      <c r="P73" s="41"/>
      <c r="Q73" s="41"/>
      <c r="R73" s="41"/>
      <c r="S73" s="41"/>
      <c r="T73" s="41"/>
      <c r="U73" s="41"/>
      <c r="V73" s="41"/>
      <c r="W73" s="41"/>
      <c r="X73" s="41"/>
      <c r="Y73" s="41"/>
      <c r="Z73" s="41"/>
    </row>
    <row r="74" spans="1:26" ht="15" hidden="1" customHeight="1" x14ac:dyDescent="0.25">
      <c r="A74" s="42"/>
      <c r="B74" s="332"/>
      <c r="C74" s="442"/>
      <c r="D74" s="419"/>
      <c r="E74" s="419"/>
      <c r="F74" s="420"/>
      <c r="G74" s="16">
        <f t="shared" si="0"/>
        <v>0</v>
      </c>
      <c r="H74" s="1">
        <v>15</v>
      </c>
      <c r="I74" s="1" t="str">
        <f t="shared" si="1"/>
        <v xml:space="preserve">15. </v>
      </c>
      <c r="J74" s="41"/>
      <c r="K74" s="41"/>
      <c r="L74" s="41"/>
      <c r="M74" s="41"/>
      <c r="N74" s="41"/>
      <c r="O74" s="41"/>
      <c r="P74" s="41"/>
      <c r="Q74" s="41"/>
      <c r="R74" s="41"/>
      <c r="S74" s="41"/>
      <c r="T74" s="41"/>
      <c r="U74" s="41"/>
      <c r="V74" s="41"/>
      <c r="W74" s="41"/>
      <c r="X74" s="41"/>
      <c r="Y74" s="41"/>
      <c r="Z74" s="41"/>
    </row>
    <row r="75" spans="1:26" ht="36.75" customHeight="1" x14ac:dyDescent="0.25">
      <c r="A75" s="477" t="str">
        <f>CONCATENATE("Unidad de Competencia N° 05 (UC5):
",Perfil_Egreso!A24)</f>
        <v xml:space="preserve">Unidad de Competencia N° 05 (UC5):
UC5. Ejecutar el servicio de estética en manos y pies teniendo en cuenta los requerimientos del cliente, los procedimientos del establecimiento, criterios técnicos, estéticos y de bioseguridad e higiene. </v>
      </c>
      <c r="B75" s="478"/>
      <c r="C75" s="446" t="s">
        <v>80</v>
      </c>
      <c r="D75" s="447"/>
      <c r="E75" s="447"/>
      <c r="F75" s="448"/>
      <c r="G75" s="16" t="str">
        <f t="shared" si="0"/>
        <v xml:space="preserve">1. Verifica el estado de la piel, la morfología de manos, pies y/o uñas, de acuerdo con sus características y alteraciones. </v>
      </c>
      <c r="H75" s="1">
        <v>1</v>
      </c>
      <c r="I75" s="1" t="str">
        <f t="shared" si="1"/>
        <v xml:space="preserve">1. 1. Verifica el estado de la piel, la morfología de manos, pies y/o uñas, de acuerdo con sus características y alteraciones. </v>
      </c>
      <c r="J75" s="41"/>
      <c r="K75" s="41"/>
      <c r="L75" s="41"/>
      <c r="M75" s="41"/>
      <c r="N75" s="41"/>
      <c r="O75" s="41"/>
      <c r="P75" s="41"/>
      <c r="Q75" s="41"/>
      <c r="R75" s="41"/>
      <c r="S75" s="41"/>
      <c r="T75" s="41"/>
      <c r="U75" s="41"/>
      <c r="V75" s="41"/>
      <c r="W75" s="41"/>
      <c r="X75" s="41"/>
      <c r="Y75" s="41"/>
      <c r="Z75" s="41"/>
    </row>
    <row r="76" spans="1:26" ht="34.5" customHeight="1" x14ac:dyDescent="0.25">
      <c r="A76" s="479"/>
      <c r="B76" s="480"/>
      <c r="C76" s="446" t="s">
        <v>81</v>
      </c>
      <c r="D76" s="447"/>
      <c r="E76" s="447"/>
      <c r="F76" s="448"/>
      <c r="G76" s="16" t="str">
        <f t="shared" si="0"/>
        <v xml:space="preserve">2. Selecciona técnicas de estética de uñas y estilos decorativos, según tendencias y requerimientos del cliente. </v>
      </c>
      <c r="H76" s="1">
        <v>2</v>
      </c>
      <c r="I76" s="1" t="str">
        <f t="shared" si="1"/>
        <v xml:space="preserve">2. 2. Selecciona técnicas de estética de uñas y estilos decorativos, según tendencias y requerimientos del cliente. </v>
      </c>
      <c r="J76" s="41"/>
      <c r="K76" s="41"/>
      <c r="L76" s="41"/>
      <c r="M76" s="41"/>
      <c r="N76" s="41"/>
      <c r="O76" s="41"/>
      <c r="P76" s="41"/>
      <c r="Q76" s="41"/>
      <c r="R76" s="41"/>
      <c r="S76" s="41"/>
      <c r="T76" s="41"/>
      <c r="U76" s="41"/>
      <c r="V76" s="41"/>
      <c r="W76" s="41"/>
      <c r="X76" s="41"/>
      <c r="Y76" s="41"/>
      <c r="Z76" s="41"/>
    </row>
    <row r="77" spans="1:26" ht="40.5" customHeight="1" x14ac:dyDescent="0.25">
      <c r="A77" s="479"/>
      <c r="B77" s="480"/>
      <c r="C77" s="446" t="s">
        <v>82</v>
      </c>
      <c r="D77" s="447"/>
      <c r="E77" s="447"/>
      <c r="F77" s="448"/>
      <c r="G77" s="16" t="str">
        <f t="shared" si="0"/>
        <v xml:space="preserve">3. Selecciona instrumentos, equipos, aparatología y cosméticos, según técnica a realizar. </v>
      </c>
      <c r="H77" s="1">
        <v>3</v>
      </c>
      <c r="I77" s="1" t="str">
        <f t="shared" si="1"/>
        <v xml:space="preserve">3. 3. Selecciona instrumentos, equipos, aparatología y cosméticos, según técnica a realizar. </v>
      </c>
      <c r="J77" s="41"/>
      <c r="K77" s="41"/>
      <c r="L77" s="41"/>
      <c r="M77" s="41"/>
      <c r="N77" s="41"/>
      <c r="O77" s="41"/>
      <c r="P77" s="41"/>
      <c r="Q77" s="41"/>
      <c r="R77" s="41"/>
      <c r="S77" s="41"/>
      <c r="T77" s="41"/>
      <c r="U77" s="41"/>
      <c r="V77" s="41"/>
      <c r="W77" s="41"/>
      <c r="X77" s="41"/>
      <c r="Y77" s="41"/>
      <c r="Z77" s="41"/>
    </row>
    <row r="78" spans="1:26" ht="41.25" customHeight="1" x14ac:dyDescent="0.25">
      <c r="A78" s="479"/>
      <c r="B78" s="480"/>
      <c r="C78" s="446" t="s">
        <v>83</v>
      </c>
      <c r="D78" s="447"/>
      <c r="E78" s="447"/>
      <c r="F78" s="448"/>
      <c r="G78" s="16" t="str">
        <f t="shared" si="0"/>
        <v>4. Prepara al cliente, teniendo en cuenta los procedimientos del establecimiento y según el servicio a realizar.</v>
      </c>
      <c r="H78" s="1">
        <v>4</v>
      </c>
      <c r="I78" s="1" t="str">
        <f t="shared" si="1"/>
        <v>4. 4. Prepara al cliente, teniendo en cuenta los procedimientos del establecimiento y según el servicio a realizar.</v>
      </c>
      <c r="J78" s="41"/>
      <c r="K78" s="41"/>
      <c r="L78" s="41"/>
      <c r="M78" s="41"/>
      <c r="N78" s="41"/>
      <c r="O78" s="41"/>
      <c r="P78" s="41"/>
      <c r="Q78" s="41"/>
      <c r="R78" s="41"/>
      <c r="S78" s="41"/>
      <c r="T78" s="41"/>
      <c r="U78" s="41"/>
      <c r="V78" s="41"/>
      <c r="W78" s="41"/>
      <c r="X78" s="41"/>
      <c r="Y78" s="41"/>
      <c r="Z78" s="41"/>
    </row>
    <row r="79" spans="1:26" ht="24" customHeight="1" x14ac:dyDescent="0.25">
      <c r="A79" s="479"/>
      <c r="B79" s="480"/>
      <c r="C79" s="446" t="s">
        <v>84</v>
      </c>
      <c r="D79" s="447"/>
      <c r="E79" s="447"/>
      <c r="F79" s="448"/>
      <c r="G79" s="16" t="str">
        <f t="shared" si="0"/>
        <v>5. Realiza la manicure, aplicando diversas técnicas, criterios técnicos, estéticos y normas de bioseguridad e higiene.</v>
      </c>
      <c r="H79" s="1">
        <v>5</v>
      </c>
      <c r="I79" s="1" t="str">
        <f t="shared" si="1"/>
        <v>5. 5. Realiza la manicure, aplicando diversas técnicas, criterios técnicos, estéticos y normas de bioseguridad e higiene.</v>
      </c>
      <c r="J79" s="41"/>
      <c r="K79" s="41"/>
      <c r="L79" s="41"/>
      <c r="M79" s="41"/>
      <c r="N79" s="41"/>
      <c r="O79" s="41"/>
      <c r="P79" s="41"/>
      <c r="Q79" s="41"/>
      <c r="R79" s="41"/>
      <c r="S79" s="41"/>
      <c r="T79" s="41"/>
      <c r="U79" s="41"/>
      <c r="V79" s="41"/>
      <c r="W79" s="41"/>
      <c r="X79" s="41"/>
      <c r="Y79" s="41"/>
      <c r="Z79" s="41"/>
    </row>
    <row r="80" spans="1:26" ht="19.5" customHeight="1" x14ac:dyDescent="0.25">
      <c r="A80" s="449"/>
      <c r="B80" s="481"/>
      <c r="C80" s="446" t="s">
        <v>85</v>
      </c>
      <c r="D80" s="447"/>
      <c r="E80" s="447"/>
      <c r="F80" s="448"/>
      <c r="G80" s="16" t="str">
        <f t="shared" si="0"/>
        <v xml:space="preserve">6. Realiza la pedicure, aplicando diversas técnicas, criterios técnicos, estéticos y de bioseguridad e higiene.
</v>
      </c>
      <c r="H80" s="1">
        <v>6</v>
      </c>
      <c r="I80" s="1" t="str">
        <f t="shared" si="1"/>
        <v xml:space="preserve">6. 6. Realiza la pedicure, aplicando diversas técnicas, criterios técnicos, estéticos y de bioseguridad e higiene.
</v>
      </c>
      <c r="J80" s="41"/>
      <c r="K80" s="41"/>
      <c r="L80" s="41"/>
      <c r="M80" s="41"/>
      <c r="N80" s="41"/>
      <c r="O80" s="41"/>
      <c r="P80" s="41"/>
      <c r="Q80" s="41"/>
      <c r="R80" s="41"/>
      <c r="S80" s="41"/>
      <c r="T80" s="41"/>
      <c r="U80" s="41"/>
      <c r="V80" s="41"/>
      <c r="W80" s="41"/>
      <c r="X80" s="41"/>
      <c r="Y80" s="41"/>
      <c r="Z80" s="41"/>
    </row>
    <row r="81" spans="1:26" ht="15.75" hidden="1" customHeight="1" x14ac:dyDescent="0.25">
      <c r="A81" s="42"/>
      <c r="B81" s="42"/>
      <c r="C81" s="442"/>
      <c r="D81" s="419"/>
      <c r="E81" s="419"/>
      <c r="F81" s="420"/>
      <c r="G81" s="16">
        <f t="shared" si="0"/>
        <v>0</v>
      </c>
      <c r="H81" s="1">
        <v>7</v>
      </c>
      <c r="I81" s="1" t="str">
        <f t="shared" si="1"/>
        <v xml:space="preserve">7. </v>
      </c>
      <c r="J81" s="41"/>
      <c r="K81" s="41"/>
      <c r="L81" s="41"/>
      <c r="M81" s="41"/>
      <c r="N81" s="41"/>
      <c r="O81" s="41"/>
      <c r="P81" s="41"/>
      <c r="Q81" s="41"/>
      <c r="R81" s="41"/>
      <c r="S81" s="41"/>
      <c r="T81" s="41"/>
      <c r="U81" s="41"/>
      <c r="V81" s="41"/>
      <c r="W81" s="41"/>
      <c r="X81" s="41"/>
      <c r="Y81" s="41"/>
      <c r="Z81" s="41"/>
    </row>
    <row r="82" spans="1:26" ht="15.75" hidden="1" customHeight="1" x14ac:dyDescent="0.25">
      <c r="A82" s="42"/>
      <c r="B82" s="42"/>
      <c r="C82" s="442"/>
      <c r="D82" s="419"/>
      <c r="E82" s="419"/>
      <c r="F82" s="420"/>
      <c r="G82" s="16">
        <f t="shared" si="0"/>
        <v>0</v>
      </c>
      <c r="H82" s="1">
        <v>8</v>
      </c>
      <c r="I82" s="1" t="str">
        <f t="shared" si="1"/>
        <v xml:space="preserve">8. </v>
      </c>
      <c r="J82" s="41"/>
      <c r="K82" s="41"/>
      <c r="L82" s="41"/>
      <c r="M82" s="41"/>
      <c r="N82" s="41"/>
      <c r="O82" s="41"/>
      <c r="P82" s="41"/>
      <c r="Q82" s="41"/>
      <c r="R82" s="41"/>
      <c r="S82" s="41"/>
      <c r="T82" s="41"/>
      <c r="U82" s="41"/>
      <c r="V82" s="41"/>
      <c r="W82" s="41"/>
      <c r="X82" s="41"/>
      <c r="Y82" s="41"/>
      <c r="Z82" s="41"/>
    </row>
    <row r="83" spans="1:26" ht="15.75" hidden="1" customHeight="1" x14ac:dyDescent="0.25">
      <c r="A83" s="42"/>
      <c r="B83" s="42"/>
      <c r="C83" s="442"/>
      <c r="D83" s="419"/>
      <c r="E83" s="419"/>
      <c r="F83" s="420"/>
      <c r="G83" s="16">
        <f t="shared" si="0"/>
        <v>0</v>
      </c>
      <c r="H83" s="1">
        <v>9</v>
      </c>
      <c r="I83" s="1" t="str">
        <f t="shared" si="1"/>
        <v xml:space="preserve">9. </v>
      </c>
      <c r="J83" s="41"/>
      <c r="K83" s="41"/>
      <c r="L83" s="41"/>
      <c r="M83" s="41"/>
      <c r="N83" s="41"/>
      <c r="O83" s="41"/>
      <c r="P83" s="41"/>
      <c r="Q83" s="41"/>
      <c r="R83" s="41"/>
      <c r="S83" s="41"/>
      <c r="T83" s="41"/>
      <c r="U83" s="41"/>
      <c r="V83" s="41"/>
      <c r="W83" s="41"/>
      <c r="X83" s="41"/>
      <c r="Y83" s="41"/>
      <c r="Z83" s="41"/>
    </row>
    <row r="84" spans="1:26" ht="15.75" hidden="1" customHeight="1" x14ac:dyDescent="0.25">
      <c r="A84" s="42"/>
      <c r="B84" s="42"/>
      <c r="C84" s="442"/>
      <c r="D84" s="419"/>
      <c r="E84" s="419"/>
      <c r="F84" s="420"/>
      <c r="G84" s="16">
        <f t="shared" si="0"/>
        <v>0</v>
      </c>
      <c r="H84" s="1">
        <v>10</v>
      </c>
      <c r="I84" s="1" t="str">
        <f t="shared" si="1"/>
        <v xml:space="preserve">10. </v>
      </c>
      <c r="J84" s="41"/>
      <c r="K84" s="41"/>
      <c r="L84" s="41"/>
      <c r="M84" s="41"/>
      <c r="N84" s="41"/>
      <c r="O84" s="41"/>
      <c r="P84" s="41"/>
      <c r="Q84" s="41"/>
      <c r="R84" s="41"/>
      <c r="S84" s="41"/>
      <c r="T84" s="41"/>
      <c r="U84" s="41"/>
      <c r="V84" s="41"/>
      <c r="W84" s="41"/>
      <c r="X84" s="41"/>
      <c r="Y84" s="41"/>
      <c r="Z84" s="41"/>
    </row>
    <row r="85" spans="1:26" ht="15.75" hidden="1" customHeight="1" x14ac:dyDescent="0.25">
      <c r="A85" s="42"/>
      <c r="B85" s="42"/>
      <c r="C85" s="442"/>
      <c r="D85" s="419"/>
      <c r="E85" s="419"/>
      <c r="F85" s="420"/>
      <c r="G85" s="16">
        <f t="shared" si="0"/>
        <v>0</v>
      </c>
      <c r="H85" s="1">
        <v>11</v>
      </c>
      <c r="I85" s="1" t="str">
        <f t="shared" si="1"/>
        <v xml:space="preserve">11. </v>
      </c>
      <c r="J85" s="41"/>
      <c r="K85" s="41"/>
      <c r="L85" s="41"/>
      <c r="M85" s="41"/>
      <c r="N85" s="41"/>
      <c r="O85" s="41"/>
      <c r="P85" s="41"/>
      <c r="Q85" s="41"/>
      <c r="R85" s="41"/>
      <c r="S85" s="41"/>
      <c r="T85" s="41"/>
      <c r="U85" s="41"/>
      <c r="V85" s="41"/>
      <c r="W85" s="41"/>
      <c r="X85" s="41"/>
      <c r="Y85" s="41"/>
      <c r="Z85" s="41"/>
    </row>
    <row r="86" spans="1:26" ht="15.75" hidden="1" customHeight="1" x14ac:dyDescent="0.25">
      <c r="A86" s="42"/>
      <c r="B86" s="42"/>
      <c r="C86" s="442"/>
      <c r="D86" s="419"/>
      <c r="E86" s="419"/>
      <c r="F86" s="420"/>
      <c r="G86" s="16">
        <f t="shared" si="0"/>
        <v>0</v>
      </c>
      <c r="H86" s="1">
        <v>12</v>
      </c>
      <c r="I86" s="1" t="str">
        <f t="shared" si="1"/>
        <v xml:space="preserve">12. </v>
      </c>
      <c r="J86" s="41"/>
      <c r="K86" s="41"/>
      <c r="L86" s="41"/>
      <c r="M86" s="41"/>
      <c r="N86" s="41"/>
      <c r="O86" s="41"/>
      <c r="P86" s="41"/>
      <c r="Q86" s="41"/>
      <c r="R86" s="41"/>
      <c r="S86" s="41"/>
      <c r="T86" s="41"/>
      <c r="U86" s="41"/>
      <c r="V86" s="41"/>
      <c r="W86" s="41"/>
      <c r="X86" s="41"/>
      <c r="Y86" s="41"/>
      <c r="Z86" s="41"/>
    </row>
    <row r="87" spans="1:26" ht="15.75" hidden="1" customHeight="1" x14ac:dyDescent="0.25">
      <c r="A87" s="42"/>
      <c r="B87" s="42"/>
      <c r="C87" s="442"/>
      <c r="D87" s="419"/>
      <c r="E87" s="419"/>
      <c r="F87" s="420"/>
      <c r="G87" s="16">
        <f t="shared" si="0"/>
        <v>0</v>
      </c>
      <c r="H87" s="1">
        <v>13</v>
      </c>
      <c r="I87" s="1" t="str">
        <f t="shared" si="1"/>
        <v xml:space="preserve">13. </v>
      </c>
      <c r="J87" s="41"/>
      <c r="K87" s="41"/>
      <c r="L87" s="41"/>
      <c r="M87" s="41"/>
      <c r="N87" s="41"/>
      <c r="O87" s="41"/>
      <c r="P87" s="41"/>
      <c r="Q87" s="41"/>
      <c r="R87" s="41"/>
      <c r="S87" s="41"/>
      <c r="T87" s="41"/>
      <c r="U87" s="41"/>
      <c r="V87" s="41"/>
      <c r="W87" s="41"/>
      <c r="X87" s="41"/>
      <c r="Y87" s="41"/>
      <c r="Z87" s="41"/>
    </row>
    <row r="88" spans="1:26" ht="15.75" hidden="1" customHeight="1" x14ac:dyDescent="0.25">
      <c r="A88" s="42"/>
      <c r="B88" s="42"/>
      <c r="C88" s="442"/>
      <c r="D88" s="419"/>
      <c r="E88" s="419"/>
      <c r="F88" s="420"/>
      <c r="G88" s="16">
        <f t="shared" si="0"/>
        <v>0</v>
      </c>
      <c r="H88" s="1">
        <v>14</v>
      </c>
      <c r="I88" s="1" t="str">
        <f t="shared" si="1"/>
        <v xml:space="preserve">14. </v>
      </c>
      <c r="J88" s="41"/>
      <c r="K88" s="41"/>
      <c r="L88" s="41"/>
      <c r="M88" s="41"/>
      <c r="N88" s="41"/>
      <c r="O88" s="41"/>
      <c r="P88" s="41"/>
      <c r="Q88" s="41"/>
      <c r="R88" s="41"/>
      <c r="S88" s="41"/>
      <c r="T88" s="41"/>
      <c r="U88" s="41"/>
      <c r="V88" s="41"/>
      <c r="W88" s="41"/>
      <c r="X88" s="41"/>
      <c r="Y88" s="41"/>
      <c r="Z88" s="41"/>
    </row>
    <row r="89" spans="1:26" ht="15.75" hidden="1" customHeight="1" x14ac:dyDescent="0.25">
      <c r="A89" s="42"/>
      <c r="B89" s="42"/>
      <c r="C89" s="442"/>
      <c r="D89" s="419"/>
      <c r="E89" s="419"/>
      <c r="F89" s="420"/>
      <c r="G89" s="16">
        <f t="shared" si="0"/>
        <v>0</v>
      </c>
      <c r="H89" s="1">
        <v>15</v>
      </c>
      <c r="I89" s="1" t="str">
        <f t="shared" si="1"/>
        <v xml:space="preserve">15. </v>
      </c>
      <c r="J89" s="41"/>
      <c r="K89" s="41"/>
      <c r="L89" s="41"/>
      <c r="M89" s="41"/>
      <c r="N89" s="41"/>
      <c r="O89" s="41"/>
      <c r="P89" s="41"/>
      <c r="Q89" s="41"/>
      <c r="R89" s="41"/>
      <c r="S89" s="41"/>
      <c r="T89" s="41"/>
      <c r="U89" s="41"/>
      <c r="V89" s="41"/>
      <c r="W89" s="41"/>
      <c r="X89" s="41"/>
      <c r="Y89" s="41"/>
      <c r="Z89" s="41"/>
    </row>
    <row r="90" spans="1:26" ht="15.75" hidden="1" customHeight="1" x14ac:dyDescent="0.25">
      <c r="A90" s="42" t="str">
        <f>CONCATENATE("Unidad de Competencia N° 06 (UC6):
",Perfil_Egreso!A25)</f>
        <v xml:space="preserve">Unidad de Competencia N° 06 (UC6):
</v>
      </c>
      <c r="B90" s="42"/>
      <c r="C90" s="442"/>
      <c r="D90" s="419"/>
      <c r="E90" s="419"/>
      <c r="F90" s="420"/>
      <c r="G90" s="16">
        <f t="shared" si="0"/>
        <v>0</v>
      </c>
      <c r="H90" s="1">
        <v>1</v>
      </c>
      <c r="I90" s="1" t="str">
        <f t="shared" si="1"/>
        <v xml:space="preserve">1. </v>
      </c>
      <c r="J90" s="41"/>
      <c r="K90" s="41"/>
      <c r="L90" s="41"/>
      <c r="M90" s="41"/>
      <c r="N90" s="41"/>
      <c r="O90" s="41"/>
      <c r="P90" s="41"/>
      <c r="Q90" s="41"/>
      <c r="R90" s="41"/>
      <c r="S90" s="41"/>
      <c r="T90" s="41"/>
      <c r="U90" s="41"/>
      <c r="V90" s="41"/>
      <c r="W90" s="41"/>
      <c r="X90" s="41"/>
      <c r="Y90" s="41"/>
      <c r="Z90" s="41"/>
    </row>
    <row r="91" spans="1:26" ht="15.75" hidden="1" customHeight="1" x14ac:dyDescent="0.25">
      <c r="A91" s="42"/>
      <c r="B91" s="42"/>
      <c r="C91" s="442"/>
      <c r="D91" s="419"/>
      <c r="E91" s="419"/>
      <c r="F91" s="420"/>
      <c r="G91" s="16">
        <f t="shared" si="0"/>
        <v>0</v>
      </c>
      <c r="H91" s="1">
        <v>2</v>
      </c>
      <c r="I91" s="1" t="str">
        <f t="shared" si="1"/>
        <v xml:space="preserve">2. </v>
      </c>
      <c r="J91" s="41"/>
      <c r="K91" s="41"/>
      <c r="L91" s="41"/>
      <c r="M91" s="41"/>
      <c r="N91" s="41"/>
      <c r="O91" s="41"/>
      <c r="P91" s="41"/>
      <c r="Q91" s="41"/>
      <c r="R91" s="41"/>
      <c r="S91" s="41"/>
      <c r="T91" s="41"/>
      <c r="U91" s="41"/>
      <c r="V91" s="41"/>
      <c r="W91" s="41"/>
      <c r="X91" s="41"/>
      <c r="Y91" s="41"/>
      <c r="Z91" s="41"/>
    </row>
    <row r="92" spans="1:26" ht="15.75" hidden="1" customHeight="1" x14ac:dyDescent="0.25">
      <c r="A92" s="42"/>
      <c r="B92" s="42"/>
      <c r="C92" s="442"/>
      <c r="D92" s="419"/>
      <c r="E92" s="419"/>
      <c r="F92" s="420"/>
      <c r="G92" s="16">
        <f t="shared" si="0"/>
        <v>0</v>
      </c>
      <c r="H92" s="1">
        <v>3</v>
      </c>
      <c r="I92" s="1" t="str">
        <f t="shared" si="1"/>
        <v xml:space="preserve">3. </v>
      </c>
      <c r="J92" s="41"/>
      <c r="K92" s="41"/>
      <c r="L92" s="41"/>
      <c r="M92" s="41"/>
      <c r="N92" s="41"/>
      <c r="O92" s="41"/>
      <c r="P92" s="41"/>
      <c r="Q92" s="41"/>
      <c r="R92" s="41"/>
      <c r="S92" s="41"/>
      <c r="T92" s="41"/>
      <c r="U92" s="41"/>
      <c r="V92" s="41"/>
      <c r="W92" s="41"/>
      <c r="X92" s="41"/>
      <c r="Y92" s="41"/>
      <c r="Z92" s="41"/>
    </row>
    <row r="93" spans="1:26" ht="15.75" hidden="1" customHeight="1" x14ac:dyDescent="0.25">
      <c r="A93" s="42"/>
      <c r="B93" s="42"/>
      <c r="C93" s="442"/>
      <c r="D93" s="419"/>
      <c r="E93" s="419"/>
      <c r="F93" s="420"/>
      <c r="G93" s="16">
        <f t="shared" si="0"/>
        <v>0</v>
      </c>
      <c r="H93" s="1">
        <v>4</v>
      </c>
      <c r="I93" s="1" t="str">
        <f t="shared" si="1"/>
        <v xml:space="preserve">4. </v>
      </c>
      <c r="J93" s="41"/>
      <c r="K93" s="41"/>
      <c r="L93" s="41"/>
      <c r="M93" s="41"/>
      <c r="N93" s="41"/>
      <c r="O93" s="41"/>
      <c r="P93" s="41"/>
      <c r="Q93" s="41"/>
      <c r="R93" s="41"/>
      <c r="S93" s="41"/>
      <c r="T93" s="41"/>
      <c r="U93" s="41"/>
      <c r="V93" s="41"/>
      <c r="W93" s="41"/>
      <c r="X93" s="41"/>
      <c r="Y93" s="41"/>
      <c r="Z93" s="41"/>
    </row>
    <row r="94" spans="1:26" ht="15.75" hidden="1" customHeight="1" x14ac:dyDescent="0.25">
      <c r="A94" s="42"/>
      <c r="B94" s="42"/>
      <c r="C94" s="442"/>
      <c r="D94" s="419"/>
      <c r="E94" s="419"/>
      <c r="F94" s="420"/>
      <c r="G94" s="16">
        <f t="shared" si="0"/>
        <v>0</v>
      </c>
      <c r="H94" s="1">
        <v>5</v>
      </c>
      <c r="I94" s="1" t="str">
        <f t="shared" si="1"/>
        <v xml:space="preserve">5. </v>
      </c>
      <c r="J94" s="41"/>
      <c r="K94" s="41"/>
      <c r="L94" s="41"/>
      <c r="M94" s="41"/>
      <c r="N94" s="41"/>
      <c r="O94" s="41"/>
      <c r="P94" s="41"/>
      <c r="Q94" s="41"/>
      <c r="R94" s="41"/>
      <c r="S94" s="41"/>
      <c r="T94" s="41"/>
      <c r="U94" s="41"/>
      <c r="V94" s="41"/>
      <c r="W94" s="41"/>
      <c r="X94" s="41"/>
      <c r="Y94" s="41"/>
      <c r="Z94" s="41"/>
    </row>
    <row r="95" spans="1:26" ht="15.75" hidden="1" customHeight="1" x14ac:dyDescent="0.25">
      <c r="A95" s="42"/>
      <c r="B95" s="42"/>
      <c r="C95" s="442"/>
      <c r="D95" s="419"/>
      <c r="E95" s="419"/>
      <c r="F95" s="420"/>
      <c r="G95" s="16">
        <f t="shared" si="0"/>
        <v>0</v>
      </c>
      <c r="H95" s="1">
        <v>6</v>
      </c>
      <c r="I95" s="1" t="str">
        <f t="shared" si="1"/>
        <v xml:space="preserve">6. </v>
      </c>
      <c r="J95" s="41"/>
      <c r="K95" s="41"/>
      <c r="L95" s="41"/>
      <c r="M95" s="41"/>
      <c r="N95" s="41"/>
      <c r="O95" s="41"/>
      <c r="P95" s="41"/>
      <c r="Q95" s="41"/>
      <c r="R95" s="41"/>
      <c r="S95" s="41"/>
      <c r="T95" s="41"/>
      <c r="U95" s="41"/>
      <c r="V95" s="41"/>
      <c r="W95" s="41"/>
      <c r="X95" s="41"/>
      <c r="Y95" s="41"/>
      <c r="Z95" s="41"/>
    </row>
    <row r="96" spans="1:26" ht="15.75" hidden="1" customHeight="1" x14ac:dyDescent="0.25">
      <c r="A96" s="42"/>
      <c r="B96" s="42"/>
      <c r="C96" s="442"/>
      <c r="D96" s="419"/>
      <c r="E96" s="419"/>
      <c r="F96" s="420"/>
      <c r="G96" s="16">
        <f t="shared" si="0"/>
        <v>0</v>
      </c>
      <c r="H96" s="1">
        <v>7</v>
      </c>
      <c r="I96" s="1" t="str">
        <f t="shared" si="1"/>
        <v xml:space="preserve">7. </v>
      </c>
      <c r="J96" s="41"/>
      <c r="K96" s="41"/>
      <c r="L96" s="41"/>
      <c r="M96" s="41"/>
      <c r="N96" s="41"/>
      <c r="O96" s="41"/>
      <c r="P96" s="41"/>
      <c r="Q96" s="41"/>
      <c r="R96" s="41"/>
      <c r="S96" s="41"/>
      <c r="T96" s="41"/>
      <c r="U96" s="41"/>
      <c r="V96" s="41"/>
      <c r="W96" s="41"/>
      <c r="X96" s="41"/>
      <c r="Y96" s="41"/>
      <c r="Z96" s="41"/>
    </row>
    <row r="97" spans="1:26" ht="15.75" hidden="1" customHeight="1" x14ac:dyDescent="0.25">
      <c r="A97" s="42"/>
      <c r="B97" s="42"/>
      <c r="C97" s="442"/>
      <c r="D97" s="419"/>
      <c r="E97" s="419"/>
      <c r="F97" s="420"/>
      <c r="G97" s="16">
        <f t="shared" si="0"/>
        <v>0</v>
      </c>
      <c r="H97" s="1">
        <v>8</v>
      </c>
      <c r="I97" s="1" t="str">
        <f t="shared" si="1"/>
        <v xml:space="preserve">8. </v>
      </c>
      <c r="J97" s="41"/>
      <c r="K97" s="41"/>
      <c r="L97" s="41"/>
      <c r="M97" s="41"/>
      <c r="N97" s="41"/>
      <c r="O97" s="41"/>
      <c r="P97" s="41"/>
      <c r="Q97" s="41"/>
      <c r="R97" s="41"/>
      <c r="S97" s="41"/>
      <c r="T97" s="41"/>
      <c r="U97" s="41"/>
      <c r="V97" s="41"/>
      <c r="W97" s="41"/>
      <c r="X97" s="41"/>
      <c r="Y97" s="41"/>
      <c r="Z97" s="41"/>
    </row>
    <row r="98" spans="1:26" ht="15.75" hidden="1" customHeight="1" x14ac:dyDescent="0.25">
      <c r="A98" s="42"/>
      <c r="B98" s="42"/>
      <c r="C98" s="442"/>
      <c r="D98" s="419"/>
      <c r="E98" s="419"/>
      <c r="F98" s="420"/>
      <c r="G98" s="16">
        <f t="shared" si="0"/>
        <v>0</v>
      </c>
      <c r="H98" s="1">
        <v>9</v>
      </c>
      <c r="I98" s="1" t="str">
        <f t="shared" si="1"/>
        <v xml:space="preserve">9. </v>
      </c>
      <c r="J98" s="41"/>
      <c r="K98" s="41"/>
      <c r="L98" s="41"/>
      <c r="M98" s="41"/>
      <c r="N98" s="41"/>
      <c r="O98" s="41"/>
      <c r="P98" s="41"/>
      <c r="Q98" s="41"/>
      <c r="R98" s="41"/>
      <c r="S98" s="41"/>
      <c r="T98" s="41"/>
      <c r="U98" s="41"/>
      <c r="V98" s="41"/>
      <c r="W98" s="41"/>
      <c r="X98" s="41"/>
      <c r="Y98" s="41"/>
      <c r="Z98" s="41"/>
    </row>
    <row r="99" spans="1:26" ht="15.75" hidden="1" customHeight="1" x14ac:dyDescent="0.25">
      <c r="A99" s="42"/>
      <c r="B99" s="42"/>
      <c r="C99" s="442"/>
      <c r="D99" s="419"/>
      <c r="E99" s="419"/>
      <c r="F99" s="420"/>
      <c r="G99" s="16">
        <f t="shared" si="0"/>
        <v>0</v>
      </c>
      <c r="H99" s="1">
        <v>10</v>
      </c>
      <c r="I99" s="1" t="str">
        <f t="shared" si="1"/>
        <v xml:space="preserve">10. </v>
      </c>
      <c r="J99" s="41"/>
      <c r="K99" s="41"/>
      <c r="L99" s="41"/>
      <c r="M99" s="41"/>
      <c r="N99" s="41"/>
      <c r="O99" s="41"/>
      <c r="P99" s="41"/>
      <c r="Q99" s="41"/>
      <c r="R99" s="41"/>
      <c r="S99" s="41"/>
      <c r="T99" s="41"/>
      <c r="U99" s="41"/>
      <c r="V99" s="41"/>
      <c r="W99" s="41"/>
      <c r="X99" s="41"/>
      <c r="Y99" s="41"/>
      <c r="Z99" s="41"/>
    </row>
    <row r="100" spans="1:26" ht="15.75" hidden="1" customHeight="1" x14ac:dyDescent="0.25">
      <c r="A100" s="42"/>
      <c r="B100" s="42"/>
      <c r="C100" s="442"/>
      <c r="D100" s="419"/>
      <c r="E100" s="419"/>
      <c r="F100" s="420"/>
      <c r="G100" s="16">
        <f t="shared" si="0"/>
        <v>0</v>
      </c>
      <c r="H100" s="1">
        <v>11</v>
      </c>
      <c r="I100" s="1" t="str">
        <f t="shared" si="1"/>
        <v xml:space="preserve">11. </v>
      </c>
      <c r="J100" s="41"/>
      <c r="K100" s="41"/>
      <c r="L100" s="41"/>
      <c r="M100" s="41"/>
      <c r="N100" s="41"/>
      <c r="O100" s="41"/>
      <c r="P100" s="41"/>
      <c r="Q100" s="41"/>
      <c r="R100" s="41"/>
      <c r="S100" s="41"/>
      <c r="T100" s="41"/>
      <c r="U100" s="41"/>
      <c r="V100" s="41"/>
      <c r="W100" s="41"/>
      <c r="X100" s="41"/>
      <c r="Y100" s="41"/>
      <c r="Z100" s="41"/>
    </row>
    <row r="101" spans="1:26" ht="15.75" hidden="1" customHeight="1" x14ac:dyDescent="0.25">
      <c r="A101" s="42"/>
      <c r="B101" s="42"/>
      <c r="C101" s="442"/>
      <c r="D101" s="419"/>
      <c r="E101" s="419"/>
      <c r="F101" s="420"/>
      <c r="G101" s="16">
        <f t="shared" si="0"/>
        <v>0</v>
      </c>
      <c r="H101" s="1">
        <v>12</v>
      </c>
      <c r="I101" s="1" t="str">
        <f t="shared" si="1"/>
        <v xml:space="preserve">12. </v>
      </c>
      <c r="J101" s="41"/>
      <c r="K101" s="41"/>
      <c r="L101" s="41"/>
      <c r="M101" s="41"/>
      <c r="N101" s="41"/>
      <c r="O101" s="41"/>
      <c r="P101" s="41"/>
      <c r="Q101" s="41"/>
      <c r="R101" s="41"/>
      <c r="S101" s="41"/>
      <c r="T101" s="41"/>
      <c r="U101" s="41"/>
      <c r="V101" s="41"/>
      <c r="W101" s="41"/>
      <c r="X101" s="41"/>
      <c r="Y101" s="41"/>
      <c r="Z101" s="41"/>
    </row>
    <row r="102" spans="1:26" ht="15.75" hidden="1" customHeight="1" x14ac:dyDescent="0.25">
      <c r="A102" s="42"/>
      <c r="B102" s="42"/>
      <c r="C102" s="442"/>
      <c r="D102" s="419"/>
      <c r="E102" s="419"/>
      <c r="F102" s="420"/>
      <c r="G102" s="16">
        <f t="shared" si="0"/>
        <v>0</v>
      </c>
      <c r="H102" s="1">
        <v>13</v>
      </c>
      <c r="I102" s="1" t="str">
        <f t="shared" si="1"/>
        <v xml:space="preserve">13. </v>
      </c>
      <c r="J102" s="41"/>
      <c r="K102" s="41"/>
      <c r="L102" s="41"/>
      <c r="M102" s="41"/>
      <c r="N102" s="41"/>
      <c r="O102" s="41"/>
      <c r="P102" s="41"/>
      <c r="Q102" s="41"/>
      <c r="R102" s="41"/>
      <c r="S102" s="41"/>
      <c r="T102" s="41"/>
      <c r="U102" s="41"/>
      <c r="V102" s="41"/>
      <c r="W102" s="41"/>
      <c r="X102" s="41"/>
      <c r="Y102" s="41"/>
      <c r="Z102" s="41"/>
    </row>
    <row r="103" spans="1:26" ht="15.75" hidden="1" customHeight="1" x14ac:dyDescent="0.25">
      <c r="A103" s="42"/>
      <c r="B103" s="42"/>
      <c r="C103" s="442"/>
      <c r="D103" s="419"/>
      <c r="E103" s="419"/>
      <c r="F103" s="420"/>
      <c r="G103" s="16">
        <f t="shared" si="0"/>
        <v>0</v>
      </c>
      <c r="H103" s="1">
        <v>14</v>
      </c>
      <c r="I103" s="1" t="str">
        <f t="shared" si="1"/>
        <v xml:space="preserve">14. </v>
      </c>
      <c r="J103" s="41"/>
      <c r="K103" s="41"/>
      <c r="L103" s="41"/>
      <c r="M103" s="41"/>
      <c r="N103" s="41"/>
      <c r="O103" s="41"/>
      <c r="P103" s="41"/>
      <c r="Q103" s="41"/>
      <c r="R103" s="41"/>
      <c r="S103" s="41"/>
      <c r="T103" s="41"/>
      <c r="U103" s="41"/>
      <c r="V103" s="41"/>
      <c r="W103" s="41"/>
      <c r="X103" s="41"/>
      <c r="Y103" s="41"/>
      <c r="Z103" s="41"/>
    </row>
    <row r="104" spans="1:26" ht="15.75" hidden="1" customHeight="1" x14ac:dyDescent="0.25">
      <c r="A104" s="42"/>
      <c r="B104" s="42"/>
      <c r="C104" s="442"/>
      <c r="D104" s="419"/>
      <c r="E104" s="419"/>
      <c r="F104" s="420"/>
      <c r="G104" s="16">
        <f t="shared" si="0"/>
        <v>0</v>
      </c>
      <c r="H104" s="1">
        <v>15</v>
      </c>
      <c r="I104" s="1" t="str">
        <f t="shared" si="1"/>
        <v xml:space="preserve">15. </v>
      </c>
      <c r="J104" s="41"/>
      <c r="K104" s="41"/>
      <c r="L104" s="41"/>
      <c r="M104" s="41"/>
      <c r="N104" s="41"/>
      <c r="O104" s="41"/>
      <c r="P104" s="41"/>
      <c r="Q104" s="41"/>
      <c r="R104" s="41"/>
      <c r="S104" s="41"/>
      <c r="T104" s="41"/>
      <c r="U104" s="41"/>
      <c r="V104" s="41"/>
      <c r="W104" s="41"/>
      <c r="X104" s="41"/>
      <c r="Y104" s="41"/>
      <c r="Z104" s="41"/>
    </row>
    <row r="105" spans="1:26" ht="15.75" hidden="1" customHeight="1" x14ac:dyDescent="0.25">
      <c r="A105" s="42" t="str">
        <f>CONCATENATE("Unidad de Competencia N° 07 (UC7):
",Perfil_Egreso!A26)</f>
        <v xml:space="preserve">Unidad de Competencia N° 07 (UC7):
</v>
      </c>
      <c r="B105" s="42"/>
      <c r="C105" s="442"/>
      <c r="D105" s="419"/>
      <c r="E105" s="419"/>
      <c r="F105" s="420"/>
      <c r="G105" s="16">
        <f t="shared" si="0"/>
        <v>0</v>
      </c>
      <c r="H105" s="1">
        <v>1</v>
      </c>
      <c r="I105" s="1" t="str">
        <f t="shared" si="1"/>
        <v xml:space="preserve">1. </v>
      </c>
      <c r="J105" s="41"/>
      <c r="K105" s="41"/>
      <c r="L105" s="41"/>
      <c r="M105" s="41"/>
      <c r="N105" s="41"/>
      <c r="O105" s="41"/>
      <c r="P105" s="41"/>
      <c r="Q105" s="41"/>
      <c r="R105" s="41"/>
      <c r="S105" s="41"/>
      <c r="T105" s="41"/>
      <c r="U105" s="41"/>
      <c r="V105" s="41"/>
      <c r="W105" s="41"/>
      <c r="X105" s="41"/>
      <c r="Y105" s="41"/>
      <c r="Z105" s="41"/>
    </row>
    <row r="106" spans="1:26" ht="15.75" hidden="1" customHeight="1" x14ac:dyDescent="0.25">
      <c r="A106" s="42"/>
      <c r="B106" s="42"/>
      <c r="C106" s="442"/>
      <c r="D106" s="419"/>
      <c r="E106" s="419"/>
      <c r="F106" s="420"/>
      <c r="G106" s="16">
        <f t="shared" si="0"/>
        <v>0</v>
      </c>
      <c r="H106" s="1">
        <v>2</v>
      </c>
      <c r="I106" s="1" t="str">
        <f t="shared" si="1"/>
        <v xml:space="preserve">2. </v>
      </c>
      <c r="J106" s="41"/>
      <c r="K106" s="41"/>
      <c r="L106" s="41"/>
      <c r="M106" s="41"/>
      <c r="N106" s="41"/>
      <c r="O106" s="41"/>
      <c r="P106" s="41"/>
      <c r="Q106" s="41"/>
      <c r="R106" s="41"/>
      <c r="S106" s="41"/>
      <c r="T106" s="41"/>
      <c r="U106" s="41"/>
      <c r="V106" s="41"/>
      <c r="W106" s="41"/>
      <c r="X106" s="41"/>
      <c r="Y106" s="41"/>
      <c r="Z106" s="41"/>
    </row>
    <row r="107" spans="1:26" ht="15.75" hidden="1" customHeight="1" x14ac:dyDescent="0.25">
      <c r="A107" s="42"/>
      <c r="B107" s="42"/>
      <c r="C107" s="442"/>
      <c r="D107" s="419"/>
      <c r="E107" s="419"/>
      <c r="F107" s="420"/>
      <c r="G107" s="16">
        <f t="shared" si="0"/>
        <v>0</v>
      </c>
      <c r="H107" s="1">
        <v>3</v>
      </c>
      <c r="I107" s="1" t="str">
        <f t="shared" si="1"/>
        <v xml:space="preserve">3. </v>
      </c>
      <c r="J107" s="41"/>
      <c r="K107" s="41"/>
      <c r="L107" s="41"/>
      <c r="M107" s="41"/>
      <c r="N107" s="41"/>
      <c r="O107" s="41"/>
      <c r="P107" s="41"/>
      <c r="Q107" s="41"/>
      <c r="R107" s="41"/>
      <c r="S107" s="41"/>
      <c r="T107" s="41"/>
      <c r="U107" s="41"/>
      <c r="V107" s="41"/>
      <c r="W107" s="41"/>
      <c r="X107" s="41"/>
      <c r="Y107" s="41"/>
      <c r="Z107" s="41"/>
    </row>
    <row r="108" spans="1:26" ht="15.75" hidden="1" customHeight="1" x14ac:dyDescent="0.25">
      <c r="A108" s="42"/>
      <c r="B108" s="42"/>
      <c r="C108" s="442"/>
      <c r="D108" s="419"/>
      <c r="E108" s="419"/>
      <c r="F108" s="420"/>
      <c r="G108" s="16">
        <f t="shared" si="0"/>
        <v>0</v>
      </c>
      <c r="H108" s="1">
        <v>4</v>
      </c>
      <c r="I108" s="1" t="str">
        <f t="shared" si="1"/>
        <v xml:space="preserve">4. </v>
      </c>
      <c r="J108" s="41"/>
      <c r="K108" s="41"/>
      <c r="L108" s="41"/>
      <c r="M108" s="41"/>
      <c r="N108" s="41"/>
      <c r="O108" s="41"/>
      <c r="P108" s="41"/>
      <c r="Q108" s="41"/>
      <c r="R108" s="41"/>
      <c r="S108" s="41"/>
      <c r="T108" s="41"/>
      <c r="U108" s="41"/>
      <c r="V108" s="41"/>
      <c r="W108" s="41"/>
      <c r="X108" s="41"/>
      <c r="Y108" s="41"/>
      <c r="Z108" s="41"/>
    </row>
    <row r="109" spans="1:26" ht="15.75" hidden="1" customHeight="1" x14ac:dyDescent="0.25">
      <c r="A109" s="42"/>
      <c r="B109" s="42"/>
      <c r="C109" s="442"/>
      <c r="D109" s="419"/>
      <c r="E109" s="419"/>
      <c r="F109" s="420"/>
      <c r="G109" s="16">
        <f t="shared" si="0"/>
        <v>0</v>
      </c>
      <c r="H109" s="1">
        <v>5</v>
      </c>
      <c r="I109" s="1" t="str">
        <f t="shared" si="1"/>
        <v xml:space="preserve">5. </v>
      </c>
      <c r="J109" s="41"/>
      <c r="K109" s="41"/>
      <c r="L109" s="41"/>
      <c r="M109" s="41"/>
      <c r="N109" s="41"/>
      <c r="O109" s="41"/>
      <c r="P109" s="41"/>
      <c r="Q109" s="41"/>
      <c r="R109" s="41"/>
      <c r="S109" s="41"/>
      <c r="T109" s="41"/>
      <c r="U109" s="41"/>
      <c r="V109" s="41"/>
      <c r="W109" s="41"/>
      <c r="X109" s="41"/>
      <c r="Y109" s="41"/>
      <c r="Z109" s="41"/>
    </row>
    <row r="110" spans="1:26" ht="15.75" hidden="1" customHeight="1" x14ac:dyDescent="0.25">
      <c r="A110" s="42"/>
      <c r="B110" s="42"/>
      <c r="C110" s="442"/>
      <c r="D110" s="419"/>
      <c r="E110" s="419"/>
      <c r="F110" s="420"/>
      <c r="G110" s="16">
        <f t="shared" si="0"/>
        <v>0</v>
      </c>
      <c r="H110" s="1">
        <v>6</v>
      </c>
      <c r="I110" s="1" t="str">
        <f t="shared" si="1"/>
        <v xml:space="preserve">6. </v>
      </c>
      <c r="J110" s="41"/>
      <c r="K110" s="41"/>
      <c r="L110" s="41"/>
      <c r="M110" s="41"/>
      <c r="N110" s="41"/>
      <c r="O110" s="41"/>
      <c r="P110" s="41"/>
      <c r="Q110" s="41"/>
      <c r="R110" s="41"/>
      <c r="S110" s="41"/>
      <c r="T110" s="41"/>
      <c r="U110" s="41"/>
      <c r="V110" s="41"/>
      <c r="W110" s="41"/>
      <c r="X110" s="41"/>
      <c r="Y110" s="41"/>
      <c r="Z110" s="41"/>
    </row>
    <row r="111" spans="1:26" ht="15.75" hidden="1" customHeight="1" x14ac:dyDescent="0.25">
      <c r="A111" s="42"/>
      <c r="B111" s="42"/>
      <c r="C111" s="442"/>
      <c r="D111" s="419"/>
      <c r="E111" s="419"/>
      <c r="F111" s="420"/>
      <c r="G111" s="16">
        <f t="shared" si="0"/>
        <v>0</v>
      </c>
      <c r="H111" s="1">
        <v>7</v>
      </c>
      <c r="I111" s="1" t="str">
        <f t="shared" si="1"/>
        <v xml:space="preserve">7. </v>
      </c>
      <c r="J111" s="41"/>
      <c r="K111" s="41"/>
      <c r="L111" s="41"/>
      <c r="M111" s="41"/>
      <c r="N111" s="41"/>
      <c r="O111" s="41"/>
      <c r="P111" s="41"/>
      <c r="Q111" s="41"/>
      <c r="R111" s="41"/>
      <c r="S111" s="41"/>
      <c r="T111" s="41"/>
      <c r="U111" s="41"/>
      <c r="V111" s="41"/>
      <c r="W111" s="41"/>
      <c r="X111" s="41"/>
      <c r="Y111" s="41"/>
      <c r="Z111" s="41"/>
    </row>
    <row r="112" spans="1:26" ht="15.75" hidden="1" customHeight="1" x14ac:dyDescent="0.25">
      <c r="A112" s="42"/>
      <c r="B112" s="42"/>
      <c r="C112" s="442"/>
      <c r="D112" s="419"/>
      <c r="E112" s="419"/>
      <c r="F112" s="420"/>
      <c r="G112" s="16">
        <f t="shared" si="0"/>
        <v>0</v>
      </c>
      <c r="H112" s="1">
        <v>8</v>
      </c>
      <c r="I112" s="1" t="str">
        <f t="shared" si="1"/>
        <v xml:space="preserve">8. </v>
      </c>
      <c r="J112" s="41"/>
      <c r="K112" s="41"/>
      <c r="L112" s="41"/>
      <c r="M112" s="41"/>
      <c r="N112" s="41"/>
      <c r="O112" s="41"/>
      <c r="P112" s="41"/>
      <c r="Q112" s="41"/>
      <c r="R112" s="41"/>
      <c r="S112" s="41"/>
      <c r="T112" s="41"/>
      <c r="U112" s="41"/>
      <c r="V112" s="41"/>
      <c r="W112" s="41"/>
      <c r="X112" s="41"/>
      <c r="Y112" s="41"/>
      <c r="Z112" s="41"/>
    </row>
    <row r="113" spans="1:26" ht="15.75" hidden="1" customHeight="1" x14ac:dyDescent="0.25">
      <c r="A113" s="42"/>
      <c r="B113" s="42"/>
      <c r="C113" s="442"/>
      <c r="D113" s="419"/>
      <c r="E113" s="419"/>
      <c r="F113" s="420"/>
      <c r="G113" s="16">
        <f t="shared" si="0"/>
        <v>0</v>
      </c>
      <c r="H113" s="1">
        <v>9</v>
      </c>
      <c r="I113" s="1" t="str">
        <f t="shared" si="1"/>
        <v xml:space="preserve">9. </v>
      </c>
      <c r="J113" s="41"/>
      <c r="K113" s="41"/>
      <c r="L113" s="41"/>
      <c r="M113" s="41"/>
      <c r="N113" s="41"/>
      <c r="O113" s="41"/>
      <c r="P113" s="41"/>
      <c r="Q113" s="41"/>
      <c r="R113" s="41"/>
      <c r="S113" s="41"/>
      <c r="T113" s="41"/>
      <c r="U113" s="41"/>
      <c r="V113" s="41"/>
      <c r="W113" s="41"/>
      <c r="X113" s="41"/>
      <c r="Y113" s="41"/>
      <c r="Z113" s="41"/>
    </row>
    <row r="114" spans="1:26" ht="15.75" hidden="1" customHeight="1" x14ac:dyDescent="0.25">
      <c r="A114" s="42"/>
      <c r="B114" s="42"/>
      <c r="C114" s="442"/>
      <c r="D114" s="419"/>
      <c r="E114" s="419"/>
      <c r="F114" s="420"/>
      <c r="G114" s="16">
        <f t="shared" si="0"/>
        <v>0</v>
      </c>
      <c r="H114" s="1">
        <v>10</v>
      </c>
      <c r="I114" s="1" t="str">
        <f t="shared" si="1"/>
        <v xml:space="preserve">10. </v>
      </c>
      <c r="J114" s="41"/>
      <c r="K114" s="41"/>
      <c r="L114" s="41"/>
      <c r="M114" s="41"/>
      <c r="N114" s="41"/>
      <c r="O114" s="41"/>
      <c r="P114" s="41"/>
      <c r="Q114" s="41"/>
      <c r="R114" s="41"/>
      <c r="S114" s="41"/>
      <c r="T114" s="41"/>
      <c r="U114" s="41"/>
      <c r="V114" s="41"/>
      <c r="W114" s="41"/>
      <c r="X114" s="41"/>
      <c r="Y114" s="41"/>
      <c r="Z114" s="41"/>
    </row>
    <row r="115" spans="1:26" ht="15.75" hidden="1" customHeight="1" x14ac:dyDescent="0.25">
      <c r="A115" s="42"/>
      <c r="B115" s="42"/>
      <c r="C115" s="442"/>
      <c r="D115" s="419"/>
      <c r="E115" s="419"/>
      <c r="F115" s="420"/>
      <c r="G115" s="16">
        <f t="shared" si="0"/>
        <v>0</v>
      </c>
      <c r="H115" s="1">
        <v>11</v>
      </c>
      <c r="I115" s="1" t="str">
        <f t="shared" si="1"/>
        <v xml:space="preserve">11. </v>
      </c>
      <c r="J115" s="41"/>
      <c r="K115" s="41"/>
      <c r="L115" s="41"/>
      <c r="M115" s="41"/>
      <c r="N115" s="41"/>
      <c r="O115" s="41"/>
      <c r="P115" s="41"/>
      <c r="Q115" s="41"/>
      <c r="R115" s="41"/>
      <c r="S115" s="41"/>
      <c r="T115" s="41"/>
      <c r="U115" s="41"/>
      <c r="V115" s="41"/>
      <c r="W115" s="41"/>
      <c r="X115" s="41"/>
      <c r="Y115" s="41"/>
      <c r="Z115" s="41"/>
    </row>
    <row r="116" spans="1:26" ht="15.75" hidden="1" customHeight="1" x14ac:dyDescent="0.25">
      <c r="A116" s="42"/>
      <c r="B116" s="42"/>
      <c r="C116" s="442"/>
      <c r="D116" s="419"/>
      <c r="E116" s="419"/>
      <c r="F116" s="420"/>
      <c r="G116" s="16">
        <f t="shared" si="0"/>
        <v>0</v>
      </c>
      <c r="H116" s="1">
        <v>12</v>
      </c>
      <c r="I116" s="1" t="str">
        <f t="shared" si="1"/>
        <v xml:space="preserve">12. </v>
      </c>
      <c r="J116" s="41"/>
      <c r="K116" s="41"/>
      <c r="L116" s="41"/>
      <c r="M116" s="41"/>
      <c r="N116" s="41"/>
      <c r="O116" s="41"/>
      <c r="P116" s="41"/>
      <c r="Q116" s="41"/>
      <c r="R116" s="41"/>
      <c r="S116" s="41"/>
      <c r="T116" s="41"/>
      <c r="U116" s="41"/>
      <c r="V116" s="41"/>
      <c r="W116" s="41"/>
      <c r="X116" s="41"/>
      <c r="Y116" s="41"/>
      <c r="Z116" s="41"/>
    </row>
    <row r="117" spans="1:26" ht="15.75" hidden="1" customHeight="1" x14ac:dyDescent="0.25">
      <c r="A117" s="42"/>
      <c r="B117" s="42"/>
      <c r="C117" s="442"/>
      <c r="D117" s="419"/>
      <c r="E117" s="419"/>
      <c r="F117" s="420"/>
      <c r="G117" s="16">
        <f t="shared" si="0"/>
        <v>0</v>
      </c>
      <c r="H117" s="1">
        <v>13</v>
      </c>
      <c r="I117" s="1" t="str">
        <f t="shared" si="1"/>
        <v xml:space="preserve">13. </v>
      </c>
      <c r="J117" s="41"/>
      <c r="K117" s="41"/>
      <c r="L117" s="41"/>
      <c r="M117" s="41"/>
      <c r="N117" s="41"/>
      <c r="O117" s="41"/>
      <c r="P117" s="41"/>
      <c r="Q117" s="41"/>
      <c r="R117" s="41"/>
      <c r="S117" s="41"/>
      <c r="T117" s="41"/>
      <c r="U117" s="41"/>
      <c r="V117" s="41"/>
      <c r="W117" s="41"/>
      <c r="X117" s="41"/>
      <c r="Y117" s="41"/>
      <c r="Z117" s="41"/>
    </row>
    <row r="118" spans="1:26" ht="15.75" hidden="1" customHeight="1" x14ac:dyDescent="0.25">
      <c r="A118" s="42"/>
      <c r="B118" s="42"/>
      <c r="C118" s="442"/>
      <c r="D118" s="419"/>
      <c r="E118" s="419"/>
      <c r="F118" s="420"/>
      <c r="G118" s="16">
        <f t="shared" si="0"/>
        <v>0</v>
      </c>
      <c r="H118" s="1">
        <v>14</v>
      </c>
      <c r="I118" s="1" t="str">
        <f t="shared" si="1"/>
        <v xml:space="preserve">14. </v>
      </c>
      <c r="J118" s="41"/>
      <c r="K118" s="41"/>
      <c r="L118" s="41"/>
      <c r="M118" s="41"/>
      <c r="N118" s="41"/>
      <c r="O118" s="41"/>
      <c r="P118" s="41"/>
      <c r="Q118" s="41"/>
      <c r="R118" s="41"/>
      <c r="S118" s="41"/>
      <c r="T118" s="41"/>
      <c r="U118" s="41"/>
      <c r="V118" s="41"/>
      <c r="W118" s="41"/>
      <c r="X118" s="41"/>
      <c r="Y118" s="41"/>
      <c r="Z118" s="41"/>
    </row>
    <row r="119" spans="1:26" ht="15.75" hidden="1" customHeight="1" x14ac:dyDescent="0.25">
      <c r="A119" s="42"/>
      <c r="B119" s="42"/>
      <c r="C119" s="442"/>
      <c r="D119" s="419"/>
      <c r="E119" s="419"/>
      <c r="F119" s="420"/>
      <c r="G119" s="16">
        <f t="shared" si="0"/>
        <v>0</v>
      </c>
      <c r="H119" s="1">
        <v>15</v>
      </c>
      <c r="I119" s="1" t="str">
        <f t="shared" si="1"/>
        <v xml:space="preserve">15. </v>
      </c>
      <c r="J119" s="41"/>
      <c r="K119" s="41"/>
      <c r="L119" s="41"/>
      <c r="M119" s="41"/>
      <c r="N119" s="41"/>
      <c r="O119" s="41"/>
      <c r="P119" s="41"/>
      <c r="Q119" s="41"/>
      <c r="R119" s="41"/>
      <c r="S119" s="41"/>
      <c r="T119" s="41"/>
      <c r="U119" s="41"/>
      <c r="V119" s="41"/>
      <c r="W119" s="41"/>
      <c r="X119" s="41"/>
      <c r="Y119" s="41"/>
      <c r="Z119" s="41"/>
    </row>
    <row r="120" spans="1:26" ht="15.75" hidden="1" customHeight="1" x14ac:dyDescent="0.25">
      <c r="A120" s="42" t="str">
        <f>CONCATENATE("Unidad de Competencia N° 08 (UC8):
",Perfil_Egreso!A27)</f>
        <v xml:space="preserve">Unidad de Competencia N° 08 (UC8):
</v>
      </c>
      <c r="B120" s="42"/>
      <c r="C120" s="442"/>
      <c r="D120" s="419"/>
      <c r="E120" s="419"/>
      <c r="F120" s="420"/>
      <c r="G120" s="16">
        <f t="shared" si="0"/>
        <v>0</v>
      </c>
      <c r="H120" s="1">
        <v>1</v>
      </c>
      <c r="I120" s="1" t="str">
        <f t="shared" si="1"/>
        <v xml:space="preserve">1. </v>
      </c>
      <c r="J120" s="41"/>
      <c r="K120" s="41"/>
      <c r="L120" s="41"/>
      <c r="M120" s="41"/>
      <c r="N120" s="41"/>
      <c r="O120" s="41"/>
      <c r="P120" s="41"/>
      <c r="Q120" s="41"/>
      <c r="R120" s="41"/>
      <c r="S120" s="41"/>
      <c r="T120" s="41"/>
      <c r="U120" s="41"/>
      <c r="V120" s="41"/>
      <c r="W120" s="41"/>
      <c r="X120" s="41"/>
      <c r="Y120" s="41"/>
      <c r="Z120" s="41"/>
    </row>
    <row r="121" spans="1:26" ht="15.75" hidden="1" customHeight="1" x14ac:dyDescent="0.25">
      <c r="A121" s="42"/>
      <c r="B121" s="42"/>
      <c r="C121" s="442"/>
      <c r="D121" s="419"/>
      <c r="E121" s="419"/>
      <c r="F121" s="420"/>
      <c r="G121" s="16">
        <f t="shared" si="0"/>
        <v>0</v>
      </c>
      <c r="H121" s="1">
        <v>2</v>
      </c>
      <c r="I121" s="1" t="str">
        <f t="shared" si="1"/>
        <v xml:space="preserve">2. </v>
      </c>
      <c r="J121" s="41"/>
      <c r="K121" s="41"/>
      <c r="L121" s="41"/>
      <c r="M121" s="41"/>
      <c r="N121" s="41"/>
      <c r="O121" s="41"/>
      <c r="P121" s="41"/>
      <c r="Q121" s="41"/>
      <c r="R121" s="41"/>
      <c r="S121" s="41"/>
      <c r="T121" s="41"/>
      <c r="U121" s="41"/>
      <c r="V121" s="41"/>
      <c r="W121" s="41"/>
      <c r="X121" s="41"/>
      <c r="Y121" s="41"/>
      <c r="Z121" s="41"/>
    </row>
    <row r="122" spans="1:26" ht="15.75" hidden="1" customHeight="1" x14ac:dyDescent="0.25">
      <c r="A122" s="42"/>
      <c r="B122" s="42"/>
      <c r="C122" s="442"/>
      <c r="D122" s="419"/>
      <c r="E122" s="419"/>
      <c r="F122" s="420"/>
      <c r="G122" s="16">
        <f t="shared" si="0"/>
        <v>0</v>
      </c>
      <c r="H122" s="1">
        <v>3</v>
      </c>
      <c r="I122" s="1" t="str">
        <f t="shared" si="1"/>
        <v xml:space="preserve">3. </v>
      </c>
      <c r="J122" s="41"/>
      <c r="K122" s="41"/>
      <c r="L122" s="41"/>
      <c r="M122" s="41"/>
      <c r="N122" s="41"/>
      <c r="O122" s="41"/>
      <c r="P122" s="41"/>
      <c r="Q122" s="41"/>
      <c r="R122" s="41"/>
      <c r="S122" s="41"/>
      <c r="T122" s="41"/>
      <c r="U122" s="41"/>
      <c r="V122" s="41"/>
      <c r="W122" s="41"/>
      <c r="X122" s="41"/>
      <c r="Y122" s="41"/>
      <c r="Z122" s="41"/>
    </row>
    <row r="123" spans="1:26" ht="15.75" hidden="1" customHeight="1" x14ac:dyDescent="0.25">
      <c r="A123" s="42"/>
      <c r="B123" s="42"/>
      <c r="C123" s="442"/>
      <c r="D123" s="419"/>
      <c r="E123" s="419"/>
      <c r="F123" s="420"/>
      <c r="G123" s="16">
        <f t="shared" si="0"/>
        <v>0</v>
      </c>
      <c r="H123" s="1">
        <v>4</v>
      </c>
      <c r="I123" s="1" t="str">
        <f t="shared" si="1"/>
        <v xml:space="preserve">4. </v>
      </c>
      <c r="J123" s="41"/>
      <c r="K123" s="41"/>
      <c r="L123" s="41"/>
      <c r="M123" s="41"/>
      <c r="N123" s="41"/>
      <c r="O123" s="41"/>
      <c r="P123" s="41"/>
      <c r="Q123" s="41"/>
      <c r="R123" s="41"/>
      <c r="S123" s="41"/>
      <c r="T123" s="41"/>
      <c r="U123" s="41"/>
      <c r="V123" s="41"/>
      <c r="W123" s="41"/>
      <c r="X123" s="41"/>
      <c r="Y123" s="41"/>
      <c r="Z123" s="41"/>
    </row>
    <row r="124" spans="1:26" ht="15.75" hidden="1" customHeight="1" x14ac:dyDescent="0.25">
      <c r="A124" s="42"/>
      <c r="B124" s="42"/>
      <c r="C124" s="442"/>
      <c r="D124" s="419"/>
      <c r="E124" s="419"/>
      <c r="F124" s="420"/>
      <c r="G124" s="16">
        <f t="shared" si="0"/>
        <v>0</v>
      </c>
      <c r="H124" s="1">
        <v>5</v>
      </c>
      <c r="I124" s="1" t="str">
        <f t="shared" si="1"/>
        <v xml:space="preserve">5. </v>
      </c>
      <c r="J124" s="41"/>
      <c r="K124" s="41"/>
      <c r="L124" s="41"/>
      <c r="M124" s="41"/>
      <c r="N124" s="41"/>
      <c r="O124" s="41"/>
      <c r="P124" s="41"/>
      <c r="Q124" s="41"/>
      <c r="R124" s="41"/>
      <c r="S124" s="41"/>
      <c r="T124" s="41"/>
      <c r="U124" s="41"/>
      <c r="V124" s="41"/>
      <c r="W124" s="41"/>
      <c r="X124" s="41"/>
      <c r="Y124" s="41"/>
      <c r="Z124" s="41"/>
    </row>
    <row r="125" spans="1:26" ht="15.75" hidden="1" customHeight="1" x14ac:dyDescent="0.25">
      <c r="A125" s="42"/>
      <c r="B125" s="42"/>
      <c r="C125" s="442"/>
      <c r="D125" s="419"/>
      <c r="E125" s="419"/>
      <c r="F125" s="420"/>
      <c r="G125" s="16">
        <f t="shared" si="0"/>
        <v>0</v>
      </c>
      <c r="H125" s="1">
        <v>6</v>
      </c>
      <c r="I125" s="1" t="str">
        <f t="shared" si="1"/>
        <v xml:space="preserve">6. </v>
      </c>
      <c r="J125" s="41"/>
      <c r="K125" s="41"/>
      <c r="L125" s="41"/>
      <c r="M125" s="41"/>
      <c r="N125" s="41"/>
      <c r="O125" s="41"/>
      <c r="P125" s="41"/>
      <c r="Q125" s="41"/>
      <c r="R125" s="41"/>
      <c r="S125" s="41"/>
      <c r="T125" s="41"/>
      <c r="U125" s="41"/>
      <c r="V125" s="41"/>
      <c r="W125" s="41"/>
      <c r="X125" s="41"/>
      <c r="Y125" s="41"/>
      <c r="Z125" s="41"/>
    </row>
    <row r="126" spans="1:26" ht="15.75" hidden="1" customHeight="1" x14ac:dyDescent="0.25">
      <c r="A126" s="42"/>
      <c r="B126" s="42"/>
      <c r="C126" s="442"/>
      <c r="D126" s="419"/>
      <c r="E126" s="419"/>
      <c r="F126" s="420"/>
      <c r="G126" s="16">
        <f t="shared" si="0"/>
        <v>0</v>
      </c>
      <c r="H126" s="1">
        <v>7</v>
      </c>
      <c r="I126" s="1" t="str">
        <f t="shared" si="1"/>
        <v xml:space="preserve">7. </v>
      </c>
      <c r="J126" s="41"/>
      <c r="K126" s="41"/>
      <c r="L126" s="41"/>
      <c r="M126" s="41"/>
      <c r="N126" s="41"/>
      <c r="O126" s="41"/>
      <c r="P126" s="41"/>
      <c r="Q126" s="41"/>
      <c r="R126" s="41"/>
      <c r="S126" s="41"/>
      <c r="T126" s="41"/>
      <c r="U126" s="41"/>
      <c r="V126" s="41"/>
      <c r="W126" s="41"/>
      <c r="X126" s="41"/>
      <c r="Y126" s="41"/>
      <c r="Z126" s="41"/>
    </row>
    <row r="127" spans="1:26" ht="15.75" hidden="1" customHeight="1" x14ac:dyDescent="0.25">
      <c r="A127" s="42"/>
      <c r="B127" s="42"/>
      <c r="C127" s="442"/>
      <c r="D127" s="419"/>
      <c r="E127" s="419"/>
      <c r="F127" s="420"/>
      <c r="G127" s="16">
        <f t="shared" si="0"/>
        <v>0</v>
      </c>
      <c r="H127" s="1">
        <v>8</v>
      </c>
      <c r="I127" s="1" t="str">
        <f t="shared" si="1"/>
        <v xml:space="preserve">8. </v>
      </c>
      <c r="J127" s="41"/>
      <c r="K127" s="41"/>
      <c r="L127" s="41"/>
      <c r="M127" s="41"/>
      <c r="N127" s="41"/>
      <c r="O127" s="41"/>
      <c r="P127" s="41"/>
      <c r="Q127" s="41"/>
      <c r="R127" s="41"/>
      <c r="S127" s="41"/>
      <c r="T127" s="41"/>
      <c r="U127" s="41"/>
      <c r="V127" s="41"/>
      <c r="W127" s="41"/>
      <c r="X127" s="41"/>
      <c r="Y127" s="41"/>
      <c r="Z127" s="41"/>
    </row>
    <row r="128" spans="1:26" ht="15.75" hidden="1" customHeight="1" x14ac:dyDescent="0.25">
      <c r="A128" s="42"/>
      <c r="B128" s="42"/>
      <c r="C128" s="442"/>
      <c r="D128" s="419"/>
      <c r="E128" s="419"/>
      <c r="F128" s="420"/>
      <c r="G128" s="16">
        <f t="shared" si="0"/>
        <v>0</v>
      </c>
      <c r="H128" s="1">
        <v>9</v>
      </c>
      <c r="I128" s="1" t="str">
        <f t="shared" si="1"/>
        <v xml:space="preserve">9. </v>
      </c>
      <c r="J128" s="41"/>
      <c r="K128" s="41"/>
      <c r="L128" s="41"/>
      <c r="M128" s="41"/>
      <c r="N128" s="41"/>
      <c r="O128" s="41"/>
      <c r="P128" s="41"/>
      <c r="Q128" s="41"/>
      <c r="R128" s="41"/>
      <c r="S128" s="41"/>
      <c r="T128" s="41"/>
      <c r="U128" s="41"/>
      <c r="V128" s="41"/>
      <c r="W128" s="41"/>
      <c r="X128" s="41"/>
      <c r="Y128" s="41"/>
      <c r="Z128" s="41"/>
    </row>
    <row r="129" spans="1:26" ht="15.75" hidden="1" customHeight="1" x14ac:dyDescent="0.25">
      <c r="A129" s="42"/>
      <c r="B129" s="42"/>
      <c r="C129" s="442"/>
      <c r="D129" s="419"/>
      <c r="E129" s="419"/>
      <c r="F129" s="420"/>
      <c r="G129" s="16">
        <f t="shared" si="0"/>
        <v>0</v>
      </c>
      <c r="H129" s="1">
        <v>10</v>
      </c>
      <c r="I129" s="1" t="str">
        <f t="shared" si="1"/>
        <v xml:space="preserve">10. </v>
      </c>
      <c r="J129" s="41"/>
      <c r="K129" s="41"/>
      <c r="L129" s="41"/>
      <c r="M129" s="41"/>
      <c r="N129" s="41"/>
      <c r="O129" s="41"/>
      <c r="P129" s="41"/>
      <c r="Q129" s="41"/>
      <c r="R129" s="41"/>
      <c r="S129" s="41"/>
      <c r="T129" s="41"/>
      <c r="U129" s="41"/>
      <c r="V129" s="41"/>
      <c r="W129" s="41"/>
      <c r="X129" s="41"/>
      <c r="Y129" s="41"/>
      <c r="Z129" s="41"/>
    </row>
    <row r="130" spans="1:26" ht="15.75" hidden="1" customHeight="1" x14ac:dyDescent="0.25">
      <c r="A130" s="42"/>
      <c r="B130" s="42"/>
      <c r="C130" s="442"/>
      <c r="D130" s="419"/>
      <c r="E130" s="419"/>
      <c r="F130" s="420"/>
      <c r="G130" s="16">
        <f t="shared" si="0"/>
        <v>0</v>
      </c>
      <c r="H130" s="1">
        <v>11</v>
      </c>
      <c r="I130" s="1" t="str">
        <f t="shared" si="1"/>
        <v xml:space="preserve">11. </v>
      </c>
      <c r="J130" s="41"/>
      <c r="K130" s="41"/>
      <c r="L130" s="41"/>
      <c r="M130" s="41"/>
      <c r="N130" s="41"/>
      <c r="O130" s="41"/>
      <c r="P130" s="41"/>
      <c r="Q130" s="41"/>
      <c r="R130" s="41"/>
      <c r="S130" s="41"/>
      <c r="T130" s="41"/>
      <c r="U130" s="41"/>
      <c r="V130" s="41"/>
      <c r="W130" s="41"/>
      <c r="X130" s="41"/>
      <c r="Y130" s="41"/>
      <c r="Z130" s="41"/>
    </row>
    <row r="131" spans="1:26" ht="15.75" hidden="1" customHeight="1" x14ac:dyDescent="0.25">
      <c r="A131" s="42"/>
      <c r="B131" s="42"/>
      <c r="C131" s="442"/>
      <c r="D131" s="419"/>
      <c r="E131" s="419"/>
      <c r="F131" s="420"/>
      <c r="G131" s="16">
        <f t="shared" si="0"/>
        <v>0</v>
      </c>
      <c r="H131" s="1">
        <v>12</v>
      </c>
      <c r="I131" s="1" t="str">
        <f t="shared" si="1"/>
        <v xml:space="preserve">12. </v>
      </c>
      <c r="J131" s="41"/>
      <c r="K131" s="41"/>
      <c r="L131" s="41"/>
      <c r="M131" s="41"/>
      <c r="N131" s="41"/>
      <c r="O131" s="41"/>
      <c r="P131" s="41"/>
      <c r="Q131" s="41"/>
      <c r="R131" s="41"/>
      <c r="S131" s="41"/>
      <c r="T131" s="41"/>
      <c r="U131" s="41"/>
      <c r="V131" s="41"/>
      <c r="W131" s="41"/>
      <c r="X131" s="41"/>
      <c r="Y131" s="41"/>
      <c r="Z131" s="41"/>
    </row>
    <row r="132" spans="1:26" ht="15.75" hidden="1" customHeight="1" x14ac:dyDescent="0.25">
      <c r="A132" s="42"/>
      <c r="B132" s="42"/>
      <c r="C132" s="442"/>
      <c r="D132" s="419"/>
      <c r="E132" s="419"/>
      <c r="F132" s="420"/>
      <c r="G132" s="16">
        <f t="shared" si="0"/>
        <v>0</v>
      </c>
      <c r="H132" s="1">
        <v>13</v>
      </c>
      <c r="I132" s="1" t="str">
        <f t="shared" si="1"/>
        <v xml:space="preserve">13. </v>
      </c>
      <c r="J132" s="41"/>
      <c r="K132" s="41"/>
      <c r="L132" s="41"/>
      <c r="M132" s="41"/>
      <c r="N132" s="41"/>
      <c r="O132" s="41"/>
      <c r="P132" s="41"/>
      <c r="Q132" s="41"/>
      <c r="R132" s="41"/>
      <c r="S132" s="41"/>
      <c r="T132" s="41"/>
      <c r="U132" s="41"/>
      <c r="V132" s="41"/>
      <c r="W132" s="41"/>
      <c r="X132" s="41"/>
      <c r="Y132" s="41"/>
      <c r="Z132" s="41"/>
    </row>
    <row r="133" spans="1:26" ht="15.75" hidden="1" customHeight="1" x14ac:dyDescent="0.25">
      <c r="A133" s="42"/>
      <c r="B133" s="42"/>
      <c r="C133" s="442"/>
      <c r="D133" s="419"/>
      <c r="E133" s="419"/>
      <c r="F133" s="420"/>
      <c r="G133" s="16">
        <f t="shared" si="0"/>
        <v>0</v>
      </c>
      <c r="H133" s="1">
        <v>14</v>
      </c>
      <c r="I133" s="1" t="str">
        <f t="shared" si="1"/>
        <v xml:space="preserve">14. </v>
      </c>
      <c r="J133" s="41"/>
      <c r="K133" s="41"/>
      <c r="L133" s="41"/>
      <c r="M133" s="41"/>
      <c r="N133" s="41"/>
      <c r="O133" s="41"/>
      <c r="P133" s="41"/>
      <c r="Q133" s="41"/>
      <c r="R133" s="41"/>
      <c r="S133" s="41"/>
      <c r="T133" s="41"/>
      <c r="U133" s="41"/>
      <c r="V133" s="41"/>
      <c r="W133" s="41"/>
      <c r="X133" s="41"/>
      <c r="Y133" s="41"/>
      <c r="Z133" s="41"/>
    </row>
    <row r="134" spans="1:26" ht="15.75" hidden="1" customHeight="1" x14ac:dyDescent="0.25">
      <c r="A134" s="42"/>
      <c r="B134" s="42"/>
      <c r="C134" s="442"/>
      <c r="D134" s="419"/>
      <c r="E134" s="419"/>
      <c r="F134" s="420"/>
      <c r="G134" s="16">
        <f t="shared" si="0"/>
        <v>0</v>
      </c>
      <c r="H134" s="1">
        <v>15</v>
      </c>
      <c r="I134" s="1" t="str">
        <f t="shared" si="1"/>
        <v xml:space="preserve">15. </v>
      </c>
      <c r="J134" s="41"/>
      <c r="K134" s="41"/>
      <c r="L134" s="41"/>
      <c r="M134" s="41"/>
      <c r="N134" s="41"/>
      <c r="O134" s="41"/>
      <c r="P134" s="41"/>
      <c r="Q134" s="41"/>
      <c r="R134" s="41"/>
      <c r="S134" s="41"/>
      <c r="T134" s="41"/>
      <c r="U134" s="41"/>
      <c r="V134" s="41"/>
      <c r="W134" s="41"/>
      <c r="X134" s="41"/>
      <c r="Y134" s="41"/>
      <c r="Z134" s="41"/>
    </row>
    <row r="135" spans="1:26" ht="15.75" customHeight="1" x14ac:dyDescent="0.25">
      <c r="A135" s="455" t="s">
        <v>29</v>
      </c>
      <c r="B135" s="447"/>
      <c r="C135" s="447"/>
      <c r="D135" s="447"/>
      <c r="E135" s="447"/>
      <c r="F135" s="448"/>
      <c r="G135" s="16" t="str">
        <f>A135</f>
        <v>COMPETENCIAS PARA LA EMPLEABILIDAD</v>
      </c>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498" t="s">
        <v>86</v>
      </c>
      <c r="B136" s="448"/>
      <c r="C136" s="439" t="s">
        <v>47</v>
      </c>
      <c r="D136" s="440"/>
      <c r="E136" s="440"/>
      <c r="F136" s="441"/>
      <c r="G136" s="16" t="str">
        <f t="shared" ref="G136:G141" si="2">C136</f>
        <v>INDICADORES DE LOGRO DE LA COMPETENCIA</v>
      </c>
      <c r="H136" s="1"/>
      <c r="I136" s="1"/>
      <c r="J136" s="1"/>
      <c r="K136" s="1"/>
      <c r="L136" s="1"/>
      <c r="M136" s="1"/>
      <c r="N136" s="1"/>
      <c r="O136" s="1"/>
      <c r="P136" s="1"/>
      <c r="Q136" s="1"/>
      <c r="R136" s="1"/>
      <c r="S136" s="1"/>
      <c r="T136" s="1"/>
      <c r="U136" s="1"/>
      <c r="V136" s="1"/>
      <c r="W136" s="1"/>
      <c r="X136" s="1"/>
      <c r="Y136" s="1"/>
      <c r="Z136" s="1"/>
    </row>
    <row r="137" spans="1:26" ht="33" customHeight="1" x14ac:dyDescent="0.25">
      <c r="A137" s="489" t="str">
        <f>CONCATENATE("Competencia para la empleabilidad N° 01 (CE1):
",Perfil_Egreso!A29)</f>
        <v>Competencia para la empleabilidad N° 01 (CE1):
CE1 Comunicación efectiva.- expresar y comprender de manera clara conceptos, ideas, sentimientos, hechos y opiniones en forma oral y escrita para comunicarse e interactuar con otras personas en contextos sociales y laborales diversos. (UD)</v>
      </c>
      <c r="B137" s="490"/>
      <c r="C137" s="449" t="s">
        <v>87</v>
      </c>
      <c r="D137" s="450"/>
      <c r="E137" s="450"/>
      <c r="F137" s="451"/>
      <c r="G137" s="16" t="str">
        <f t="shared" si="2"/>
        <v>1. Utiliza estrategias de escucha activa y asertiva en contextos sociales y laborales, sin estereotipos de género u otro.</v>
      </c>
      <c r="H137" s="1">
        <v>1</v>
      </c>
      <c r="I137" s="1" t="str">
        <f t="shared" ref="I137:I141" si="3">CONCATENATE(H137,". ",C137)</f>
        <v>1. 1. Utiliza estrategias de escucha activa y asertiva en contextos sociales y laborales, sin estereotipos de género u otro.</v>
      </c>
      <c r="J137" s="1"/>
      <c r="K137" s="1"/>
      <c r="L137" s="1"/>
      <c r="M137" s="1"/>
      <c r="N137" s="1"/>
      <c r="O137" s="1"/>
      <c r="P137" s="1"/>
      <c r="Q137" s="1"/>
      <c r="R137" s="1"/>
      <c r="S137" s="1"/>
      <c r="T137" s="1"/>
      <c r="U137" s="1"/>
      <c r="V137" s="1"/>
      <c r="W137" s="1"/>
      <c r="X137" s="1"/>
      <c r="Y137" s="1"/>
      <c r="Z137" s="1"/>
    </row>
    <row r="138" spans="1:26" ht="31.5" customHeight="1" x14ac:dyDescent="0.25">
      <c r="A138" s="491"/>
      <c r="B138" s="492"/>
      <c r="C138" s="446" t="s">
        <v>88</v>
      </c>
      <c r="D138" s="447"/>
      <c r="E138" s="447"/>
      <c r="F138" s="448"/>
      <c r="G138" s="16" t="str">
        <f t="shared" si="2"/>
        <v>2. Organiza información de manera oral y escrita en contextos sociales y laborales, de manera objetiva y empática.</v>
      </c>
      <c r="H138" s="1">
        <v>2</v>
      </c>
      <c r="I138" s="1" t="str">
        <f t="shared" si="3"/>
        <v>2. 2. Organiza información de manera oral y escrita en contextos sociales y laborales, de manera objetiva y empática.</v>
      </c>
      <c r="J138" s="1"/>
      <c r="K138" s="1"/>
      <c r="L138" s="1"/>
      <c r="M138" s="1"/>
      <c r="N138" s="1"/>
      <c r="O138" s="1"/>
      <c r="P138" s="1"/>
      <c r="Q138" s="1"/>
      <c r="R138" s="1"/>
      <c r="S138" s="1"/>
      <c r="T138" s="1"/>
      <c r="U138" s="1"/>
      <c r="V138" s="1"/>
      <c r="W138" s="1"/>
      <c r="X138" s="1"/>
      <c r="Y138" s="1"/>
      <c r="Z138" s="1"/>
    </row>
    <row r="139" spans="1:26" ht="62.25" customHeight="1" x14ac:dyDescent="0.25">
      <c r="A139" s="493"/>
      <c r="B139" s="494"/>
      <c r="C139" s="449" t="s">
        <v>89</v>
      </c>
      <c r="D139" s="450"/>
      <c r="E139" s="450"/>
      <c r="F139" s="451"/>
      <c r="G139" s="16" t="str">
        <f t="shared" si="2"/>
        <v>3. Expresa de manera clara conceptos, ideas, sentimientos y hechos en forma oral y escrita a través de distintos medios, incluyendo los medios virtuales, utilizando el lenguaje de acuerdo a los contextos sociales y laborales, sin estereotipos de género u otro.</v>
      </c>
      <c r="H139" s="1">
        <v>3</v>
      </c>
      <c r="I139" s="1" t="str">
        <f t="shared" si="3"/>
        <v>3. 3. Expresa de manera clara conceptos, ideas, sentimientos y hechos en forma oral y escrita a través de distintos medios, incluyendo los medios virtuales, utilizando el lenguaje de acuerdo a los contextos sociales y laborales, sin estereotipos de género u otro.</v>
      </c>
      <c r="J139" s="1"/>
      <c r="K139" s="1"/>
      <c r="L139" s="1"/>
      <c r="M139" s="1"/>
      <c r="N139" s="1"/>
      <c r="O139" s="1"/>
      <c r="P139" s="1"/>
      <c r="Q139" s="1"/>
      <c r="R139" s="1"/>
      <c r="S139" s="1"/>
      <c r="T139" s="1"/>
      <c r="U139" s="1"/>
      <c r="V139" s="1"/>
      <c r="W139" s="1"/>
      <c r="X139" s="1"/>
      <c r="Y139" s="1"/>
      <c r="Z139" s="1"/>
    </row>
    <row r="140" spans="1:26" ht="15" hidden="1" customHeight="1" x14ac:dyDescent="0.25">
      <c r="A140" s="42"/>
      <c r="B140" s="332"/>
      <c r="C140" s="452"/>
      <c r="D140" s="453"/>
      <c r="E140" s="453"/>
      <c r="F140" s="454"/>
      <c r="G140" s="16">
        <f t="shared" si="2"/>
        <v>0</v>
      </c>
      <c r="H140" s="1">
        <v>4</v>
      </c>
      <c r="I140" s="1" t="str">
        <f t="shared" si="3"/>
        <v xml:space="preserve">4. </v>
      </c>
      <c r="J140" s="1"/>
      <c r="K140" s="1"/>
      <c r="L140" s="1"/>
      <c r="M140" s="1"/>
      <c r="N140" s="1"/>
      <c r="O140" s="1"/>
      <c r="P140" s="1"/>
      <c r="Q140" s="1"/>
      <c r="R140" s="1"/>
      <c r="S140" s="1"/>
      <c r="T140" s="1"/>
      <c r="U140" s="1"/>
      <c r="V140" s="1"/>
      <c r="W140" s="1"/>
      <c r="X140" s="1"/>
      <c r="Y140" s="1"/>
      <c r="Z140" s="1"/>
    </row>
    <row r="141" spans="1:26" ht="26.25" hidden="1" customHeight="1" x14ac:dyDescent="0.25">
      <c r="A141" s="42"/>
      <c r="B141" s="332"/>
      <c r="C141" s="442"/>
      <c r="D141" s="419"/>
      <c r="E141" s="419"/>
      <c r="F141" s="420"/>
      <c r="G141" s="16">
        <f t="shared" si="2"/>
        <v>0</v>
      </c>
      <c r="H141" s="1">
        <v>5</v>
      </c>
      <c r="I141" s="1" t="str">
        <f t="shared" si="3"/>
        <v xml:space="preserve">5. </v>
      </c>
      <c r="J141" s="1"/>
      <c r="K141" s="1"/>
      <c r="L141" s="1"/>
      <c r="M141" s="1"/>
      <c r="N141" s="1"/>
      <c r="O141" s="1"/>
      <c r="P141" s="1"/>
      <c r="Q141" s="1"/>
      <c r="R141" s="1"/>
      <c r="S141" s="1"/>
      <c r="T141" s="1"/>
      <c r="U141" s="1"/>
      <c r="V141" s="1"/>
      <c r="W141" s="1"/>
      <c r="X141" s="1"/>
      <c r="Y141" s="1"/>
      <c r="Z141" s="1"/>
    </row>
    <row r="142" spans="1:26" ht="34.5" customHeight="1" x14ac:dyDescent="0.25">
      <c r="A142" s="477" t="str">
        <f>CONCATENATE("Competencia para la empleabilidad N° 02 (CE2):
",Perfil_Egreso!A30)</f>
        <v>Competencia para la empleabilidad N° 02 (CE2):
CE2. Tecnologías de la información. - Manejar herramientas informáticas de   las TICs para buscar y analizar información, comunicarse y realizar procedimientos o tareas vinculadas al área profesional, de acuerdo con los requerimientos de su entorno laboral. (UD)</v>
      </c>
      <c r="B142" s="478"/>
      <c r="C142" s="446" t="s">
        <v>90</v>
      </c>
      <c r="D142" s="447"/>
      <c r="E142" s="447"/>
      <c r="F142" s="448"/>
      <c r="G142" s="16" t="str">
        <f t="shared" ref="G142:G144" si="4">C152</f>
        <v>1. Actúa con honestidad, honradez, integridad y ética en los múltiples roles que asume, fomentando una cultura transparente, orientada al bien común, en contextos sociales y laborales.</v>
      </c>
      <c r="H142" s="1">
        <v>1</v>
      </c>
      <c r="I142" s="1" t="str">
        <f t="shared" ref="I142:I144" si="5">CONCATENATE(H142,". ",C152)</f>
        <v>1. 1. Actúa con honestidad, honradez, integridad y ética en los múltiples roles que asume, fomentando una cultura transparente, orientada al bien común, en contextos sociales y laborales.</v>
      </c>
      <c r="J142" s="1"/>
      <c r="K142" s="1"/>
      <c r="L142" s="1"/>
      <c r="M142" s="1"/>
      <c r="N142" s="1"/>
      <c r="O142" s="1"/>
      <c r="P142" s="1"/>
      <c r="Q142" s="1"/>
      <c r="R142" s="1"/>
      <c r="S142" s="1"/>
      <c r="T142" s="1"/>
      <c r="U142" s="1"/>
      <c r="V142" s="1"/>
      <c r="W142" s="1"/>
      <c r="X142" s="1"/>
      <c r="Y142" s="1"/>
      <c r="Z142" s="1"/>
    </row>
    <row r="143" spans="1:26" ht="26.25" customHeight="1" x14ac:dyDescent="0.25">
      <c r="A143" s="479"/>
      <c r="B143" s="480"/>
      <c r="C143" s="446" t="s">
        <v>91</v>
      </c>
      <c r="D143" s="447"/>
      <c r="E143" s="447"/>
      <c r="F143" s="448"/>
      <c r="G143" s="16" t="str">
        <f t="shared" si="4"/>
        <v>2. Contribuye al establecimiento de relaciones justas, basadas en el respeto de los derechos de la persona y cumplimiento de las obligaciones y de las normas que aseguren una convivencia democrática.</v>
      </c>
      <c r="H143" s="1">
        <v>2</v>
      </c>
      <c r="I143" s="1" t="str">
        <f t="shared" si="5"/>
        <v>2. 2. Contribuye al establecimiento de relaciones justas, basadas en el respeto de los derechos de la persona y cumplimiento de las obligaciones y de las normas que aseguren una convivencia democrática.</v>
      </c>
      <c r="J143" s="1"/>
      <c r="K143" s="1"/>
      <c r="L143" s="1"/>
      <c r="M143" s="1"/>
      <c r="N143" s="1"/>
      <c r="O143" s="1"/>
      <c r="P143" s="1"/>
      <c r="Q143" s="1"/>
      <c r="R143" s="1"/>
      <c r="S143" s="1"/>
      <c r="T143" s="1"/>
      <c r="U143" s="1"/>
      <c r="V143" s="1"/>
      <c r="W143" s="1"/>
      <c r="X143" s="1"/>
      <c r="Y143" s="1"/>
      <c r="Z143" s="1"/>
    </row>
    <row r="144" spans="1:26" ht="27.75" customHeight="1" x14ac:dyDescent="0.25">
      <c r="A144" s="449"/>
      <c r="B144" s="481"/>
      <c r="C144" s="446" t="s">
        <v>92</v>
      </c>
      <c r="D144" s="447"/>
      <c r="E144" s="447"/>
      <c r="F144" s="448"/>
      <c r="G144" s="16" t="str">
        <f t="shared" si="4"/>
        <v>3. Aplica los códigos de ética en su quehacer profesional de manera autónoma, con responsabilidad y haciendo uso eficiente de los recursos.</v>
      </c>
      <c r="H144" s="1">
        <v>3</v>
      </c>
      <c r="I144" s="1" t="str">
        <f t="shared" si="5"/>
        <v>3. 3. Aplica los códigos de ética en su quehacer profesional de manera autónoma, con responsabilidad y haciendo uso eficiente de los recursos.</v>
      </c>
      <c r="J144" s="1"/>
      <c r="K144" s="1"/>
      <c r="L144" s="1"/>
      <c r="M144" s="1"/>
      <c r="N144" s="1"/>
      <c r="O144" s="1"/>
      <c r="P144" s="1"/>
      <c r="Q144" s="1"/>
      <c r="R144" s="1"/>
      <c r="S144" s="1"/>
      <c r="T144" s="1"/>
      <c r="U144" s="1"/>
      <c r="V144" s="1"/>
      <c r="W144" s="1"/>
      <c r="X144" s="1"/>
      <c r="Y144" s="1"/>
      <c r="Z144" s="1"/>
    </row>
    <row r="145" spans="1:26" ht="15" hidden="1" customHeight="1" x14ac:dyDescent="0.25">
      <c r="A145" s="42"/>
      <c r="B145" s="332"/>
      <c r="C145" s="452"/>
      <c r="D145" s="453"/>
      <c r="E145" s="453"/>
      <c r="F145" s="454"/>
      <c r="G145" s="16">
        <f t="shared" ref="G145:G151" si="6">C145</f>
        <v>0</v>
      </c>
      <c r="H145" s="1">
        <v>4</v>
      </c>
      <c r="I145" s="1" t="str">
        <f t="shared" ref="I145:I151" si="7">CONCATENATE(H145,". ",C145)</f>
        <v xml:space="preserve">4. </v>
      </c>
      <c r="J145" s="1"/>
      <c r="K145" s="1"/>
      <c r="L145" s="1"/>
      <c r="M145" s="1"/>
      <c r="N145" s="1"/>
      <c r="O145" s="1"/>
      <c r="P145" s="1"/>
      <c r="Q145" s="1"/>
      <c r="R145" s="1"/>
      <c r="S145" s="1"/>
      <c r="T145" s="1"/>
      <c r="U145" s="1"/>
      <c r="V145" s="1"/>
      <c r="W145" s="1"/>
      <c r="X145" s="1"/>
      <c r="Y145" s="1"/>
      <c r="Z145" s="1"/>
    </row>
    <row r="146" spans="1:26" ht="29.25" hidden="1" customHeight="1" x14ac:dyDescent="0.25">
      <c r="A146" s="42"/>
      <c r="B146" s="332"/>
      <c r="C146" s="442"/>
      <c r="D146" s="419"/>
      <c r="E146" s="419"/>
      <c r="F146" s="420"/>
      <c r="G146" s="16">
        <f t="shared" si="6"/>
        <v>0</v>
      </c>
      <c r="H146" s="1">
        <v>5</v>
      </c>
      <c r="I146" s="1" t="str">
        <f t="shared" si="7"/>
        <v xml:space="preserve">5. </v>
      </c>
      <c r="J146" s="1"/>
      <c r="K146" s="1"/>
      <c r="L146" s="1"/>
      <c r="M146" s="1"/>
      <c r="N146" s="1"/>
      <c r="O146" s="1"/>
      <c r="P146" s="1"/>
      <c r="Q146" s="1"/>
      <c r="R146" s="1"/>
      <c r="S146" s="1"/>
      <c r="T146" s="1"/>
      <c r="U146" s="1"/>
      <c r="V146" s="1"/>
      <c r="W146" s="1"/>
      <c r="X146" s="1"/>
      <c r="Y146" s="1"/>
      <c r="Z146" s="1"/>
    </row>
    <row r="147" spans="1:26" ht="51.75" customHeight="1" x14ac:dyDescent="0.25">
      <c r="A147" s="477" t="str">
        <f>CONCATENATE("Competencia para la empleabilidad N° 03 (CE3):
",Perfil_Egreso!A31)</f>
        <v>Competencia para la empleabilidad N° 03 (CE3):
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(UD).</v>
      </c>
      <c r="B147" s="495"/>
      <c r="C147" s="443" t="s">
        <v>93</v>
      </c>
      <c r="D147" s="444"/>
      <c r="E147" s="444"/>
      <c r="F147" s="445"/>
      <c r="G147" s="16" t="str">
        <f t="shared" si="6"/>
        <v>1. Identifica las oportunidades que generen ideas de proyectos o negocios nuevos, mejoras en procesos, productos o servicios ya existentes, de manera ética, utilizando metodologías que promuevan la creatividad e innovación.</v>
      </c>
      <c r="H147" s="1">
        <v>1</v>
      </c>
      <c r="I147" s="1" t="str">
        <f t="shared" si="7"/>
        <v>1. 1. Identifica las oportunidades que generen ideas de proyectos o negocios nuevos, mejoras en procesos, productos o servicios ya existentes, de manera ética, utilizando metodologías que promuevan la creatividad e innovación.</v>
      </c>
      <c r="J147" s="1"/>
      <c r="K147" s="1"/>
      <c r="L147" s="1"/>
      <c r="M147" s="1"/>
      <c r="N147" s="1"/>
      <c r="O147" s="1"/>
      <c r="P147" s="1"/>
      <c r="Q147" s="1"/>
      <c r="R147" s="1"/>
      <c r="S147" s="1"/>
      <c r="T147" s="1"/>
      <c r="U147" s="1"/>
      <c r="V147" s="1"/>
      <c r="W147" s="1"/>
      <c r="X147" s="1"/>
      <c r="Y147" s="1"/>
      <c r="Z147" s="1"/>
    </row>
    <row r="148" spans="1:26" ht="46.5" customHeight="1" x14ac:dyDescent="0.25">
      <c r="A148" s="479"/>
      <c r="B148" s="496"/>
      <c r="C148" s="446" t="s">
        <v>94</v>
      </c>
      <c r="D148" s="447"/>
      <c r="E148" s="447"/>
      <c r="F148" s="448"/>
      <c r="G148" s="16" t="str">
        <f t="shared" si="6"/>
        <v>2 Propone el plan de acción del emprendimiento, asumiendo su rol de liderazgo y tomando en cuenta principios éticos, obligaciones tributarias y contables, normas establecidas para la protección de la propiedad.</v>
      </c>
      <c r="H148" s="1">
        <v>2</v>
      </c>
      <c r="I148" s="1" t="str">
        <f t="shared" si="7"/>
        <v>2. 2 Propone el plan de acción del emprendimiento, asumiendo su rol de liderazgo y tomando en cuenta principios éticos, obligaciones tributarias y contables, normas establecidas para la protección de la propiedad.</v>
      </c>
      <c r="J148" s="1"/>
      <c r="K148" s="1"/>
      <c r="L148" s="1"/>
      <c r="M148" s="1"/>
      <c r="N148" s="1"/>
      <c r="O148" s="1"/>
      <c r="P148" s="1"/>
      <c r="Q148" s="1"/>
      <c r="R148" s="1"/>
      <c r="S148" s="1"/>
      <c r="T148" s="1"/>
      <c r="U148" s="1"/>
      <c r="V148" s="1"/>
      <c r="W148" s="1"/>
      <c r="X148" s="1"/>
      <c r="Y148" s="1"/>
      <c r="Z148" s="1"/>
    </row>
    <row r="149" spans="1:26" ht="48.75" customHeight="1" x14ac:dyDescent="0.25">
      <c r="A149" s="449"/>
      <c r="B149" s="497"/>
      <c r="C149" s="446" t="s">
        <v>95</v>
      </c>
      <c r="D149" s="447"/>
      <c r="E149" s="447"/>
      <c r="F149" s="448"/>
      <c r="G149" s="16" t="str">
        <f t="shared" si="6"/>
        <v>3. Diseña el monitoreo para el cumplimiento del plan de acción, utilizando diferentes metodologías para la mejora continua, recursos para la sostenibilidad y escalamiento de su emprendimiento.</v>
      </c>
      <c r="H149" s="1">
        <v>3</v>
      </c>
      <c r="I149" s="1" t="str">
        <f t="shared" si="7"/>
        <v>3. 3. Diseña el monitoreo para el cumplimiento del plan de acción, utilizando diferentes metodologías para la mejora continua, recursos para la sostenibilidad y escalamiento de su emprendimiento.</v>
      </c>
      <c r="J149" s="1"/>
      <c r="K149" s="1"/>
      <c r="L149" s="1"/>
      <c r="M149" s="1"/>
      <c r="N149" s="1"/>
      <c r="O149" s="1"/>
      <c r="P149" s="1"/>
      <c r="Q149" s="1"/>
      <c r="R149" s="1"/>
      <c r="S149" s="1"/>
      <c r="T149" s="1"/>
      <c r="U149" s="1"/>
      <c r="V149" s="1"/>
      <c r="W149" s="1"/>
      <c r="X149" s="1"/>
      <c r="Y149" s="1"/>
      <c r="Z149" s="1"/>
    </row>
    <row r="150" spans="1:26" ht="28.5" hidden="1" customHeight="1" x14ac:dyDescent="0.25">
      <c r="A150" s="42"/>
      <c r="B150" s="332"/>
      <c r="C150" s="442"/>
      <c r="D150" s="419"/>
      <c r="E150" s="419"/>
      <c r="F150" s="420"/>
      <c r="G150" s="16">
        <f t="shared" si="6"/>
        <v>0</v>
      </c>
      <c r="H150" s="1">
        <v>4</v>
      </c>
      <c r="I150" s="1" t="str">
        <f t="shared" si="7"/>
        <v xml:space="preserve">4. </v>
      </c>
      <c r="J150" s="1"/>
      <c r="K150" s="1"/>
      <c r="L150" s="1"/>
      <c r="M150" s="1"/>
      <c r="N150" s="1"/>
      <c r="O150" s="1"/>
      <c r="P150" s="1"/>
      <c r="Q150" s="1"/>
      <c r="R150" s="1"/>
      <c r="S150" s="1"/>
      <c r="T150" s="1"/>
      <c r="U150" s="1"/>
      <c r="V150" s="1"/>
      <c r="W150" s="1"/>
      <c r="X150" s="1"/>
      <c r="Y150" s="1"/>
      <c r="Z150" s="1"/>
    </row>
    <row r="151" spans="1:26" ht="19.5" hidden="1" customHeight="1" x14ac:dyDescent="0.25">
      <c r="A151" s="43"/>
      <c r="B151" s="333"/>
      <c r="C151" s="442"/>
      <c r="D151" s="419"/>
      <c r="E151" s="419"/>
      <c r="F151" s="420"/>
      <c r="G151" s="16">
        <f t="shared" si="6"/>
        <v>0</v>
      </c>
      <c r="H151" s="1">
        <v>5</v>
      </c>
      <c r="I151" s="1" t="str">
        <f t="shared" si="7"/>
        <v xml:space="preserve">5. </v>
      </c>
      <c r="J151" s="1"/>
      <c r="K151" s="1"/>
      <c r="L151" s="1"/>
      <c r="M151" s="1"/>
      <c r="N151" s="1"/>
      <c r="O151" s="1"/>
      <c r="P151" s="1"/>
      <c r="Q151" s="1"/>
      <c r="R151" s="1"/>
      <c r="S151" s="1"/>
      <c r="T151" s="1"/>
      <c r="U151" s="1"/>
      <c r="V151" s="1"/>
      <c r="W151" s="1"/>
      <c r="X151" s="1"/>
      <c r="Y151" s="1"/>
      <c r="Z151" s="1"/>
    </row>
    <row r="152" spans="1:26" ht="39.75" customHeight="1" x14ac:dyDescent="0.25">
      <c r="A152" s="477" t="str">
        <f>CONCATENATE("Competencia para la empleabilidad N° 04 (CE4):
",Perfil_Egreso!A32)</f>
        <v>Competencia para la empleabilidad N° 04 (CE4):
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152" s="478"/>
      <c r="C152" s="446" t="s">
        <v>96</v>
      </c>
      <c r="D152" s="447"/>
      <c r="E152" s="447"/>
      <c r="F152" s="448"/>
      <c r="G152" s="16" t="e">
        <f t="shared" ref="G152:G154" si="8">#REF!</f>
        <v>#REF!</v>
      </c>
      <c r="H152" s="1">
        <v>1</v>
      </c>
      <c r="I152" s="1" t="e">
        <f t="shared" ref="I152:I154" si="9">CONCATENATE(H152,". ",#REF!)</f>
        <v>#REF!</v>
      </c>
      <c r="J152" s="1"/>
      <c r="K152" s="1"/>
      <c r="L152" s="1"/>
      <c r="M152" s="1"/>
      <c r="N152" s="1"/>
      <c r="O152" s="1"/>
      <c r="P152" s="1"/>
      <c r="Q152" s="1"/>
      <c r="R152" s="1"/>
      <c r="S152" s="1"/>
      <c r="T152" s="1"/>
      <c r="U152" s="1"/>
      <c r="V152" s="1"/>
      <c r="W152" s="1"/>
      <c r="X152" s="1"/>
      <c r="Y152" s="1"/>
      <c r="Z152" s="1"/>
    </row>
    <row r="153" spans="1:26" ht="39.75" customHeight="1" x14ac:dyDescent="0.25">
      <c r="A153" s="479"/>
      <c r="B153" s="480"/>
      <c r="C153" s="446" t="s">
        <v>97</v>
      </c>
      <c r="D153" s="447"/>
      <c r="E153" s="447"/>
      <c r="F153" s="448"/>
      <c r="G153" s="16" t="e">
        <f t="shared" si="8"/>
        <v>#REF!</v>
      </c>
      <c r="H153" s="1">
        <v>2</v>
      </c>
      <c r="I153" s="1" t="e">
        <f t="shared" si="9"/>
        <v>#REF!</v>
      </c>
      <c r="J153" s="1"/>
      <c r="K153" s="1"/>
      <c r="L153" s="1"/>
      <c r="M153" s="1"/>
      <c r="N153" s="1"/>
      <c r="O153" s="1"/>
      <c r="P153" s="1"/>
      <c r="Q153" s="1"/>
      <c r="R153" s="1"/>
      <c r="S153" s="1"/>
      <c r="T153" s="1"/>
      <c r="U153" s="1"/>
      <c r="V153" s="1"/>
      <c r="W153" s="1"/>
      <c r="X153" s="1"/>
      <c r="Y153" s="1"/>
      <c r="Z153" s="1"/>
    </row>
    <row r="154" spans="1:26" ht="75.75" customHeight="1" x14ac:dyDescent="0.25">
      <c r="A154" s="479"/>
      <c r="B154" s="480"/>
      <c r="C154" s="446" t="s">
        <v>98</v>
      </c>
      <c r="D154" s="447"/>
      <c r="E154" s="447"/>
      <c r="F154" s="448"/>
      <c r="G154" s="16" t="e">
        <f t="shared" si="8"/>
        <v>#REF!</v>
      </c>
      <c r="H154" s="1">
        <v>3</v>
      </c>
      <c r="I154" s="1" t="e">
        <f t="shared" si="9"/>
        <v>#REF!</v>
      </c>
      <c r="J154" s="1"/>
      <c r="K154" s="1"/>
      <c r="L154" s="1"/>
      <c r="M154" s="1"/>
      <c r="N154" s="1"/>
      <c r="O154" s="1"/>
      <c r="P154" s="1"/>
      <c r="Q154" s="1"/>
      <c r="R154" s="1"/>
      <c r="S154" s="1"/>
      <c r="T154" s="1"/>
      <c r="U154" s="1"/>
      <c r="V154" s="1"/>
      <c r="W154" s="1"/>
      <c r="X154" s="1"/>
      <c r="Y154" s="1"/>
      <c r="Z154" s="1"/>
    </row>
    <row r="155" spans="1:26" ht="0.75" customHeight="1" x14ac:dyDescent="0.25">
      <c r="A155" s="479"/>
      <c r="B155" s="480"/>
      <c r="C155" s="442"/>
      <c r="D155" s="419"/>
      <c r="E155" s="419"/>
      <c r="F155" s="420"/>
      <c r="G155" s="16">
        <f t="shared" ref="G155:G156" si="10">C155</f>
        <v>0</v>
      </c>
      <c r="H155" s="1">
        <v>4</v>
      </c>
      <c r="I155" s="1" t="str">
        <f t="shared" ref="I155:I156" si="11">CONCATENATE(H155,". ",C155)</f>
        <v xml:space="preserve">4. </v>
      </c>
      <c r="J155" s="1"/>
      <c r="K155" s="1"/>
      <c r="L155" s="1"/>
      <c r="M155" s="1"/>
      <c r="N155" s="1"/>
      <c r="O155" s="1"/>
      <c r="P155" s="1"/>
      <c r="Q155" s="1"/>
      <c r="R155" s="1"/>
      <c r="S155" s="1"/>
      <c r="T155" s="1"/>
      <c r="U155" s="1"/>
      <c r="V155" s="1"/>
      <c r="W155" s="1"/>
      <c r="X155" s="1"/>
      <c r="Y155" s="1"/>
      <c r="Z155" s="1"/>
    </row>
    <row r="156" spans="1:26" ht="1.5" hidden="1" customHeight="1" x14ac:dyDescent="0.25">
      <c r="A156" s="449"/>
      <c r="B156" s="481"/>
      <c r="C156" s="442"/>
      <c r="D156" s="419"/>
      <c r="E156" s="419"/>
      <c r="F156" s="420"/>
      <c r="G156" s="16">
        <f t="shared" si="10"/>
        <v>0</v>
      </c>
      <c r="H156" s="1">
        <v>5</v>
      </c>
      <c r="I156" s="1" t="str">
        <f t="shared" si="11"/>
        <v xml:space="preserve">5. </v>
      </c>
      <c r="J156" s="1"/>
      <c r="K156" s="1"/>
      <c r="L156" s="1"/>
      <c r="M156" s="1"/>
      <c r="N156" s="1"/>
      <c r="O156" s="1"/>
      <c r="P156" s="1"/>
      <c r="Q156" s="1"/>
      <c r="R156" s="1"/>
      <c r="S156" s="1"/>
      <c r="T156" s="1"/>
      <c r="U156" s="1"/>
      <c r="V156" s="1"/>
      <c r="W156" s="1"/>
      <c r="X156" s="1"/>
      <c r="Y156" s="1"/>
      <c r="Z156" s="1"/>
    </row>
    <row r="157" spans="1:26" ht="32.25" customHeight="1" x14ac:dyDescent="0.25">
      <c r="A157" s="470" t="str">
        <f>CONCATENATE("Competencia para la empleabilidad N° 05 (CE5):
",Perfil_Egreso!A33)</f>
        <v>Competencia para la empleabilidad N° 05 (CE5):
CE5. Solución de problemas,  identificar situaciones complejas para evaluar posibles soluciones, aplicando un conjunto de herramienta flexibles que conlleve a la atención de una necesidad. (UD)</v>
      </c>
      <c r="B157" s="482"/>
      <c r="C157" s="442" t="s">
        <v>99</v>
      </c>
      <c r="D157" s="419"/>
      <c r="E157" s="419"/>
      <c r="F157" s="420"/>
      <c r="G157" s="16">
        <f t="shared" ref="G157:G160" si="12">C172</f>
        <v>0</v>
      </c>
      <c r="H157" s="1">
        <v>1</v>
      </c>
      <c r="I157" s="1" t="str">
        <f t="shared" ref="I157:I160" si="13">CONCATENATE(H157,". ",C172)</f>
        <v xml:space="preserve">1. </v>
      </c>
      <c r="J157" s="1"/>
      <c r="K157" s="1"/>
      <c r="L157" s="1"/>
      <c r="M157" s="1"/>
      <c r="N157" s="1"/>
      <c r="O157" s="1"/>
      <c r="P157" s="1"/>
      <c r="Q157" s="1"/>
      <c r="R157" s="1"/>
      <c r="S157" s="1"/>
      <c r="T157" s="1"/>
      <c r="U157" s="1"/>
      <c r="V157" s="1"/>
      <c r="W157" s="1"/>
      <c r="X157" s="1"/>
      <c r="Y157" s="1"/>
      <c r="Z157" s="1"/>
    </row>
    <row r="158" spans="1:26" ht="18.75" customHeight="1" x14ac:dyDescent="0.25">
      <c r="A158" s="483"/>
      <c r="B158" s="484"/>
      <c r="C158" s="442" t="s">
        <v>100</v>
      </c>
      <c r="D158" s="419"/>
      <c r="E158" s="419"/>
      <c r="F158" s="420"/>
      <c r="G158" s="16">
        <f t="shared" si="12"/>
        <v>0</v>
      </c>
      <c r="H158" s="1">
        <v>2</v>
      </c>
      <c r="I158" s="1" t="str">
        <f t="shared" si="13"/>
        <v xml:space="preserve">2. </v>
      </c>
      <c r="J158" s="1"/>
      <c r="K158" s="1"/>
      <c r="L158" s="1"/>
      <c r="M158" s="1"/>
      <c r="N158" s="1"/>
      <c r="O158" s="1"/>
      <c r="P158" s="1"/>
      <c r="Q158" s="1"/>
      <c r="R158" s="1"/>
      <c r="S158" s="1"/>
      <c r="T158" s="1"/>
      <c r="U158" s="1"/>
      <c r="V158" s="1"/>
      <c r="W158" s="1"/>
      <c r="X158" s="1"/>
      <c r="Y158" s="1"/>
      <c r="Z158" s="1"/>
    </row>
    <row r="159" spans="1:26" ht="22.5" customHeight="1" x14ac:dyDescent="0.25">
      <c r="A159" s="483"/>
      <c r="B159" s="484"/>
      <c r="C159" s="442" t="s">
        <v>101</v>
      </c>
      <c r="D159" s="419"/>
      <c r="E159" s="419"/>
      <c r="F159" s="420"/>
      <c r="G159" s="16">
        <f t="shared" si="12"/>
        <v>0</v>
      </c>
      <c r="H159" s="1">
        <v>3</v>
      </c>
      <c r="I159" s="1" t="str">
        <f t="shared" si="13"/>
        <v xml:space="preserve">3. </v>
      </c>
      <c r="J159" s="1"/>
      <c r="K159" s="1"/>
      <c r="L159" s="1"/>
      <c r="M159" s="1"/>
      <c r="N159" s="1"/>
      <c r="O159" s="1"/>
      <c r="P159" s="1"/>
      <c r="Q159" s="1"/>
      <c r="R159" s="1"/>
      <c r="S159" s="1"/>
      <c r="T159" s="1"/>
      <c r="U159" s="1"/>
      <c r="V159" s="1"/>
      <c r="W159" s="1"/>
      <c r="X159" s="1"/>
      <c r="Y159" s="1"/>
      <c r="Z159" s="1"/>
    </row>
    <row r="160" spans="1:26" ht="22.5" customHeight="1" x14ac:dyDescent="0.25">
      <c r="A160" s="483"/>
      <c r="B160" s="484"/>
      <c r="C160" s="442" t="s">
        <v>102</v>
      </c>
      <c r="D160" s="419"/>
      <c r="E160" s="419"/>
      <c r="F160" s="420"/>
      <c r="G160" s="16">
        <f t="shared" si="12"/>
        <v>0</v>
      </c>
      <c r="H160" s="1">
        <v>4</v>
      </c>
      <c r="I160" s="1" t="str">
        <f t="shared" si="13"/>
        <v xml:space="preserve">4. </v>
      </c>
      <c r="J160" s="1"/>
      <c r="K160" s="1"/>
      <c r="L160" s="1"/>
      <c r="M160" s="1"/>
      <c r="N160" s="1"/>
      <c r="O160" s="1"/>
      <c r="P160" s="1"/>
      <c r="Q160" s="1"/>
      <c r="R160" s="1"/>
      <c r="S160" s="1"/>
      <c r="T160" s="1"/>
      <c r="U160" s="1"/>
      <c r="V160" s="1"/>
      <c r="W160" s="1"/>
      <c r="X160" s="1"/>
      <c r="Y160" s="1"/>
      <c r="Z160" s="1"/>
    </row>
    <row r="161" spans="1:26" ht="0.75" customHeight="1" x14ac:dyDescent="0.25">
      <c r="A161" s="452"/>
      <c r="B161" s="485"/>
      <c r="C161" s="459"/>
      <c r="D161" s="460"/>
      <c r="E161" s="460"/>
      <c r="F161" s="461"/>
      <c r="G161" s="16">
        <f t="shared" ref="G161:G166" si="14">C161</f>
        <v>0</v>
      </c>
      <c r="H161" s="1">
        <v>5</v>
      </c>
      <c r="I161" s="1" t="str">
        <f t="shared" ref="I161:I166" si="15">CONCATENATE(H161,". ",C161)</f>
        <v xml:space="preserve">5. </v>
      </c>
      <c r="J161" s="1"/>
      <c r="K161" s="1"/>
      <c r="L161" s="1"/>
      <c r="M161" s="1"/>
      <c r="N161" s="1"/>
      <c r="O161" s="1"/>
      <c r="P161" s="1"/>
      <c r="Q161" s="1"/>
      <c r="R161" s="1"/>
      <c r="S161" s="1"/>
      <c r="T161" s="1"/>
      <c r="U161" s="1"/>
      <c r="V161" s="1"/>
      <c r="W161" s="1"/>
      <c r="X161" s="1"/>
      <c r="Y161" s="1"/>
      <c r="Z161" s="1"/>
    </row>
    <row r="162" spans="1:26" ht="33" customHeight="1" x14ac:dyDescent="0.25">
      <c r="A162" s="477" t="str">
        <f>CONCATENATE("Competencia para la empleabilidad N° 06 (CE6):
",Perfil_Egreso!A34)</f>
        <v>Competencia para la empleabilidad N° 06 (CE6):
CE6. Cultura Ambiental.-  Interactuar con el entorno de forma ética, autonoma responsable y sostenible preservando y cuidando el ambiente natural y social, contrarestando los efectos negativos generados por la acción humana evitando otros daños. (T)</v>
      </c>
      <c r="B162" s="478"/>
      <c r="C162" s="462" t="s">
        <v>103</v>
      </c>
      <c r="D162" s="463"/>
      <c r="E162" s="463"/>
      <c r="F162" s="464"/>
      <c r="G162" s="16" t="str">
        <f t="shared" si="14"/>
        <v xml:space="preserve">1. Asume una actitud ética, crítica y propositiva en relación a las acciones y factores de riesgo que afectan la salud comunitaria, el ambiente y los servicios ecosistémicos. </v>
      </c>
      <c r="H162" s="1">
        <v>1</v>
      </c>
      <c r="I162" s="1" t="str">
        <f t="shared" si="15"/>
        <v xml:space="preserve">1. 1. Asume una actitud ética, crítica y propositiva en relación a las acciones y factores de riesgo que afectan la salud comunitaria, el ambiente y los servicios ecosistémicos. </v>
      </c>
      <c r="J162" s="1"/>
      <c r="K162" s="1"/>
      <c r="L162" s="1"/>
      <c r="M162" s="1"/>
      <c r="N162" s="1"/>
      <c r="O162" s="1"/>
      <c r="P162" s="1"/>
      <c r="Q162" s="1"/>
      <c r="R162" s="1"/>
      <c r="S162" s="1"/>
      <c r="T162" s="1"/>
      <c r="U162" s="1"/>
      <c r="V162" s="1"/>
      <c r="W162" s="1"/>
      <c r="X162" s="1"/>
      <c r="Y162" s="1"/>
      <c r="Z162" s="1"/>
    </row>
    <row r="163" spans="1:26" ht="34.5" customHeight="1" x14ac:dyDescent="0.25">
      <c r="A163" s="479"/>
      <c r="B163" s="480"/>
      <c r="C163" s="446" t="s">
        <v>104</v>
      </c>
      <c r="D163" s="447"/>
      <c r="E163" s="447"/>
      <c r="F163" s="448"/>
      <c r="G163" s="16" t="str">
        <f t="shared" si="14"/>
        <v xml:space="preserve">2. Analiza el impacto ambiental del desarrollo de actividades productivas y de servicio, en concordancia con las normas vigentes, adoptando y promoviendo acciones a favor del aprovechamiento y uso sostenible de los servicios ecosistémicos. </v>
      </c>
      <c r="H163" s="1">
        <v>2</v>
      </c>
      <c r="I163" s="1" t="str">
        <f t="shared" si="15"/>
        <v xml:space="preserve">2. 2. Analiza el impacto ambiental del desarrollo de actividades productivas y de servicio, en concordancia con las normas vigentes, adoptando y promoviendo acciones a favor del aprovechamiento y uso sostenible de los servicios ecosistémicos. </v>
      </c>
      <c r="J163" s="1"/>
      <c r="K163" s="1"/>
      <c r="L163" s="1"/>
      <c r="M163" s="1"/>
      <c r="N163" s="1"/>
      <c r="O163" s="1"/>
      <c r="P163" s="1"/>
      <c r="Q163" s="1"/>
      <c r="R163" s="1"/>
      <c r="S163" s="1"/>
      <c r="T163" s="1"/>
      <c r="U163" s="1"/>
      <c r="V163" s="1"/>
      <c r="W163" s="1"/>
      <c r="X163" s="1"/>
      <c r="Y163" s="1"/>
      <c r="Z163" s="1"/>
    </row>
    <row r="164" spans="1:26" ht="35.25" customHeight="1" x14ac:dyDescent="0.25">
      <c r="A164" s="479"/>
      <c r="B164" s="480"/>
      <c r="C164" s="446" t="s">
        <v>105</v>
      </c>
      <c r="D164" s="447"/>
      <c r="E164" s="447"/>
      <c r="F164" s="448"/>
      <c r="G164" s="16" t="str">
        <f t="shared" si="14"/>
        <v>3. Desarrolla acciones eco-eficientes con conciencia ambiental, como el reciclaje, el uso eficiente de la energía y de los recursos naturales, de acuerdo a su contexto social y laboral.</v>
      </c>
      <c r="H164" s="1">
        <v>3</v>
      </c>
      <c r="I164" s="1" t="str">
        <f t="shared" si="15"/>
        <v>3. 3. Desarrolla acciones eco-eficientes con conciencia ambiental, como el reciclaje, el uso eficiente de la energía y de los recursos naturales, de acuerdo a su contexto social y laboral.</v>
      </c>
      <c r="J164" s="1"/>
      <c r="K164" s="1"/>
      <c r="L164" s="1"/>
      <c r="M164" s="1"/>
      <c r="N164" s="1"/>
      <c r="O164" s="1"/>
      <c r="P164" s="1"/>
      <c r="Q164" s="1"/>
      <c r="R164" s="1"/>
      <c r="S164" s="1"/>
      <c r="T164" s="1"/>
      <c r="U164" s="1"/>
      <c r="V164" s="1"/>
      <c r="W164" s="1"/>
      <c r="X164" s="1"/>
      <c r="Y164" s="1"/>
      <c r="Z164" s="1"/>
    </row>
    <row r="165" spans="1:26" ht="27.75" customHeight="1" x14ac:dyDescent="0.25">
      <c r="A165" s="449"/>
      <c r="B165" s="481"/>
      <c r="C165" s="446" t="s">
        <v>106</v>
      </c>
      <c r="D165" s="447"/>
      <c r="E165" s="447"/>
      <c r="F165" s="448"/>
      <c r="G165" s="16" t="str">
        <f t="shared" si="14"/>
        <v>4. Desarrolla su práctica desde la perspectiva de globalidad del cambio climático en el ejercicio de su formación para el trabajo y futuro desempeño laboral, generando condiciones de desarrollo sostenible.</v>
      </c>
      <c r="H165" s="1">
        <v>4</v>
      </c>
      <c r="I165" s="1" t="str">
        <f t="shared" si="15"/>
        <v>4. 4. Desarrolla su práctica desde la perspectiva de globalidad del cambio climático en el ejercicio de su formación para el trabajo y futuro desempeño laboral, generando condiciones de desarrollo sostenible.</v>
      </c>
      <c r="J165" s="1"/>
      <c r="K165" s="1"/>
      <c r="L165" s="1"/>
      <c r="M165" s="1"/>
      <c r="N165" s="1"/>
      <c r="O165" s="1"/>
      <c r="P165" s="1"/>
      <c r="Q165" s="1"/>
      <c r="R165" s="1"/>
      <c r="S165" s="1"/>
      <c r="T165" s="1"/>
      <c r="U165" s="1"/>
      <c r="V165" s="1"/>
      <c r="W165" s="1"/>
      <c r="X165" s="1"/>
      <c r="Y165" s="1"/>
      <c r="Z165" s="1"/>
    </row>
    <row r="166" spans="1:26" ht="15" hidden="1" customHeight="1" x14ac:dyDescent="0.25">
      <c r="A166" s="42"/>
      <c r="B166" s="42"/>
      <c r="C166" s="442"/>
      <c r="D166" s="419"/>
      <c r="E166" s="419"/>
      <c r="F166" s="420"/>
      <c r="G166" s="16">
        <f t="shared" si="14"/>
        <v>0</v>
      </c>
      <c r="H166" s="1">
        <v>5</v>
      </c>
      <c r="I166" s="1" t="str">
        <f t="shared" si="15"/>
        <v xml:space="preserve">5. </v>
      </c>
      <c r="J166" s="1"/>
      <c r="K166" s="1"/>
      <c r="L166" s="1"/>
      <c r="M166" s="1"/>
      <c r="N166" s="1"/>
      <c r="O166" s="1"/>
      <c r="P166" s="1"/>
      <c r="Q166" s="1"/>
      <c r="R166" s="1"/>
      <c r="S166" s="1"/>
      <c r="T166" s="1"/>
      <c r="U166" s="1"/>
      <c r="V166" s="1"/>
      <c r="W166" s="1"/>
      <c r="X166" s="1"/>
      <c r="Y166" s="1"/>
      <c r="Z166" s="1"/>
    </row>
    <row r="167" spans="1:26" ht="22.5" customHeight="1" x14ac:dyDescent="0.25">
      <c r="A167" s="477" t="str">
        <f>CONCATENATE("Competencia para la empleabilidad N° 07 (CE7):
",Perfil_Egreso!A35)</f>
        <v>Competencia para la empleabilidad N° 07 (CE7):
CE 7.  Liderazgo personal y profesional .- Articular recursos y potencialidades de cada integrante de su equipo logrando un trabajo comprometido, colaborativo, creativo, ético, sensible a su contexto social y ambiente, en pro del bien común. (T)</v>
      </c>
      <c r="B167" s="478"/>
      <c r="C167" s="446" t="s">
        <v>107</v>
      </c>
      <c r="D167" s="447"/>
      <c r="E167" s="447"/>
      <c r="F167" s="448"/>
      <c r="G167" s="16" t="str">
        <f t="shared" ref="G167:G169" si="16">C157</f>
        <v>1. Identifica las causas que originan el problema, teniendo en cuenta el contexto.</v>
      </c>
      <c r="H167" s="1">
        <v>1</v>
      </c>
      <c r="I167" s="1" t="str">
        <f t="shared" ref="I167:I169" si="17">CONCATENATE(H167,". ",C157)</f>
        <v>1. 1. Identifica las causas que originan el problema, teniendo en cuenta el contexto.</v>
      </c>
      <c r="J167" s="1"/>
      <c r="K167" s="1"/>
      <c r="L167" s="1"/>
      <c r="M167" s="1"/>
      <c r="N167" s="1"/>
      <c r="O167" s="1"/>
      <c r="P167" s="1"/>
      <c r="Q167" s="1"/>
      <c r="R167" s="1"/>
      <c r="S167" s="1"/>
      <c r="T167" s="1"/>
      <c r="U167" s="1"/>
      <c r="V167" s="1"/>
      <c r="W167" s="1"/>
      <c r="X167" s="1"/>
      <c r="Y167" s="1"/>
      <c r="Z167" s="1"/>
    </row>
    <row r="168" spans="1:26" ht="22.5" customHeight="1" x14ac:dyDescent="0.25">
      <c r="A168" s="479"/>
      <c r="B168" s="480"/>
      <c r="C168" s="446" t="s">
        <v>108</v>
      </c>
      <c r="D168" s="447"/>
      <c r="E168" s="447"/>
      <c r="F168" s="448"/>
      <c r="G168" s="16" t="str">
        <f t="shared" si="16"/>
        <v>2. Propone estrategias de solución,  teniendo, en cuenta criterios de pertinencia, ética, igualdad e inclusión.</v>
      </c>
      <c r="H168" s="1">
        <v>2</v>
      </c>
      <c r="I168" s="1" t="str">
        <f t="shared" si="17"/>
        <v>2. 2. Propone estrategias de solución,  teniendo, en cuenta criterios de pertinencia, ética, igualdad e inclusión.</v>
      </c>
      <c r="J168" s="1"/>
      <c r="K168" s="1"/>
      <c r="L168" s="1"/>
      <c r="M168" s="1"/>
      <c r="N168" s="1"/>
      <c r="O168" s="1"/>
      <c r="P168" s="1"/>
      <c r="Q168" s="1"/>
      <c r="R168" s="1"/>
      <c r="S168" s="1"/>
      <c r="T168" s="1"/>
      <c r="U168" s="1"/>
      <c r="V168" s="1"/>
      <c r="W168" s="1"/>
      <c r="X168" s="1"/>
      <c r="Y168" s="1"/>
      <c r="Z168" s="1"/>
    </row>
    <row r="169" spans="1:26" ht="30" customHeight="1" x14ac:dyDescent="0.25">
      <c r="A169" s="479"/>
      <c r="B169" s="480"/>
      <c r="C169" s="446" t="s">
        <v>109</v>
      </c>
      <c r="D169" s="447"/>
      <c r="E169" s="447"/>
      <c r="F169" s="448"/>
      <c r="G169" s="16" t="str">
        <f t="shared" si="16"/>
        <v>3. Evaluar posibles soluciones al problema, teniendo en cuenta criterios de pertinencia, ética, igualidad e inclusión.</v>
      </c>
      <c r="H169" s="1">
        <v>3</v>
      </c>
      <c r="I169" s="1" t="str">
        <f t="shared" si="17"/>
        <v>3. 3. Evaluar posibles soluciones al problema, teniendo en cuenta criterios de pertinencia, ética, igualidad e inclusión.</v>
      </c>
      <c r="J169" s="1"/>
      <c r="K169" s="1"/>
      <c r="L169" s="1"/>
      <c r="M169" s="1"/>
      <c r="N169" s="1"/>
      <c r="O169" s="1"/>
      <c r="P169" s="1"/>
      <c r="Q169" s="1"/>
      <c r="R169" s="1"/>
      <c r="S169" s="1"/>
      <c r="T169" s="1"/>
      <c r="U169" s="1"/>
      <c r="V169" s="1"/>
      <c r="W169" s="1"/>
      <c r="X169" s="1"/>
      <c r="Y169" s="1"/>
      <c r="Z169" s="1"/>
    </row>
    <row r="170" spans="1:26" ht="26.25" customHeight="1" x14ac:dyDescent="0.25">
      <c r="A170" s="449"/>
      <c r="B170" s="481"/>
      <c r="C170" s="446" t="s">
        <v>110</v>
      </c>
      <c r="D170" s="447"/>
      <c r="E170" s="447"/>
      <c r="F170" s="448"/>
      <c r="G170" s="16" t="str">
        <f t="shared" ref="G170:G171" si="18">C170</f>
        <v>4. Desarrolla una cultura de calidad y mejora continua para el logro de objetivos, fomentando la participación y el compromiso del equipo y de sí mismo, con su entorno local, regional y nacional.</v>
      </c>
      <c r="H170" s="1">
        <v>4</v>
      </c>
      <c r="I170" s="1" t="str">
        <f t="shared" ref="I170:I171" si="19">CONCATENATE(H170,". ",C170)</f>
        <v>4. 4. Desarrolla una cultura de calidad y mejora continua para el logro de objetivos, fomentando la participación y el compromiso del equipo y de sí mismo, con su entorno local, regional y nacional.</v>
      </c>
      <c r="J170" s="1"/>
      <c r="K170" s="1"/>
      <c r="L170" s="1"/>
      <c r="M170" s="1"/>
      <c r="N170" s="1"/>
      <c r="O170" s="1"/>
      <c r="P170" s="1"/>
      <c r="Q170" s="1"/>
      <c r="R170" s="1"/>
      <c r="S170" s="1"/>
      <c r="T170" s="1"/>
      <c r="U170" s="1"/>
      <c r="V170" s="1"/>
      <c r="W170" s="1"/>
      <c r="X170" s="1"/>
      <c r="Y170" s="1"/>
      <c r="Z170" s="1"/>
    </row>
    <row r="171" spans="1:26" ht="15" hidden="1" customHeight="1" x14ac:dyDescent="0.25">
      <c r="A171" s="42"/>
      <c r="B171" s="42"/>
      <c r="C171" s="442"/>
      <c r="D171" s="419"/>
      <c r="E171" s="419"/>
      <c r="F171" s="420"/>
      <c r="G171" s="16">
        <f t="shared" si="18"/>
        <v>0</v>
      </c>
      <c r="H171" s="1">
        <v>5</v>
      </c>
      <c r="I171" s="1" t="str">
        <f t="shared" si="19"/>
        <v xml:space="preserve">5. </v>
      </c>
      <c r="J171" s="1"/>
      <c r="K171" s="1"/>
      <c r="L171" s="1"/>
      <c r="M171" s="1"/>
      <c r="N171" s="1"/>
      <c r="O171" s="1"/>
      <c r="P171" s="1"/>
      <c r="Q171" s="1"/>
      <c r="R171" s="1"/>
      <c r="S171" s="1"/>
      <c r="T171" s="1"/>
      <c r="U171" s="1"/>
      <c r="V171" s="1"/>
      <c r="W171" s="1"/>
      <c r="X171" s="1"/>
      <c r="Y171" s="1"/>
      <c r="Z171" s="1"/>
    </row>
    <row r="172" spans="1:26" ht="0.75" customHeight="1" x14ac:dyDescent="0.25">
      <c r="A172" s="470" t="str">
        <f>CONCATENATE("Competencia para la empleabilidad N° 08 (CE8):
",Perfil_Egreso!A36)</f>
        <v xml:space="preserve">Competencia para la empleabilidad N° 08 (CE8):
</v>
      </c>
      <c r="B172" s="482"/>
      <c r="C172" s="442"/>
      <c r="D172" s="419"/>
      <c r="E172" s="419"/>
      <c r="F172" s="420"/>
      <c r="G172" s="16" t="e">
        <f t="shared" ref="G172:G175" si="20">#REF!</f>
        <v>#REF!</v>
      </c>
      <c r="H172" s="1">
        <v>1</v>
      </c>
      <c r="I172" s="1" t="e">
        <f t="shared" ref="I172:I175" si="21">CONCATENATE(H172,". ",#REF!)</f>
        <v>#REF!</v>
      </c>
      <c r="J172" s="1"/>
      <c r="K172" s="1"/>
      <c r="L172" s="1"/>
      <c r="M172" s="1"/>
      <c r="N172" s="1"/>
      <c r="O172" s="1"/>
      <c r="P172" s="1"/>
      <c r="Q172" s="1"/>
      <c r="R172" s="1"/>
      <c r="S172" s="1"/>
      <c r="T172" s="1"/>
      <c r="U172" s="1"/>
      <c r="V172" s="1"/>
      <c r="W172" s="1"/>
      <c r="X172" s="1"/>
      <c r="Y172" s="1"/>
      <c r="Z172" s="1"/>
    </row>
    <row r="173" spans="1:26" ht="15" hidden="1" customHeight="1" x14ac:dyDescent="0.25">
      <c r="A173" s="483"/>
      <c r="B173" s="484"/>
      <c r="C173" s="442"/>
      <c r="D173" s="419"/>
      <c r="E173" s="419"/>
      <c r="F173" s="420"/>
      <c r="G173" s="16" t="e">
        <f t="shared" si="20"/>
        <v>#REF!</v>
      </c>
      <c r="H173" s="1">
        <v>2</v>
      </c>
      <c r="I173" s="1" t="e">
        <f t="shared" si="21"/>
        <v>#REF!</v>
      </c>
      <c r="J173" s="1"/>
      <c r="K173" s="1"/>
      <c r="L173" s="1"/>
      <c r="M173" s="1"/>
      <c r="N173" s="1"/>
      <c r="O173" s="1"/>
      <c r="P173" s="1"/>
      <c r="Q173" s="1"/>
      <c r="R173" s="1"/>
      <c r="S173" s="1"/>
      <c r="T173" s="1"/>
      <c r="U173" s="1"/>
      <c r="V173" s="1"/>
      <c r="W173" s="1"/>
      <c r="X173" s="1"/>
      <c r="Y173" s="1"/>
      <c r="Z173" s="1"/>
    </row>
    <row r="174" spans="1:26" ht="15" hidden="1" customHeight="1" x14ac:dyDescent="0.25">
      <c r="A174" s="483"/>
      <c r="B174" s="484"/>
      <c r="C174" s="442"/>
      <c r="D174" s="419"/>
      <c r="E174" s="419"/>
      <c r="F174" s="420"/>
      <c r="G174" s="16" t="e">
        <f t="shared" si="20"/>
        <v>#REF!</v>
      </c>
      <c r="H174" s="1">
        <v>3</v>
      </c>
      <c r="I174" s="1" t="e">
        <f t="shared" si="21"/>
        <v>#REF!</v>
      </c>
      <c r="J174" s="1"/>
      <c r="K174" s="1"/>
      <c r="L174" s="1"/>
      <c r="M174" s="1"/>
      <c r="N174" s="1"/>
      <c r="O174" s="1"/>
      <c r="P174" s="1"/>
      <c r="Q174" s="1"/>
      <c r="R174" s="1"/>
      <c r="S174" s="1"/>
      <c r="T174" s="1"/>
      <c r="U174" s="1"/>
      <c r="V174" s="1"/>
      <c r="W174" s="1"/>
      <c r="X174" s="1"/>
      <c r="Y174" s="1"/>
      <c r="Z174" s="1"/>
    </row>
    <row r="175" spans="1:26" ht="15" hidden="1" customHeight="1" x14ac:dyDescent="0.25">
      <c r="A175" s="452"/>
      <c r="B175" s="485"/>
      <c r="C175" s="442"/>
      <c r="D175" s="419"/>
      <c r="E175" s="419"/>
      <c r="F175" s="420"/>
      <c r="G175" s="16" t="e">
        <f t="shared" si="20"/>
        <v>#REF!</v>
      </c>
      <c r="H175" s="1">
        <v>4</v>
      </c>
      <c r="I175" s="1" t="e">
        <f t="shared" si="21"/>
        <v>#REF!</v>
      </c>
      <c r="J175" s="1"/>
      <c r="K175" s="1"/>
      <c r="L175" s="1"/>
      <c r="M175" s="1"/>
      <c r="N175" s="1"/>
      <c r="O175" s="1"/>
      <c r="P175" s="1"/>
      <c r="Q175" s="1"/>
      <c r="R175" s="1"/>
      <c r="S175" s="1"/>
      <c r="T175" s="1"/>
      <c r="U175" s="1"/>
      <c r="V175" s="1"/>
      <c r="W175" s="1"/>
      <c r="X175" s="1"/>
      <c r="Y175" s="1"/>
      <c r="Z175" s="1"/>
    </row>
    <row r="176" spans="1:26" ht="15" hidden="1" customHeight="1" x14ac:dyDescent="0.25">
      <c r="A176" s="42"/>
      <c r="B176" s="42"/>
      <c r="C176" s="442"/>
      <c r="D176" s="419"/>
      <c r="E176" s="419"/>
      <c r="F176" s="420"/>
      <c r="G176" s="16">
        <f t="shared" ref="G176:G196" si="22">C176</f>
        <v>0</v>
      </c>
      <c r="H176" s="1">
        <v>5</v>
      </c>
      <c r="I176" s="1" t="str">
        <f t="shared" ref="I176:I196" si="23">CONCATENATE(H176,". ",C176)</f>
        <v xml:space="preserve">5. </v>
      </c>
      <c r="J176" s="1"/>
      <c r="K176" s="1"/>
      <c r="L176" s="1"/>
      <c r="M176" s="1"/>
      <c r="N176" s="1"/>
      <c r="O176" s="1"/>
      <c r="P176" s="1"/>
      <c r="Q176" s="1"/>
      <c r="R176" s="1"/>
      <c r="S176" s="1"/>
      <c r="T176" s="1"/>
      <c r="U176" s="1"/>
      <c r="V176" s="1"/>
      <c r="W176" s="1"/>
      <c r="X176" s="1"/>
      <c r="Y176" s="1"/>
      <c r="Z176" s="1"/>
    </row>
    <row r="177" spans="1:26" ht="15" hidden="1" customHeight="1" x14ac:dyDescent="0.25">
      <c r="A177" s="42" t="str">
        <f>CONCATENATE("Competencia para la empleabilidad N° 09 (CE9):
",Perfil_Egreso!A37)</f>
        <v xml:space="preserve">Competencia para la empleabilidad N° 09 (CE9):
</v>
      </c>
      <c r="B177" s="42"/>
      <c r="C177" s="442"/>
      <c r="D177" s="419"/>
      <c r="E177" s="419"/>
      <c r="F177" s="420"/>
      <c r="G177" s="16">
        <f t="shared" si="22"/>
        <v>0</v>
      </c>
      <c r="H177" s="1">
        <v>1</v>
      </c>
      <c r="I177" s="1" t="str">
        <f t="shared" si="23"/>
        <v xml:space="preserve">1. </v>
      </c>
      <c r="J177" s="1"/>
      <c r="K177" s="1"/>
      <c r="L177" s="1"/>
      <c r="M177" s="1"/>
      <c r="N177" s="1"/>
      <c r="O177" s="1"/>
      <c r="P177" s="1"/>
      <c r="Q177" s="1"/>
      <c r="R177" s="1"/>
      <c r="S177" s="1"/>
      <c r="T177" s="1"/>
      <c r="U177" s="1"/>
      <c r="V177" s="1"/>
      <c r="W177" s="1"/>
      <c r="X177" s="1"/>
      <c r="Y177" s="1"/>
      <c r="Z177" s="1"/>
    </row>
    <row r="178" spans="1:26" ht="15" hidden="1" customHeight="1" x14ac:dyDescent="0.25">
      <c r="A178" s="42"/>
      <c r="B178" s="42"/>
      <c r="C178" s="442"/>
      <c r="D178" s="419"/>
      <c r="E178" s="419"/>
      <c r="F178" s="420"/>
      <c r="G178" s="16">
        <f t="shared" si="22"/>
        <v>0</v>
      </c>
      <c r="H178" s="1">
        <v>2</v>
      </c>
      <c r="I178" s="1" t="str">
        <f t="shared" si="23"/>
        <v xml:space="preserve">2. </v>
      </c>
      <c r="J178" s="1"/>
      <c r="K178" s="1"/>
      <c r="L178" s="1"/>
      <c r="M178" s="1"/>
      <c r="N178" s="1"/>
      <c r="O178" s="1"/>
      <c r="P178" s="1"/>
      <c r="Q178" s="1"/>
      <c r="R178" s="1"/>
      <c r="S178" s="1"/>
      <c r="T178" s="1"/>
      <c r="U178" s="1"/>
      <c r="V178" s="1"/>
      <c r="W178" s="1"/>
      <c r="X178" s="1"/>
      <c r="Y178" s="1"/>
      <c r="Z178" s="1"/>
    </row>
    <row r="179" spans="1:26" ht="15" hidden="1" customHeight="1" x14ac:dyDescent="0.25">
      <c r="A179" s="42"/>
      <c r="B179" s="42"/>
      <c r="C179" s="442"/>
      <c r="D179" s="419"/>
      <c r="E179" s="419"/>
      <c r="F179" s="420"/>
      <c r="G179" s="16">
        <f t="shared" si="22"/>
        <v>0</v>
      </c>
      <c r="H179" s="1">
        <v>3</v>
      </c>
      <c r="I179" s="1" t="str">
        <f t="shared" si="23"/>
        <v xml:space="preserve">3. </v>
      </c>
      <c r="J179" s="1"/>
      <c r="K179" s="1"/>
      <c r="L179" s="1"/>
      <c r="M179" s="1"/>
      <c r="N179" s="1"/>
      <c r="O179" s="1"/>
      <c r="P179" s="1"/>
      <c r="Q179" s="1"/>
      <c r="R179" s="1"/>
      <c r="S179" s="1"/>
      <c r="T179" s="1"/>
      <c r="U179" s="1"/>
      <c r="V179" s="1"/>
      <c r="W179" s="1"/>
      <c r="X179" s="1"/>
      <c r="Y179" s="1"/>
      <c r="Z179" s="1"/>
    </row>
    <row r="180" spans="1:26" ht="15" hidden="1" customHeight="1" x14ac:dyDescent="0.25">
      <c r="A180" s="42"/>
      <c r="B180" s="42"/>
      <c r="C180" s="442"/>
      <c r="D180" s="419"/>
      <c r="E180" s="419"/>
      <c r="F180" s="420"/>
      <c r="G180" s="16">
        <f t="shared" si="22"/>
        <v>0</v>
      </c>
      <c r="H180" s="1">
        <v>4</v>
      </c>
      <c r="I180" s="1" t="str">
        <f t="shared" si="23"/>
        <v xml:space="preserve">4. </v>
      </c>
      <c r="J180" s="1"/>
      <c r="K180" s="1"/>
      <c r="L180" s="1"/>
      <c r="M180" s="1"/>
      <c r="N180" s="1"/>
      <c r="O180" s="1"/>
      <c r="P180" s="1"/>
      <c r="Q180" s="1"/>
      <c r="R180" s="1"/>
      <c r="S180" s="1"/>
      <c r="T180" s="1"/>
      <c r="U180" s="1"/>
      <c r="V180" s="1"/>
      <c r="W180" s="1"/>
      <c r="X180" s="1"/>
      <c r="Y180" s="1"/>
      <c r="Z180" s="1"/>
    </row>
    <row r="181" spans="1:26" ht="15" hidden="1" customHeight="1" x14ac:dyDescent="0.25">
      <c r="A181" s="42"/>
      <c r="B181" s="42"/>
      <c r="C181" s="442"/>
      <c r="D181" s="419"/>
      <c r="E181" s="419"/>
      <c r="F181" s="420"/>
      <c r="G181" s="16">
        <f t="shared" si="22"/>
        <v>0</v>
      </c>
      <c r="H181" s="1">
        <v>5</v>
      </c>
      <c r="I181" s="1" t="str">
        <f t="shared" si="23"/>
        <v xml:space="preserve">5. </v>
      </c>
      <c r="J181" s="1"/>
      <c r="K181" s="1"/>
      <c r="L181" s="1"/>
      <c r="M181" s="1"/>
      <c r="N181" s="1"/>
      <c r="O181" s="1"/>
      <c r="P181" s="1"/>
      <c r="Q181" s="1"/>
      <c r="R181" s="1"/>
      <c r="S181" s="1"/>
      <c r="T181" s="1"/>
      <c r="U181" s="1"/>
      <c r="V181" s="1"/>
      <c r="W181" s="1"/>
      <c r="X181" s="1"/>
      <c r="Y181" s="1"/>
      <c r="Z181" s="1"/>
    </row>
    <row r="182" spans="1:26" ht="15" hidden="1" customHeight="1" x14ac:dyDescent="0.25">
      <c r="A182" s="42" t="str">
        <f>CONCATENATE("Competencia para la empleabilidad N° 10 (CE10):
",Perfil_Egreso!A38)</f>
        <v xml:space="preserve">Competencia para la empleabilidad N° 10 (CE10):
</v>
      </c>
      <c r="B182" s="42"/>
      <c r="C182" s="442"/>
      <c r="D182" s="419"/>
      <c r="E182" s="419"/>
      <c r="F182" s="420"/>
      <c r="G182" s="16">
        <f t="shared" si="22"/>
        <v>0</v>
      </c>
      <c r="H182" s="1">
        <v>1</v>
      </c>
      <c r="I182" s="1" t="str">
        <f t="shared" si="23"/>
        <v xml:space="preserve">1. </v>
      </c>
      <c r="J182" s="1"/>
      <c r="K182" s="1"/>
      <c r="L182" s="1"/>
      <c r="M182" s="1"/>
      <c r="N182" s="1"/>
      <c r="O182" s="1"/>
      <c r="P182" s="1"/>
      <c r="Q182" s="1"/>
      <c r="R182" s="1"/>
      <c r="S182" s="1"/>
      <c r="T182" s="1"/>
      <c r="U182" s="1"/>
      <c r="V182" s="1"/>
      <c r="W182" s="1"/>
      <c r="X182" s="1"/>
      <c r="Y182" s="1"/>
      <c r="Z182" s="1"/>
    </row>
    <row r="183" spans="1:26" ht="15" hidden="1" customHeight="1" x14ac:dyDescent="0.25">
      <c r="A183" s="42"/>
      <c r="B183" s="42"/>
      <c r="C183" s="442"/>
      <c r="D183" s="419"/>
      <c r="E183" s="419"/>
      <c r="F183" s="420"/>
      <c r="G183" s="16">
        <f t="shared" si="22"/>
        <v>0</v>
      </c>
      <c r="H183" s="1">
        <v>2</v>
      </c>
      <c r="I183" s="1" t="str">
        <f t="shared" si="23"/>
        <v xml:space="preserve">2. </v>
      </c>
      <c r="J183" s="1"/>
      <c r="K183" s="1"/>
      <c r="L183" s="1"/>
      <c r="M183" s="1"/>
      <c r="N183" s="1"/>
      <c r="O183" s="1"/>
      <c r="P183" s="1"/>
      <c r="Q183" s="1"/>
      <c r="R183" s="1"/>
      <c r="S183" s="1"/>
      <c r="T183" s="1"/>
      <c r="U183" s="1"/>
      <c r="V183" s="1"/>
      <c r="W183" s="1"/>
      <c r="X183" s="1"/>
      <c r="Y183" s="1"/>
      <c r="Z183" s="1"/>
    </row>
    <row r="184" spans="1:26" ht="15" hidden="1" customHeight="1" x14ac:dyDescent="0.25">
      <c r="A184" s="42"/>
      <c r="B184" s="42"/>
      <c r="C184" s="442"/>
      <c r="D184" s="419"/>
      <c r="E184" s="419"/>
      <c r="F184" s="420"/>
      <c r="G184" s="16">
        <f t="shared" si="22"/>
        <v>0</v>
      </c>
      <c r="H184" s="1">
        <v>3</v>
      </c>
      <c r="I184" s="1" t="str">
        <f t="shared" si="23"/>
        <v xml:space="preserve">3. </v>
      </c>
      <c r="J184" s="1"/>
      <c r="K184" s="1"/>
      <c r="L184" s="1"/>
      <c r="M184" s="1"/>
      <c r="N184" s="1"/>
      <c r="O184" s="1"/>
      <c r="P184" s="1"/>
      <c r="Q184" s="1"/>
      <c r="R184" s="1"/>
      <c r="S184" s="1"/>
      <c r="T184" s="1"/>
      <c r="U184" s="1"/>
      <c r="V184" s="1"/>
      <c r="W184" s="1"/>
      <c r="X184" s="1"/>
      <c r="Y184" s="1"/>
      <c r="Z184" s="1"/>
    </row>
    <row r="185" spans="1:26" ht="15" hidden="1" customHeight="1" x14ac:dyDescent="0.25">
      <c r="A185" s="42"/>
      <c r="B185" s="42"/>
      <c r="C185" s="442"/>
      <c r="D185" s="419"/>
      <c r="E185" s="419"/>
      <c r="F185" s="420"/>
      <c r="G185" s="16">
        <f t="shared" si="22"/>
        <v>0</v>
      </c>
      <c r="H185" s="1">
        <v>4</v>
      </c>
      <c r="I185" s="1" t="str">
        <f t="shared" si="23"/>
        <v xml:space="preserve">4. </v>
      </c>
      <c r="J185" s="1"/>
      <c r="K185" s="1"/>
      <c r="L185" s="1"/>
      <c r="M185" s="1"/>
      <c r="N185" s="1"/>
      <c r="O185" s="1"/>
      <c r="P185" s="1"/>
      <c r="Q185" s="1"/>
      <c r="R185" s="1"/>
      <c r="S185" s="1"/>
      <c r="T185" s="1"/>
      <c r="U185" s="1"/>
      <c r="V185" s="1"/>
      <c r="W185" s="1"/>
      <c r="X185" s="1"/>
      <c r="Y185" s="1"/>
      <c r="Z185" s="1"/>
    </row>
    <row r="186" spans="1:26" ht="15" hidden="1" customHeight="1" x14ac:dyDescent="0.25">
      <c r="A186" s="42"/>
      <c r="B186" s="42"/>
      <c r="C186" s="442"/>
      <c r="D186" s="419"/>
      <c r="E186" s="419"/>
      <c r="F186" s="420"/>
      <c r="G186" s="16">
        <f t="shared" si="22"/>
        <v>0</v>
      </c>
      <c r="H186" s="1">
        <v>5</v>
      </c>
      <c r="I186" s="1" t="str">
        <f t="shared" si="23"/>
        <v xml:space="preserve">5. </v>
      </c>
      <c r="J186" s="1"/>
      <c r="K186" s="1"/>
      <c r="L186" s="1"/>
      <c r="M186" s="1"/>
      <c r="N186" s="1"/>
      <c r="O186" s="1"/>
      <c r="P186" s="1"/>
      <c r="Q186" s="1"/>
      <c r="R186" s="1"/>
      <c r="S186" s="1"/>
      <c r="T186" s="1"/>
      <c r="U186" s="1"/>
      <c r="V186" s="1"/>
      <c r="W186" s="1"/>
      <c r="X186" s="1"/>
      <c r="Y186" s="1"/>
      <c r="Z186" s="1"/>
    </row>
    <row r="187" spans="1:26" ht="15" hidden="1" customHeight="1" x14ac:dyDescent="0.25">
      <c r="A187" s="42" t="str">
        <f>CONCATENATE("Competencia para la empleabilidad N° 11 (CE11):
",Perfil_Egreso!A39)</f>
        <v xml:space="preserve">Competencia para la empleabilidad N° 11 (CE11):
</v>
      </c>
      <c r="B187" s="42"/>
      <c r="C187" s="442"/>
      <c r="D187" s="419"/>
      <c r="E187" s="419"/>
      <c r="F187" s="420"/>
      <c r="G187" s="16">
        <f t="shared" si="22"/>
        <v>0</v>
      </c>
      <c r="H187" s="1">
        <v>1</v>
      </c>
      <c r="I187" s="1" t="str">
        <f t="shared" si="23"/>
        <v xml:space="preserve">1. </v>
      </c>
      <c r="J187" s="1"/>
      <c r="K187" s="1"/>
      <c r="L187" s="1"/>
      <c r="M187" s="1"/>
      <c r="N187" s="1"/>
      <c r="O187" s="1"/>
      <c r="P187" s="1"/>
      <c r="Q187" s="1"/>
      <c r="R187" s="1"/>
      <c r="S187" s="1"/>
      <c r="T187" s="1"/>
      <c r="U187" s="1"/>
      <c r="V187" s="1"/>
      <c r="W187" s="1"/>
      <c r="X187" s="1"/>
      <c r="Y187" s="1"/>
      <c r="Z187" s="1"/>
    </row>
    <row r="188" spans="1:26" ht="15.75" hidden="1" customHeight="1" x14ac:dyDescent="0.25">
      <c r="A188" s="42"/>
      <c r="B188" s="42"/>
      <c r="C188" s="442"/>
      <c r="D188" s="419"/>
      <c r="E188" s="419"/>
      <c r="F188" s="420"/>
      <c r="G188" s="16">
        <f t="shared" si="22"/>
        <v>0</v>
      </c>
      <c r="H188" s="1">
        <v>2</v>
      </c>
      <c r="I188" s="1" t="str">
        <f t="shared" si="23"/>
        <v xml:space="preserve">2. </v>
      </c>
      <c r="J188" s="1"/>
      <c r="K188" s="1"/>
      <c r="L188" s="1"/>
      <c r="M188" s="1"/>
      <c r="N188" s="1"/>
      <c r="O188" s="1"/>
      <c r="P188" s="1"/>
      <c r="Q188" s="1"/>
      <c r="R188" s="1"/>
      <c r="S188" s="1"/>
      <c r="T188" s="1"/>
      <c r="U188" s="1"/>
      <c r="V188" s="1"/>
      <c r="W188" s="1"/>
      <c r="X188" s="1"/>
      <c r="Y188" s="1"/>
      <c r="Z188" s="1"/>
    </row>
    <row r="189" spans="1:26" ht="15.75" hidden="1" customHeight="1" x14ac:dyDescent="0.25">
      <c r="A189" s="42"/>
      <c r="B189" s="42"/>
      <c r="C189" s="442"/>
      <c r="D189" s="419"/>
      <c r="E189" s="419"/>
      <c r="F189" s="420"/>
      <c r="G189" s="16">
        <f t="shared" si="22"/>
        <v>0</v>
      </c>
      <c r="H189" s="1">
        <v>3</v>
      </c>
      <c r="I189" s="1" t="str">
        <f t="shared" si="23"/>
        <v xml:space="preserve">3. </v>
      </c>
      <c r="J189" s="1"/>
      <c r="K189" s="1"/>
      <c r="L189" s="1"/>
      <c r="M189" s="1"/>
      <c r="N189" s="1"/>
      <c r="O189" s="1"/>
      <c r="P189" s="1"/>
      <c r="Q189" s="1"/>
      <c r="R189" s="1"/>
      <c r="S189" s="1"/>
      <c r="T189" s="1"/>
      <c r="U189" s="1"/>
      <c r="V189" s="1"/>
      <c r="W189" s="1"/>
      <c r="X189" s="1"/>
      <c r="Y189" s="1"/>
      <c r="Z189" s="1"/>
    </row>
    <row r="190" spans="1:26" ht="15.75" hidden="1" customHeight="1" x14ac:dyDescent="0.25">
      <c r="A190" s="42"/>
      <c r="B190" s="42"/>
      <c r="C190" s="442"/>
      <c r="D190" s="419"/>
      <c r="E190" s="419"/>
      <c r="F190" s="420"/>
      <c r="G190" s="16">
        <f t="shared" si="22"/>
        <v>0</v>
      </c>
      <c r="H190" s="1">
        <v>4</v>
      </c>
      <c r="I190" s="1" t="str">
        <f t="shared" si="23"/>
        <v xml:space="preserve">4. </v>
      </c>
      <c r="J190" s="1"/>
      <c r="K190" s="1"/>
      <c r="L190" s="1"/>
      <c r="M190" s="1"/>
      <c r="N190" s="1"/>
      <c r="O190" s="1"/>
      <c r="P190" s="1"/>
      <c r="Q190" s="1"/>
      <c r="R190" s="1"/>
      <c r="S190" s="1"/>
      <c r="T190" s="1"/>
      <c r="U190" s="1"/>
      <c r="V190" s="1"/>
      <c r="W190" s="1"/>
      <c r="X190" s="1"/>
      <c r="Y190" s="1"/>
      <c r="Z190" s="1"/>
    </row>
    <row r="191" spans="1:26" ht="15.75" hidden="1" customHeight="1" x14ac:dyDescent="0.25">
      <c r="A191" s="42"/>
      <c r="B191" s="42"/>
      <c r="C191" s="442"/>
      <c r="D191" s="419"/>
      <c r="E191" s="419"/>
      <c r="F191" s="420"/>
      <c r="G191" s="16">
        <f t="shared" si="22"/>
        <v>0</v>
      </c>
      <c r="H191" s="1">
        <v>5</v>
      </c>
      <c r="I191" s="1" t="str">
        <f t="shared" si="23"/>
        <v xml:space="preserve">5. </v>
      </c>
      <c r="J191" s="1"/>
      <c r="K191" s="1"/>
      <c r="L191" s="1"/>
      <c r="M191" s="1"/>
      <c r="N191" s="1"/>
      <c r="O191" s="1"/>
      <c r="P191" s="1"/>
      <c r="Q191" s="1"/>
      <c r="R191" s="1"/>
      <c r="S191" s="1"/>
      <c r="T191" s="1"/>
      <c r="U191" s="1"/>
      <c r="V191" s="1"/>
      <c r="W191" s="1"/>
      <c r="X191" s="1"/>
      <c r="Y191" s="1"/>
      <c r="Z191" s="1"/>
    </row>
    <row r="192" spans="1:26" ht="15.75" hidden="1" customHeight="1" x14ac:dyDescent="0.25">
      <c r="A192" s="42" t="str">
        <f>CONCATENATE("Competencia para la empleabilidad N° 12 (CE12):
",Perfil_Egreso!A40)</f>
        <v xml:space="preserve">Competencia para la empleabilidad N° 12 (CE12):
</v>
      </c>
      <c r="B192" s="42"/>
      <c r="C192" s="442"/>
      <c r="D192" s="419"/>
      <c r="E192" s="419"/>
      <c r="F192" s="420"/>
      <c r="G192" s="16">
        <f t="shared" si="22"/>
        <v>0</v>
      </c>
      <c r="H192" s="1">
        <v>1</v>
      </c>
      <c r="I192" s="1" t="str">
        <f t="shared" si="23"/>
        <v xml:space="preserve">1. </v>
      </c>
      <c r="J192" s="1"/>
      <c r="K192" s="1"/>
      <c r="L192" s="1"/>
      <c r="M192" s="1"/>
      <c r="N192" s="1"/>
      <c r="O192" s="1"/>
      <c r="P192" s="1"/>
      <c r="Q192" s="1"/>
      <c r="R192" s="1"/>
      <c r="S192" s="1"/>
      <c r="T192" s="1"/>
      <c r="U192" s="1"/>
      <c r="V192" s="1"/>
      <c r="W192" s="1"/>
      <c r="X192" s="1"/>
      <c r="Y192" s="1"/>
      <c r="Z192" s="1"/>
    </row>
    <row r="193" spans="1:26" ht="15.75" hidden="1" customHeight="1" x14ac:dyDescent="0.25">
      <c r="A193" s="42"/>
      <c r="B193" s="42"/>
      <c r="C193" s="442"/>
      <c r="D193" s="419"/>
      <c r="E193" s="419"/>
      <c r="F193" s="420"/>
      <c r="G193" s="16">
        <f t="shared" si="22"/>
        <v>0</v>
      </c>
      <c r="H193" s="1">
        <v>2</v>
      </c>
      <c r="I193" s="1" t="str">
        <f t="shared" si="23"/>
        <v xml:space="preserve">2. </v>
      </c>
      <c r="J193" s="1"/>
      <c r="K193" s="1"/>
      <c r="L193" s="1"/>
      <c r="M193" s="1"/>
      <c r="N193" s="1"/>
      <c r="O193" s="1"/>
      <c r="P193" s="1"/>
      <c r="Q193" s="1"/>
      <c r="R193" s="1"/>
      <c r="S193" s="1"/>
      <c r="T193" s="1"/>
      <c r="U193" s="1"/>
      <c r="V193" s="1"/>
      <c r="W193" s="1"/>
      <c r="X193" s="1"/>
      <c r="Y193" s="1"/>
      <c r="Z193" s="1"/>
    </row>
    <row r="194" spans="1:26" ht="15.75" hidden="1" customHeight="1" x14ac:dyDescent="0.25">
      <c r="A194" s="42"/>
      <c r="B194" s="42"/>
      <c r="C194" s="442"/>
      <c r="D194" s="419"/>
      <c r="E194" s="419"/>
      <c r="F194" s="420"/>
      <c r="G194" s="16">
        <f t="shared" si="22"/>
        <v>0</v>
      </c>
      <c r="H194" s="1">
        <v>3</v>
      </c>
      <c r="I194" s="1" t="str">
        <f t="shared" si="23"/>
        <v xml:space="preserve">3. </v>
      </c>
      <c r="J194" s="1"/>
      <c r="K194" s="1"/>
      <c r="L194" s="1"/>
      <c r="M194" s="1"/>
      <c r="N194" s="1"/>
      <c r="O194" s="1"/>
      <c r="P194" s="1"/>
      <c r="Q194" s="1"/>
      <c r="R194" s="1"/>
      <c r="S194" s="1"/>
      <c r="T194" s="1"/>
      <c r="U194" s="1"/>
      <c r="V194" s="1"/>
      <c r="W194" s="1"/>
      <c r="X194" s="1"/>
      <c r="Y194" s="1"/>
      <c r="Z194" s="1"/>
    </row>
    <row r="195" spans="1:26" ht="15.75" hidden="1" customHeight="1" x14ac:dyDescent="0.25">
      <c r="A195" s="42"/>
      <c r="B195" s="42"/>
      <c r="C195" s="442"/>
      <c r="D195" s="419"/>
      <c r="E195" s="419"/>
      <c r="F195" s="420"/>
      <c r="G195" s="16">
        <f t="shared" si="22"/>
        <v>0</v>
      </c>
      <c r="H195" s="1">
        <v>4</v>
      </c>
      <c r="I195" s="1" t="str">
        <f t="shared" si="23"/>
        <v xml:space="preserve">4. </v>
      </c>
      <c r="J195" s="1"/>
      <c r="K195" s="1"/>
      <c r="L195" s="1"/>
      <c r="M195" s="1"/>
      <c r="N195" s="1"/>
      <c r="O195" s="1"/>
      <c r="P195" s="1"/>
      <c r="Q195" s="1"/>
      <c r="R195" s="1"/>
      <c r="S195" s="1"/>
      <c r="T195" s="1"/>
      <c r="U195" s="1"/>
      <c r="V195" s="1"/>
      <c r="W195" s="1"/>
      <c r="X195" s="1"/>
      <c r="Y195" s="1"/>
      <c r="Z195" s="1"/>
    </row>
    <row r="196" spans="1:26" ht="15.75" hidden="1" customHeight="1" x14ac:dyDescent="0.25">
      <c r="A196" s="42"/>
      <c r="B196" s="42"/>
      <c r="C196" s="442"/>
      <c r="D196" s="419"/>
      <c r="E196" s="419"/>
      <c r="F196" s="420"/>
      <c r="G196" s="16">
        <f t="shared" si="22"/>
        <v>0</v>
      </c>
      <c r="H196" s="1">
        <v>5</v>
      </c>
      <c r="I196" s="1" t="str">
        <f t="shared" si="23"/>
        <v xml:space="preserve">5. </v>
      </c>
      <c r="J196" s="1"/>
      <c r="K196" s="1"/>
      <c r="L196" s="1"/>
      <c r="M196" s="1"/>
      <c r="N196" s="1"/>
      <c r="O196" s="1"/>
      <c r="P196" s="1"/>
      <c r="Q196" s="1"/>
      <c r="R196" s="1"/>
      <c r="S196" s="1"/>
      <c r="T196" s="1"/>
      <c r="U196" s="1"/>
      <c r="V196" s="1"/>
      <c r="W196" s="1"/>
      <c r="X196" s="1"/>
      <c r="Y196" s="1"/>
      <c r="Z196" s="1"/>
    </row>
    <row r="197" spans="1:26" ht="15.75" hidden="1" customHeight="1" x14ac:dyDescent="0.25">
      <c r="A197" s="456"/>
      <c r="B197" s="457"/>
      <c r="C197" s="457"/>
      <c r="D197" s="457"/>
      <c r="E197" s="457"/>
      <c r="F197" s="457"/>
      <c r="G197" s="16">
        <f t="shared" ref="G197:G198" si="24">A197</f>
        <v>0</v>
      </c>
      <c r="H197" s="1"/>
      <c r="I197" s="1"/>
      <c r="J197" s="1"/>
      <c r="K197" s="1"/>
      <c r="L197" s="1"/>
      <c r="M197" s="1"/>
      <c r="N197" s="1"/>
      <c r="O197" s="1"/>
      <c r="P197" s="1"/>
      <c r="Q197" s="1"/>
      <c r="R197" s="1"/>
      <c r="S197" s="1"/>
      <c r="T197" s="1"/>
      <c r="U197" s="1"/>
      <c r="V197" s="1"/>
      <c r="W197" s="1"/>
      <c r="X197" s="1"/>
      <c r="Y197" s="1"/>
      <c r="Z197" s="1"/>
    </row>
    <row r="198" spans="1:26" ht="110.25" customHeight="1" x14ac:dyDescent="0.25">
      <c r="A198" s="458" t="s">
        <v>111</v>
      </c>
      <c r="B198" s="457"/>
      <c r="C198" s="457"/>
      <c r="D198" s="457"/>
      <c r="E198" s="457"/>
      <c r="F198" s="457"/>
      <c r="G198" s="16" t="str">
        <f t="shared" si="24"/>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6"/>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6"/>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6"/>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6"/>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6"/>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6"/>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6"/>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6"/>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6"/>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6"/>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6"/>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6"/>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6"/>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6"/>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6"/>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6"/>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6"/>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6"/>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6"/>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6"/>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6"/>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6"/>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6"/>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6"/>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6"/>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6"/>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6"/>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6"/>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6"/>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6"/>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6"/>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6"/>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6"/>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6"/>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6"/>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6"/>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6"/>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6"/>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6"/>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6"/>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6"/>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6"/>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6"/>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6"/>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6"/>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6"/>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6"/>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6"/>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6"/>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6"/>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6"/>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6"/>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6"/>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6"/>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6"/>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6"/>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6"/>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6"/>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6"/>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6"/>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6"/>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6"/>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6"/>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6"/>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6"/>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6"/>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6"/>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6"/>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6"/>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6"/>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6"/>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6"/>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6"/>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6"/>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6"/>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6"/>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6"/>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6"/>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6"/>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6"/>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6"/>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6"/>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6"/>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6"/>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6"/>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6"/>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6"/>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6"/>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6"/>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6"/>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6"/>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6"/>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6"/>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6"/>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6"/>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6"/>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6"/>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6"/>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6"/>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6"/>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6"/>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6"/>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6"/>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6"/>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6"/>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6"/>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6"/>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6"/>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6"/>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6"/>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6"/>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6"/>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6"/>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6"/>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6"/>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6"/>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6"/>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6"/>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6"/>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6"/>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6"/>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6"/>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6"/>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6"/>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6"/>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6"/>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6"/>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6"/>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6"/>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6"/>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6"/>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6"/>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6"/>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6"/>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6"/>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6"/>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6"/>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6"/>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6"/>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6"/>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6"/>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6"/>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6"/>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6"/>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6"/>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6"/>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6"/>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6"/>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6"/>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6"/>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6"/>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6"/>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6"/>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6"/>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6"/>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6"/>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6"/>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6"/>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6"/>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6"/>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6"/>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6"/>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6"/>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6"/>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6"/>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6"/>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6"/>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6"/>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6"/>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6"/>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6"/>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6"/>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6"/>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6"/>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6"/>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6"/>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6"/>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6"/>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6"/>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6"/>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6"/>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6"/>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6"/>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6"/>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6"/>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6"/>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6"/>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6"/>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6"/>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6"/>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6"/>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6"/>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6"/>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6"/>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6"/>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6"/>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6"/>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6"/>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6"/>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6"/>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6"/>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6"/>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6"/>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6"/>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6"/>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6"/>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6"/>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6"/>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6"/>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6"/>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6"/>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6"/>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6"/>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6"/>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6"/>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6"/>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6"/>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6"/>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6"/>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6"/>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6"/>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6"/>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6"/>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6"/>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6"/>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6"/>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6"/>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6"/>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6"/>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6"/>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6"/>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6"/>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6"/>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6"/>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6"/>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6"/>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6"/>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6"/>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6"/>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6"/>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6"/>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6"/>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6"/>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6"/>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6"/>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6"/>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6"/>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6"/>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6"/>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6"/>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6"/>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6"/>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6"/>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6"/>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6"/>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6"/>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6"/>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6"/>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6"/>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6"/>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6"/>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6"/>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6"/>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6"/>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6"/>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6"/>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6"/>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6"/>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6"/>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6"/>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6"/>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6"/>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6"/>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6"/>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6"/>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6"/>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6"/>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6"/>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6"/>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6"/>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6"/>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6"/>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6"/>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6"/>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6"/>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6"/>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6"/>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6"/>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6"/>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6"/>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6"/>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6"/>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6"/>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6"/>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6"/>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6"/>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6"/>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6"/>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6"/>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6"/>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6"/>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6"/>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6"/>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6"/>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6"/>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6"/>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6"/>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6"/>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6"/>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6"/>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6"/>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6"/>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6"/>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6"/>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6"/>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6"/>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6"/>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6"/>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6"/>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6"/>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6"/>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6"/>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6"/>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6"/>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6"/>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6"/>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6"/>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6"/>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6"/>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6"/>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6"/>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6"/>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6"/>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6"/>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6"/>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6"/>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6"/>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6"/>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6"/>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6"/>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6"/>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6"/>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6"/>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6"/>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6"/>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6"/>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6"/>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6"/>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6"/>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6"/>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6"/>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6"/>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6"/>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6"/>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6"/>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6"/>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6"/>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6"/>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6"/>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6"/>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6"/>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6"/>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6"/>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6"/>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6"/>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6"/>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6"/>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6"/>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6"/>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6"/>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6"/>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6"/>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6"/>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6"/>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6"/>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6"/>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6"/>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6"/>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6"/>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6"/>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6"/>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6"/>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6"/>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6"/>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6"/>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6"/>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6"/>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6"/>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6"/>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6"/>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6"/>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6"/>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6"/>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6"/>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6"/>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6"/>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6"/>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6"/>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6"/>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6"/>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6"/>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6"/>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6"/>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6"/>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6"/>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6"/>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6"/>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6"/>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6"/>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6"/>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6"/>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6"/>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6"/>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6"/>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6"/>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6"/>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6"/>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6"/>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6"/>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6"/>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6"/>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6"/>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6"/>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6"/>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6"/>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6"/>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6"/>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6"/>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6"/>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6"/>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6"/>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6"/>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6"/>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6"/>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6"/>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6"/>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6"/>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6"/>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6"/>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6"/>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6"/>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6"/>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6"/>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6"/>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6"/>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6"/>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6"/>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6"/>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6"/>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6"/>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6"/>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6"/>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6"/>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6"/>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6"/>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6"/>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6"/>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6"/>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6"/>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6"/>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6"/>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6"/>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6"/>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6"/>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6"/>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6"/>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6"/>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6"/>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6"/>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6"/>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6"/>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6"/>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6"/>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6"/>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6"/>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6"/>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6"/>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6"/>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6"/>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6"/>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6"/>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6"/>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6"/>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6"/>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6"/>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6"/>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6"/>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6"/>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6"/>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6"/>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6"/>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6"/>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6"/>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6"/>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6"/>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6"/>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6"/>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6"/>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6"/>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6"/>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6"/>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6"/>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6"/>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6"/>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6"/>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6"/>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6"/>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6"/>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6"/>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6"/>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6"/>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6"/>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6"/>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6"/>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6"/>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6"/>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6"/>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6"/>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6"/>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6"/>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6"/>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6"/>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6"/>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6"/>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6"/>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6"/>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6"/>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6"/>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6"/>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6"/>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6"/>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6"/>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6"/>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6"/>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6"/>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6"/>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6"/>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6"/>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6"/>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6"/>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6"/>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6"/>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6"/>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6"/>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6"/>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6"/>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6"/>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6"/>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6"/>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6"/>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6"/>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6"/>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6"/>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6"/>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6"/>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6"/>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6"/>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6"/>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6"/>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6"/>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6"/>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6"/>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6"/>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6"/>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6"/>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6"/>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6"/>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6"/>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6"/>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6"/>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6"/>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6"/>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6"/>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6"/>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6"/>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6"/>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6"/>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6"/>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6"/>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6"/>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6"/>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6"/>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6"/>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6"/>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6"/>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6"/>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6"/>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6"/>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6"/>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6"/>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6"/>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6"/>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6"/>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6"/>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6"/>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6"/>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6"/>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6"/>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6"/>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6"/>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6"/>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6"/>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6"/>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6"/>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6"/>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6"/>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6"/>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6"/>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6"/>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6"/>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6"/>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6"/>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6"/>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6"/>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6"/>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6"/>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6"/>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6"/>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6"/>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6"/>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6"/>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6"/>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6"/>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6"/>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6"/>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6"/>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6"/>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6"/>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6"/>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6"/>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6"/>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6"/>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6"/>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6"/>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6"/>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6"/>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6"/>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6"/>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6"/>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6"/>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6"/>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6"/>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6"/>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6"/>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6"/>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6"/>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6"/>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6"/>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6"/>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6"/>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6"/>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6"/>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6"/>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6"/>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6"/>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6"/>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6"/>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6"/>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6"/>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6"/>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6"/>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6"/>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6"/>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6"/>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6"/>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6"/>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6"/>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6"/>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6"/>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6"/>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6"/>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6"/>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6"/>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6"/>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6"/>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6"/>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6"/>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6"/>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6"/>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6"/>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6"/>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6"/>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6"/>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6"/>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6"/>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6"/>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6"/>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6"/>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6"/>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6"/>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6"/>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6"/>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6"/>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6"/>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6"/>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6"/>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6"/>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6"/>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6"/>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6"/>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6"/>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6"/>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6"/>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6"/>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6"/>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6"/>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6"/>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6"/>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6"/>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6"/>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6"/>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6"/>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6"/>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6"/>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6"/>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6"/>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6"/>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6"/>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6"/>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6"/>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6"/>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6"/>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6"/>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6"/>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6"/>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6"/>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6"/>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6"/>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6"/>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6"/>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6"/>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6"/>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6"/>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6"/>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6"/>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6"/>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6"/>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6"/>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6"/>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6"/>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6"/>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6"/>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6"/>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6"/>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6"/>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6"/>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6"/>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6"/>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6"/>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6"/>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6"/>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6"/>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6"/>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6"/>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6"/>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6"/>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6"/>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6"/>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6"/>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6"/>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6"/>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6"/>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6"/>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6"/>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6"/>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6"/>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6"/>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6"/>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6"/>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6"/>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6"/>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6"/>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6"/>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6"/>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6"/>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6"/>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6"/>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6"/>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6"/>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6"/>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6"/>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6"/>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6"/>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6"/>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6"/>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6"/>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6"/>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6"/>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6"/>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6"/>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6"/>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6"/>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6"/>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6"/>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6"/>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6"/>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6"/>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6"/>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6"/>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6"/>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6"/>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6"/>
      <c r="H1000" s="1"/>
      <c r="I1000" s="1"/>
      <c r="J1000" s="1"/>
      <c r="K1000" s="1"/>
      <c r="L1000" s="1"/>
      <c r="M1000" s="1"/>
      <c r="N1000" s="1"/>
      <c r="O1000" s="1"/>
      <c r="P1000" s="1"/>
      <c r="Q1000" s="1"/>
      <c r="R1000" s="1"/>
      <c r="S1000" s="1"/>
      <c r="T1000" s="1"/>
      <c r="U1000" s="1"/>
      <c r="V1000" s="1"/>
      <c r="W1000" s="1"/>
      <c r="X1000" s="1"/>
      <c r="Y1000" s="1"/>
      <c r="Z1000" s="1"/>
    </row>
  </sheetData>
  <autoFilter ref="A14:G198" xr:uid="{00000000-0009-0000-0000-000001000000}">
    <filterColumn colId="6">
      <filters blank="1">
        <filter val="#REF!"/>
        <filter val=". Realiza el proceso de aplicación de posticería al cliente, según el personaje a interpretar, con criterios técnicos, éticos, estéticos y de bioseguridad e higiene."/>
        <filter val="1. Actúa con honestidad, honradez, integridad y ética en los múltiples roles que asume, fomentando una cultura transparente, orientada al bien común, en contextos sociales y laborales."/>
        <filter val="1. Asume una actitud ética, crítica y propositiva en relación a las acciones y factores de riesgo que afectan la salud comunitaria, el ambiente y los servicios ecosistémicos."/>
        <filter val="1. Identifica el biotipo cutáneo, teniendo en cuenta sus características (graso, alípico, mixto) y sus condiciones (color, alteraciones, rasgos y morfología facial)."/>
        <filter val="1. Identifica las causas que originan el problema, teniendo en cuenta el contexto."/>
        <filter val="1. Identifica las oportunidades que generen ideas de proyectos o negocios nuevos, mejoras en procesos, productos o servicios ya existentes, de manera ética, utilizando metodologías que promuevan la creatividad e innovación."/>
        <filter val="1. Identifica los rasgos del personaje a representar, según el requerimiento de caracterización."/>
        <filter val="1. Prepara al cliente, teniendo en cuenta los procedimientos del establecimiento y según el servicio a realizar."/>
        <filter val="1. Realiza el diagnóstico del cuero cabelludo, tomando en cuenta la condición de la hebra capilar, sus alteraciones, características y propiedades."/>
        <filter val="1. Utiliza estrategias de escucha activa y asertiva en contextos sociales y laborales, sin estereotipos de género u otro."/>
        <filter val="1. Verifica el estado de la piel, la morfología de manos, pies y/o uñas, de acuerdo con sus características y alteraciones."/>
        <filter val="2 Propone el plan de acción del emprendimiento, asumiendo su rol de liderazgo y tomando en cuenta principios éticos, obligaciones tributarias y contables, normas establecidas para la protección de la propiedad."/>
        <filter val="2. Analiza el impacto ambiental del desarrollo de actividades productivas y de servicio, en concordancia con las normas vigentes, adoptando y promoviendo acciones a favor del aprovechamiento y uso sostenible de los servicios ecosistémicos."/>
        <filter val="2. Contribuye al establecimiento de relaciones justas, basadas en el respeto de los derechos de la persona y cumplimiento de las obligaciones y de las normas que aseguren una convivencia democrática."/>
        <filter val="2. Identifica las necesidades de posticería, según el personaje a interpretar, tomando en cuenta sus características (tipo, forma, color, tamaño, entro otros)."/>
        <filter val="2. Organiza información de manera oral y escrita en contextos sociales y laborales, de manera objetiva y empática."/>
        <filter val="2. Propone estilos de estética de cabello, tomando en cuenta tendencias y criterios estéticos, así como las diferentes morfologías y requerimientos del cliente"/>
        <filter val="2. Propone estilos de maquillaje, tomando en cuenta la ocasión, criterios estéticos, así como la morfología facial y requerimientos del cliente."/>
        <filter val="2. Propone estrategias de solución,  teniendo, en cuenta criterios de pertinencia, ética, igualdad e inclusión."/>
        <filter val="2. Selecciona técnicas de estética de uñas y estilos decorativos, según tendencias y requerimientos del cliente."/>
        <filter val="2. Verifica las condiciones del producto o productos a utilizar, siguiendo procedimientos del establecimiento y criterios de bioseguridad e higiene."/>
        <filter val="3. Aplica los códigos de ética en su quehacer profesional de manera autónoma, con responsabilidad y haciendo uso eficiente de los recursos."/>
        <filter val="3. Desarrolla acciones eco-eficientes con conciencia ambiental, como el reciclaje, el uso eficiente de la energía y de los recursos naturales, de acuerdo a su contexto social y laboral."/>
        <filter val="3. Diseña el monitoreo para el cumplimiento del plan de acción, utilizando diferentes metodologías para la mejora continua, recursos para la sostenibilidad y escalamiento de su emprendimiento."/>
        <filter val="3. Evaluar posibles soluciones al problema, teniendo en cuenta criterios de pertinencia, ética, igualidad e inclusión."/>
        <filter val="3. Identifica el biotipo cutáneo, teniendo en cuenta sus características (graso, alípico, mixto) y sus condiciones (color, alteraciones, rasgos y morfología facial)."/>
        <filter val="3. Realiza cortes de cabello según el estilo determinado, aplicando técnicas y utilizando equipamiento de la especialidad."/>
        <filter val="3. Realiza tratamiento capilar aplicando productos cosméticos y tomando en cuenta criterios técnicos, estéticos y de bioseguridad e higiene."/>
        <filter val="3. Selecciona instrumentos, equipos, aparatología y cosméticos, según técnica a realizar."/>
        <filter val="3. Verifica las condiciones del producto cosmético a utilizar, siguiendo procedimientos del establecimiento y criterios de bioseguridad e higiene."/>
        <filter val="4. Desarrolla su práctica desde la perspectiva de globalidad del cambio climático en el ejercicio de su formación para el trabajo y futuro desempeño laboral, generando condiciones de desarrollo sostenible."/>
        <filter val="4. Desarrolla una cultura de calidad y mejora continua para el logro de objetivos, fomentando la participación y el compromiso del equipo y de sí mismo, con su entorno local, regional y nacional."/>
        <filter val="4. Prepara al cliente, teniendo en cuenta los procedimientos del establecimiento y según el servicio a realizar."/>
        <filter val="4. Realiza la decoloración y/o coloración del cabello, según incluye la morfología del rostro, cabeza, cuello, cuerpo, entre otras que correspondan."/>
        <filter val="4. Realiza peinados según estilo determinado, aplicando técnicas y utilizando equipamiento de la especialidad."/>
        <filter val="4. Realizar pruebas alérgicas, siguiendo protocolos establecidos."/>
        <filter val="4. Selecciona instrumentos y equipos, según las técnicas de maquillaje a emplear."/>
        <filter val="5. Coloca postizos y/o extensiones según estilo determinado, aplicando criterios técnicos, estéticos y de bioseguridad e higiene."/>
        <filter val="5. Realiza cambios permanentes o temporales en el cabello, según requerimientos del cliente, criterios técnicos, y de bioseguridad e higiene."/>
        <filter val="5. Realiza la manicure, aplicando diversas técnicas, criterios técnicos, estéticos y normas de bioseguridad e higiene."/>
        <filter val="5. Realiza la preparación de la piel, según sus características, criterios técnicos, estéticos y de bioseguridad e higiene."/>
        <filter val="5. Selecciona los productos cosméticos, accesorios, materiales y equipos a emplear, en función al requerimiento de caracterización."/>
        <filter val="6. Brinda recomendaciones post servicio realizado, según procedimiento o tratamiento realizado"/>
        <filter val="6. Elabora postizos faciales y/o corporales, en función al requerimiento de caracterización, utilizando materiales y técnicas especializadas."/>
        <filter val="6. Propone estilos o diseños de estética de barba, tomando en cuenta tendencias y criterios estéticos, así como las diferentes morfologías y requerimientos del cliente."/>
        <filter val="6. Realiza el proceso de maquillaje de belleza aplicando criterios técnicos, estéticos y de bioseguridad e higiene."/>
        <filter val="6. Realiza la pedicure, aplicando diversas técnicas, criterios técnicos, estéticos y de bioseguridad e higiene."/>
        <filter val="7. Realiza cortes de barbas según el estilo o diseño determinado, aplicando técnicas y utilizando equipamiento de la especialidad."/>
        <filter val="7. Realiza depilaciones básicas en el rostro, aplicando técnicas mecánicas y tomando en cuenta criterios estéticos y de bioseguridad e higiene."/>
        <filter val="8. Brinda recomendaciones post servicio realizado, según la técnica y tratamiento empleado."/>
        <filter val="8. Brinda recomendaciones post servicio, de acuerdo con el tipo de maquillaje realizado."/>
        <filter val="8. Realiza el proceso de maquillaje de caracterización , aplicando diversas técnicas, estéticos y de bioseguridad e higiene."/>
        <filter val="9. Brinda recomendaciones post servicio, de acuerdo con el tipo de maquillaje realizado."/>
        <filter val="COMPETENCIAS PARA LA EMPLEABILIDAD"/>
        <filter val="INDICADORES DE LOGRO DE LA COMPETENCIA"/>
      </filters>
    </filterColumn>
  </autoFilter>
  <mergeCells count="206">
    <mergeCell ref="A162:B165"/>
    <mergeCell ref="A167:B170"/>
    <mergeCell ref="A172:B175"/>
    <mergeCell ref="A157:B161"/>
    <mergeCell ref="A152:B156"/>
    <mergeCell ref="A30:B35"/>
    <mergeCell ref="A45:B52"/>
    <mergeCell ref="A60:B68"/>
    <mergeCell ref="A75:B80"/>
    <mergeCell ref="A137:B139"/>
    <mergeCell ref="A142:B144"/>
    <mergeCell ref="A147:B149"/>
    <mergeCell ref="A136:B136"/>
    <mergeCell ref="A1:F1"/>
    <mergeCell ref="B3:C3"/>
    <mergeCell ref="E3:F3"/>
    <mergeCell ref="B11:C11"/>
    <mergeCell ref="E11:F11"/>
    <mergeCell ref="A13:F13"/>
    <mergeCell ref="A14:B14"/>
    <mergeCell ref="C14:F14"/>
    <mergeCell ref="C15:F15"/>
    <mergeCell ref="A15:B22"/>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53:F153"/>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95:F195"/>
    <mergeCell ref="C196:F196"/>
    <mergeCell ref="A197:F197"/>
    <mergeCell ref="A198:F198"/>
    <mergeCell ref="C188:F188"/>
    <mergeCell ref="C189:F189"/>
    <mergeCell ref="C190:F190"/>
    <mergeCell ref="C191:F191"/>
    <mergeCell ref="C192:F192"/>
    <mergeCell ref="C193:F193"/>
    <mergeCell ref="C194:F194"/>
    <mergeCell ref="C127:F127"/>
    <mergeCell ref="C128:F128"/>
    <mergeCell ref="C129:F129"/>
    <mergeCell ref="C130:F130"/>
    <mergeCell ref="C131:F131"/>
    <mergeCell ref="C132:F132"/>
    <mergeCell ref="C133:F133"/>
    <mergeCell ref="C134:F134"/>
    <mergeCell ref="A135:F135"/>
    <mergeCell ref="C136:F136"/>
    <mergeCell ref="C146:F146"/>
    <mergeCell ref="C147:F147"/>
    <mergeCell ref="C148:F148"/>
    <mergeCell ref="C149:F149"/>
    <mergeCell ref="C150:F150"/>
    <mergeCell ref="C151:F151"/>
    <mergeCell ref="C152:F152"/>
    <mergeCell ref="C137:F137"/>
    <mergeCell ref="C138:F138"/>
    <mergeCell ref="C139:F139"/>
    <mergeCell ref="C140:F140"/>
    <mergeCell ref="C141:F141"/>
    <mergeCell ref="C142:F142"/>
    <mergeCell ref="C143:F143"/>
    <mergeCell ref="C144:F144"/>
    <mergeCell ref="C145:F145"/>
  </mergeCells>
  <conditionalFormatting sqref="C15:F19">
    <cfRule type="containsBlanks" dxfId="202" priority="6">
      <formula>LEN(TRIM(C15))=0</formula>
    </cfRule>
    <cfRule type="containsBlanks" dxfId="201" priority="5">
      <formula>LEN(TRIM(C15))=0</formula>
    </cfRule>
  </conditionalFormatting>
  <conditionalFormatting sqref="C20:F29 C33:F44 C49:F59">
    <cfRule type="containsBlanks" dxfId="200" priority="2">
      <formula>LEN(TRIM(C20))=0</formula>
    </cfRule>
  </conditionalFormatting>
  <conditionalFormatting sqref="C30:F31">
    <cfRule type="containsBlanks" dxfId="199" priority="9">
      <formula>LEN(TRIM(C30))=0</formula>
    </cfRule>
    <cfRule type="containsBlanks" dxfId="198" priority="8">
      <formula>LEN(TRIM(C30))=0</formula>
    </cfRule>
  </conditionalFormatting>
  <conditionalFormatting sqref="C45:F48">
    <cfRule type="containsBlanks" dxfId="197" priority="12">
      <formula>LEN(TRIM(C45))=0</formula>
    </cfRule>
    <cfRule type="containsBlanks" dxfId="196" priority="11">
      <formula>LEN(TRIM(C45))=0</formula>
    </cfRule>
  </conditionalFormatting>
  <conditionalFormatting sqref="C60:F62">
    <cfRule type="containsBlanks" dxfId="195" priority="15">
      <formula>LEN(TRIM(C60))=0</formula>
    </cfRule>
    <cfRule type="containsBlanks" dxfId="194" priority="14">
      <formula>LEN(TRIM(C60))=0</formula>
    </cfRule>
  </conditionalFormatting>
  <conditionalFormatting sqref="C63:F134 C148:F196">
    <cfRule type="containsBlanks" dxfId="193" priority="1">
      <formula>LEN(TRIM(C63))=0</formula>
    </cfRule>
  </conditionalFormatting>
  <conditionalFormatting sqref="C137:F141 C145:F146">
    <cfRule type="containsBlanks" dxfId="192" priority="3">
      <formula>LEN(TRIM(C137))=0</formula>
    </cfRule>
  </conditionalFormatting>
  <conditionalFormatting sqref="C142:F144">
    <cfRule type="containsBlanks" dxfId="191" priority="30">
      <formula>LEN(TRIM(C142))=0</formula>
    </cfRule>
    <cfRule type="containsBlanks" dxfId="190" priority="29">
      <formula>LEN(TRIM(C142))=0</formula>
    </cfRule>
  </conditionalFormatting>
  <conditionalFormatting sqref="C147:F147">
    <cfRule type="containsBlanks" dxfId="189" priority="26">
      <formula>LEN(TRIM(C147))=0</formula>
    </cfRule>
    <cfRule type="containsBlanks" dxfId="188" priority="27">
      <formula>LEN(TRIM(C147))=0</formula>
    </cfRule>
  </conditionalFormatting>
  <pageMargins left="0.70866141732283472" right="0.70866141732283472" top="0.74803149606299213" bottom="0.74803149606299213" header="0" footer="0"/>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C000"/>
  </sheetPr>
  <dimension ref="A1:Z1814"/>
  <sheetViews>
    <sheetView showGridLines="0" view="pageBreakPreview" topLeftCell="A1113" zoomScaleNormal="70" zoomScaleSheetLayoutView="100" workbookViewId="0">
      <selection activeCell="F10" sqref="F10"/>
    </sheetView>
  </sheetViews>
  <sheetFormatPr baseColWidth="10" defaultColWidth="14.42578125" defaultRowHeight="15" customHeight="1" x14ac:dyDescent="0.25"/>
  <cols>
    <col min="1" max="1" width="8.28515625" customWidth="1"/>
    <col min="2" max="2" width="11.42578125" customWidth="1"/>
    <col min="3" max="3" width="8.85546875" customWidth="1"/>
    <col min="4" max="4" width="11.28515625" customWidth="1"/>
    <col min="5" max="5" width="16.28515625" customWidth="1"/>
    <col min="6" max="6" width="22.85546875" customWidth="1"/>
    <col min="7" max="7" width="7.28515625" customWidth="1"/>
    <col min="8" max="8" width="10.5703125" customWidth="1"/>
    <col min="9" max="9" width="26.140625" customWidth="1"/>
    <col min="10" max="10" width="46" customWidth="1"/>
    <col min="11" max="11" width="7.28515625" customWidth="1"/>
    <col min="12" max="12" width="84.85546875" customWidth="1"/>
    <col min="13" max="13" width="60.140625" customWidth="1"/>
    <col min="14" max="26" width="11.42578125" customWidth="1"/>
  </cols>
  <sheetData>
    <row r="1" spans="1:26" ht="44.25" customHeight="1" x14ac:dyDescent="0.25">
      <c r="A1" s="502" t="s">
        <v>112</v>
      </c>
      <c r="B1" s="457"/>
      <c r="C1" s="457"/>
      <c r="D1" s="457"/>
      <c r="E1" s="457"/>
      <c r="F1" s="457"/>
      <c r="G1" s="457"/>
      <c r="H1" s="457"/>
      <c r="I1" s="457"/>
      <c r="J1" s="457"/>
      <c r="K1" s="44"/>
      <c r="L1" s="503"/>
      <c r="M1" s="457"/>
      <c r="N1" s="25"/>
      <c r="O1" s="25"/>
      <c r="P1" s="25"/>
      <c r="Q1" s="25"/>
      <c r="R1" s="25"/>
      <c r="S1" s="25"/>
      <c r="T1" s="25"/>
      <c r="U1" s="25"/>
      <c r="V1" s="25"/>
      <c r="W1" s="25"/>
      <c r="X1" s="25"/>
      <c r="Y1" s="25"/>
      <c r="Z1" s="25"/>
    </row>
    <row r="2" spans="1:26" ht="12.75" hidden="1" customHeight="1" x14ac:dyDescent="0.25">
      <c r="A2" s="25"/>
      <c r="B2" s="25"/>
      <c r="C2" s="46"/>
      <c r="D2" s="47"/>
      <c r="E2" s="47"/>
      <c r="F2" s="47"/>
      <c r="G2" s="46"/>
      <c r="H2" s="47"/>
      <c r="I2" s="47"/>
      <c r="J2" s="47"/>
      <c r="K2" s="25"/>
      <c r="L2" s="48"/>
      <c r="M2" s="49"/>
      <c r="N2" s="25"/>
      <c r="O2" s="25"/>
      <c r="P2" s="25"/>
      <c r="Q2" s="25"/>
      <c r="R2" s="25"/>
      <c r="S2" s="25"/>
      <c r="T2" s="25"/>
      <c r="U2" s="25"/>
      <c r="V2" s="25"/>
      <c r="W2" s="25"/>
      <c r="X2" s="25"/>
      <c r="Y2" s="25"/>
      <c r="Z2" s="25"/>
    </row>
    <row r="3" spans="1:26" ht="5.25" hidden="1" customHeight="1" x14ac:dyDescent="0.25">
      <c r="A3" s="25"/>
      <c r="B3" s="25"/>
      <c r="C3" s="46"/>
      <c r="D3" s="47"/>
      <c r="E3" s="47"/>
      <c r="F3" s="47"/>
      <c r="G3" s="46"/>
      <c r="H3" s="47"/>
      <c r="I3" s="47"/>
      <c r="J3" s="47"/>
      <c r="K3" s="25"/>
      <c r="L3" s="48"/>
      <c r="M3" s="49"/>
      <c r="N3" s="25"/>
      <c r="O3" s="25"/>
      <c r="P3" s="25"/>
      <c r="Q3" s="25"/>
      <c r="R3" s="25"/>
      <c r="S3" s="25"/>
      <c r="T3" s="25"/>
      <c r="U3" s="25"/>
      <c r="V3" s="25"/>
      <c r="W3" s="25"/>
      <c r="X3" s="25"/>
      <c r="Y3" s="25"/>
      <c r="Z3" s="25"/>
    </row>
    <row r="4" spans="1:26" ht="5.25" hidden="1" customHeight="1" x14ac:dyDescent="0.25">
      <c r="A4" s="25"/>
      <c r="B4" s="25"/>
      <c r="C4" s="46"/>
      <c r="D4" s="47"/>
      <c r="E4" s="47"/>
      <c r="F4" s="47"/>
      <c r="G4" s="46"/>
      <c r="H4" s="47"/>
      <c r="I4" s="47"/>
      <c r="J4" s="47"/>
      <c r="K4" s="25"/>
      <c r="L4" s="48"/>
      <c r="M4" s="49"/>
      <c r="N4" s="25"/>
      <c r="O4" s="25"/>
      <c r="P4" s="25"/>
      <c r="Q4" s="25"/>
      <c r="R4" s="25"/>
      <c r="S4" s="25"/>
      <c r="T4" s="25"/>
      <c r="U4" s="25"/>
      <c r="V4" s="25"/>
      <c r="W4" s="25"/>
      <c r="X4" s="25"/>
      <c r="Y4" s="25"/>
      <c r="Z4" s="25"/>
    </row>
    <row r="5" spans="1:26" ht="17.25" customHeight="1" x14ac:dyDescent="0.35">
      <c r="A5" s="504" t="s">
        <v>113</v>
      </c>
      <c r="B5" s="457"/>
      <c r="C5" s="457"/>
      <c r="D5" s="457"/>
      <c r="E5" s="505" t="str">
        <f>Perfil_Egreso!B11</f>
        <v>ESTILISMO</v>
      </c>
      <c r="F5" s="506"/>
      <c r="G5" s="506"/>
      <c r="H5" s="506"/>
      <c r="I5" s="506"/>
      <c r="J5" s="506"/>
      <c r="K5" s="50"/>
      <c r="L5" s="507" t="s">
        <v>114</v>
      </c>
      <c r="M5" s="506"/>
      <c r="N5" s="25"/>
      <c r="O5" s="25"/>
      <c r="P5" s="25"/>
      <c r="Q5" s="25"/>
      <c r="R5" s="25"/>
      <c r="S5" s="25"/>
      <c r="T5" s="25"/>
      <c r="U5" s="25"/>
      <c r="V5" s="25"/>
      <c r="W5" s="25"/>
      <c r="X5" s="25"/>
      <c r="Y5" s="25"/>
      <c r="Z5" s="25"/>
    </row>
    <row r="6" spans="1:26" ht="6" customHeight="1" x14ac:dyDescent="0.25">
      <c r="A6" s="25"/>
      <c r="B6" s="25"/>
      <c r="C6" s="46"/>
      <c r="D6" s="46"/>
      <c r="E6" s="47"/>
      <c r="F6" s="47"/>
      <c r="G6" s="47"/>
      <c r="H6" s="47"/>
      <c r="I6" s="47"/>
      <c r="J6" s="47"/>
      <c r="K6" s="25"/>
      <c r="L6" s="51"/>
      <c r="M6" s="47"/>
      <c r="N6" s="25"/>
      <c r="O6" s="25"/>
      <c r="P6" s="25"/>
      <c r="Q6" s="25"/>
      <c r="R6" s="25"/>
      <c r="S6" s="25"/>
      <c r="T6" s="25"/>
      <c r="U6" s="25"/>
      <c r="V6" s="25"/>
      <c r="W6" s="25"/>
      <c r="X6" s="25"/>
      <c r="Y6" s="25"/>
      <c r="Z6" s="25"/>
    </row>
    <row r="7" spans="1:26" ht="27.75" customHeight="1" x14ac:dyDescent="0.25">
      <c r="A7" s="24"/>
      <c r="B7" s="24"/>
      <c r="C7" s="25"/>
      <c r="D7" s="508" t="s">
        <v>115</v>
      </c>
      <c r="E7" s="423"/>
      <c r="F7" s="423"/>
      <c r="G7" s="52"/>
      <c r="H7" s="508" t="s">
        <v>116</v>
      </c>
      <c r="I7" s="423"/>
      <c r="J7" s="423"/>
      <c r="K7" s="53"/>
      <c r="L7" s="51"/>
      <c r="M7" s="47"/>
      <c r="N7" s="25"/>
      <c r="O7" s="25"/>
      <c r="P7" s="25"/>
      <c r="Q7" s="25"/>
      <c r="R7" s="25"/>
      <c r="S7" s="25"/>
      <c r="T7" s="25"/>
      <c r="U7" s="25"/>
      <c r="V7" s="25"/>
      <c r="W7" s="25"/>
      <c r="X7" s="25"/>
      <c r="Y7" s="25"/>
      <c r="Z7" s="25"/>
    </row>
    <row r="8" spans="1:26" ht="5.25" customHeight="1" x14ac:dyDescent="0.25">
      <c r="A8" s="24"/>
      <c r="B8" s="24"/>
      <c r="C8" s="54"/>
      <c r="D8" s="55"/>
      <c r="E8" s="55"/>
      <c r="F8" s="55"/>
      <c r="G8" s="54"/>
      <c r="H8" s="55"/>
      <c r="I8" s="55"/>
      <c r="J8" s="55"/>
      <c r="K8" s="53"/>
      <c r="L8" s="56"/>
      <c r="M8" s="56"/>
      <c r="N8" s="25"/>
      <c r="O8" s="25"/>
      <c r="P8" s="25"/>
      <c r="Q8" s="25"/>
      <c r="R8" s="25"/>
      <c r="S8" s="25"/>
      <c r="T8" s="25"/>
      <c r="U8" s="25"/>
      <c r="V8" s="25"/>
      <c r="W8" s="25"/>
      <c r="X8" s="25"/>
      <c r="Y8" s="25"/>
      <c r="Z8" s="25"/>
    </row>
    <row r="9" spans="1:26" ht="35.25" customHeight="1" x14ac:dyDescent="0.25">
      <c r="A9" s="57" t="s">
        <v>117</v>
      </c>
      <c r="B9" s="58" t="s">
        <v>118</v>
      </c>
      <c r="C9" s="334" t="s">
        <v>119</v>
      </c>
      <c r="D9" s="334" t="s">
        <v>120</v>
      </c>
      <c r="E9" s="334" t="s">
        <v>121</v>
      </c>
      <c r="F9" s="334" t="s">
        <v>122</v>
      </c>
      <c r="G9" s="335" t="s">
        <v>123</v>
      </c>
      <c r="H9" s="58" t="s">
        <v>120</v>
      </c>
      <c r="I9" s="58" t="s">
        <v>121</v>
      </c>
      <c r="J9" s="58" t="s">
        <v>122</v>
      </c>
      <c r="K9" s="59" t="s">
        <v>124</v>
      </c>
      <c r="L9" s="58" t="s">
        <v>125</v>
      </c>
      <c r="M9" s="58" t="s">
        <v>126</v>
      </c>
      <c r="N9" s="25"/>
      <c r="O9" s="25"/>
      <c r="P9" s="25"/>
      <c r="Q9" s="25"/>
      <c r="R9" s="25"/>
      <c r="S9" s="25"/>
      <c r="T9" s="25"/>
      <c r="U9" s="25"/>
      <c r="V9" s="25"/>
      <c r="W9" s="25"/>
      <c r="X9" s="25"/>
      <c r="Y9" s="25"/>
      <c r="Z9" s="25"/>
    </row>
    <row r="10" spans="1:26" ht="73.5" customHeight="1" x14ac:dyDescent="0.25">
      <c r="A10" s="336" t="s">
        <v>127</v>
      </c>
      <c r="B10" s="337" t="s">
        <v>128</v>
      </c>
      <c r="C10" s="60" t="s">
        <v>129</v>
      </c>
      <c r="D10" s="60" t="s">
        <v>130</v>
      </c>
      <c r="E10" s="60" t="s">
        <v>131</v>
      </c>
      <c r="F10" s="61" t="s">
        <v>132</v>
      </c>
      <c r="G10" s="62" t="s">
        <v>133</v>
      </c>
      <c r="H10" s="60" t="s">
        <v>134</v>
      </c>
      <c r="I10" s="60" t="s">
        <v>135</v>
      </c>
      <c r="J10" s="60" t="s">
        <v>136</v>
      </c>
      <c r="K10" s="52"/>
      <c r="L10" s="338" t="str">
        <f t="shared" ref="L10:L20" si="0">CONCATENATE(C10," ",D10," ",E10," ",F10," ",C11," ",D11," ",E11," ",F11)</f>
        <v xml:space="preserve">UC1C1 Ejecutar cortes de cabello  tomando en cuenta tendencias y criterios estéticos, así como las diferentes morfologías y requerimientos del cliente.    </v>
      </c>
      <c r="M10" s="63" t="str">
        <f>CONCATENATE(G10," ",H10," ",I10," ",J10)</f>
        <v>C1I1 Acondiciona su zona de trabajo, herramientas,  materiales, presupuesto y control de calidad para el corte de cabello teniendo en cuenta las condiciones de seguridad y salubridad</v>
      </c>
      <c r="N10" s="51"/>
      <c r="O10" s="51"/>
      <c r="P10" s="51"/>
      <c r="Q10" s="51"/>
      <c r="R10" s="51"/>
      <c r="S10" s="51"/>
      <c r="T10" s="51"/>
      <c r="U10" s="51"/>
      <c r="V10" s="51"/>
      <c r="W10" s="51"/>
      <c r="X10" s="51"/>
      <c r="Y10" s="51"/>
      <c r="Z10" s="51"/>
    </row>
    <row r="11" spans="1:26" ht="44.25" customHeight="1" x14ac:dyDescent="0.25">
      <c r="A11" s="339"/>
      <c r="B11" s="340"/>
      <c r="C11" s="64"/>
      <c r="D11" s="341"/>
      <c r="E11" s="48"/>
      <c r="F11" s="48"/>
      <c r="G11" s="62" t="s">
        <v>137</v>
      </c>
      <c r="H11" s="61" t="s">
        <v>138</v>
      </c>
      <c r="I11" s="60" t="s">
        <v>139</v>
      </c>
      <c r="J11" s="60" t="s">
        <v>140</v>
      </c>
      <c r="K11" s="52"/>
      <c r="L11" s="65" t="str">
        <f t="shared" si="0"/>
        <v xml:space="preserve">       </v>
      </c>
      <c r="M11" s="63" t="str">
        <f t="shared" ref="M11:M13" si="1">CONCATENATE(G11," ",H11," ",I11," ",J11)</f>
        <v>C1I2 Realiza el servicio de atenciòn al cliente teniendo en cuenta los protocolos y 
requerimientos del cliente</v>
      </c>
      <c r="N11" s="51"/>
      <c r="O11" s="51"/>
      <c r="P11" s="51"/>
      <c r="Q11" s="51"/>
      <c r="R11" s="51"/>
      <c r="S11" s="51"/>
      <c r="T11" s="51"/>
      <c r="U11" s="51"/>
      <c r="V11" s="51"/>
      <c r="W11" s="51"/>
      <c r="X11" s="51"/>
      <c r="Y11" s="51"/>
      <c r="Z11" s="51"/>
    </row>
    <row r="12" spans="1:26" ht="57" customHeight="1" x14ac:dyDescent="0.25">
      <c r="A12" s="339"/>
      <c r="B12" s="340"/>
      <c r="C12" s="64"/>
      <c r="D12" s="341"/>
      <c r="E12" s="48"/>
      <c r="F12" s="48"/>
      <c r="G12" s="62" t="s">
        <v>141</v>
      </c>
      <c r="H12" s="61" t="s">
        <v>138</v>
      </c>
      <c r="I12" s="60" t="s">
        <v>142</v>
      </c>
      <c r="J12" s="60" t="s">
        <v>143</v>
      </c>
      <c r="K12" s="52"/>
      <c r="L12" s="65" t="str">
        <f t="shared" si="0"/>
        <v xml:space="preserve">       </v>
      </c>
      <c r="M12" s="63" t="str">
        <f t="shared" si="1"/>
        <v>C1I3 Realiza el diagnóstico tricológico,
 dermatológico y morfológico al 
cliente tomando en cuenta tendencia y estilos de corte 
de cabello</v>
      </c>
      <c r="N12" s="51"/>
      <c r="O12" s="51"/>
      <c r="P12" s="51"/>
      <c r="Q12" s="51"/>
      <c r="R12" s="51"/>
      <c r="S12" s="51"/>
      <c r="T12" s="51"/>
      <c r="U12" s="51"/>
      <c r="V12" s="51"/>
      <c r="W12" s="51"/>
      <c r="X12" s="51"/>
      <c r="Y12" s="51"/>
      <c r="Z12" s="51"/>
    </row>
    <row r="13" spans="1:26" ht="45" customHeight="1" x14ac:dyDescent="0.25">
      <c r="A13" s="339"/>
      <c r="B13" s="340"/>
      <c r="C13" s="66"/>
      <c r="D13" s="342"/>
      <c r="E13" s="51"/>
      <c r="F13" s="67"/>
      <c r="G13" s="62" t="s">
        <v>144</v>
      </c>
      <c r="H13" s="61" t="s">
        <v>145</v>
      </c>
      <c r="I13" s="61" t="s">
        <v>146</v>
      </c>
      <c r="J13" s="61" t="s">
        <v>147</v>
      </c>
      <c r="K13" s="52"/>
      <c r="L13" s="68" t="str">
        <f t="shared" si="0"/>
        <v xml:space="preserve">       </v>
      </c>
      <c r="M13" s="63" t="str">
        <f t="shared" si="1"/>
        <v>C1I4 Propone  estilos de cortes de cabello,   tomando en cuenta  el diagnostico, tendencias, 
estilos y requerimientos del cliente.</v>
      </c>
      <c r="N13" s="51"/>
      <c r="O13" s="51"/>
      <c r="P13" s="51"/>
      <c r="Q13" s="51"/>
      <c r="R13" s="51"/>
      <c r="S13" s="51"/>
      <c r="T13" s="51"/>
      <c r="U13" s="51"/>
      <c r="V13" s="51"/>
      <c r="W13" s="51"/>
      <c r="X13" s="51"/>
      <c r="Y13" s="51"/>
      <c r="Z13" s="51"/>
    </row>
    <row r="14" spans="1:26" ht="46.5" customHeight="1" x14ac:dyDescent="0.25">
      <c r="A14" s="339"/>
      <c r="B14" s="340"/>
      <c r="C14" s="66"/>
      <c r="D14" s="342"/>
      <c r="E14" s="51"/>
      <c r="F14" s="67"/>
      <c r="G14" s="62" t="s">
        <v>148</v>
      </c>
      <c r="H14" s="60" t="s">
        <v>149</v>
      </c>
      <c r="I14" s="60" t="s">
        <v>150</v>
      </c>
      <c r="J14" s="60" t="s">
        <v>151</v>
      </c>
      <c r="K14" s="52"/>
      <c r="L14" s="68" t="str">
        <f t="shared" si="0"/>
        <v xml:space="preserve">       </v>
      </c>
      <c r="M14" s="63" t="str">
        <f>CONCATENATE(G14," ",H14," ",I14," ",J14)</f>
        <v>C1I5 Aplica técnicas de cortes de cabello  tomando en cuenta la ficha de servicio  y 
requerimiento del cliente</v>
      </c>
      <c r="N14" s="51"/>
      <c r="O14" s="51"/>
      <c r="P14" s="51"/>
      <c r="Q14" s="51"/>
      <c r="R14" s="51"/>
      <c r="S14" s="51"/>
      <c r="T14" s="51"/>
      <c r="U14" s="51"/>
      <c r="V14" s="51"/>
      <c r="W14" s="51"/>
      <c r="X14" s="51"/>
      <c r="Y14" s="51"/>
      <c r="Z14" s="51"/>
    </row>
    <row r="15" spans="1:26" ht="15" hidden="1" customHeight="1" x14ac:dyDescent="0.25">
      <c r="A15" s="339"/>
      <c r="B15" s="340"/>
      <c r="C15" s="66"/>
      <c r="D15" s="342"/>
      <c r="E15" s="51"/>
      <c r="F15" s="67"/>
      <c r="G15" s="62"/>
      <c r="H15" s="60"/>
      <c r="I15" s="60"/>
      <c r="J15" s="60"/>
      <c r="K15" s="52"/>
      <c r="L15" s="68" t="str">
        <f t="shared" si="0"/>
        <v xml:space="preserve">       </v>
      </c>
      <c r="M15" s="63" t="str">
        <f t="shared" ref="M15:M78" si="2">CONCATENATE(G15," ",H15," ",I15," ",J15)</f>
        <v xml:space="preserve">   </v>
      </c>
      <c r="N15" s="51"/>
      <c r="O15" s="51"/>
      <c r="P15" s="51"/>
      <c r="Q15" s="51"/>
      <c r="R15" s="51"/>
      <c r="S15" s="51"/>
      <c r="T15" s="51"/>
      <c r="U15" s="51"/>
      <c r="V15" s="51"/>
      <c r="W15" s="51"/>
      <c r="X15" s="51"/>
      <c r="Y15" s="51"/>
      <c r="Z15" s="51"/>
    </row>
    <row r="16" spans="1:26" ht="15" hidden="1" customHeight="1" x14ac:dyDescent="0.25">
      <c r="A16" s="339"/>
      <c r="B16" s="340"/>
      <c r="C16" s="66"/>
      <c r="D16" s="342"/>
      <c r="E16" s="51"/>
      <c r="F16" s="67"/>
      <c r="G16" s="62"/>
      <c r="H16" s="60"/>
      <c r="I16" s="60"/>
      <c r="J16" s="60"/>
      <c r="K16" s="52"/>
      <c r="L16" s="68" t="str">
        <f t="shared" si="0"/>
        <v xml:space="preserve">       </v>
      </c>
      <c r="M16" s="63" t="str">
        <f t="shared" si="2"/>
        <v xml:space="preserve">   </v>
      </c>
      <c r="N16" s="51"/>
      <c r="O16" s="51"/>
      <c r="P16" s="51"/>
      <c r="Q16" s="51"/>
      <c r="R16" s="51"/>
      <c r="S16" s="51"/>
      <c r="T16" s="51"/>
      <c r="U16" s="51"/>
      <c r="V16" s="51"/>
      <c r="W16" s="51"/>
      <c r="X16" s="51"/>
      <c r="Y16" s="51"/>
      <c r="Z16" s="51"/>
    </row>
    <row r="17" spans="1:26" ht="15" hidden="1" customHeight="1" x14ac:dyDescent="0.25">
      <c r="A17" s="339"/>
      <c r="B17" s="340"/>
      <c r="C17" s="66"/>
      <c r="D17" s="342"/>
      <c r="E17" s="51"/>
      <c r="F17" s="67"/>
      <c r="G17" s="62"/>
      <c r="H17" s="60"/>
      <c r="I17" s="60"/>
      <c r="J17" s="60"/>
      <c r="K17" s="52"/>
      <c r="L17" s="68" t="str">
        <f t="shared" si="0"/>
        <v xml:space="preserve">       </v>
      </c>
      <c r="M17" s="63" t="str">
        <f t="shared" si="2"/>
        <v xml:space="preserve">   </v>
      </c>
      <c r="N17" s="51"/>
      <c r="O17" s="51"/>
      <c r="P17" s="51"/>
      <c r="Q17" s="51"/>
      <c r="R17" s="51"/>
      <c r="S17" s="51"/>
      <c r="T17" s="51"/>
      <c r="U17" s="51"/>
      <c r="V17" s="51"/>
      <c r="W17" s="51"/>
      <c r="X17" s="51"/>
      <c r="Y17" s="51"/>
      <c r="Z17" s="51"/>
    </row>
    <row r="18" spans="1:26" ht="15" hidden="1" customHeight="1" x14ac:dyDescent="0.25">
      <c r="A18" s="339"/>
      <c r="B18" s="340"/>
      <c r="C18" s="66"/>
      <c r="D18" s="342"/>
      <c r="E18" s="51"/>
      <c r="F18" s="67"/>
      <c r="G18" s="62"/>
      <c r="H18" s="60"/>
      <c r="I18" s="60"/>
      <c r="J18" s="60"/>
      <c r="K18" s="52"/>
      <c r="L18" s="68" t="str">
        <f t="shared" si="0"/>
        <v xml:space="preserve">       </v>
      </c>
      <c r="M18" s="63" t="str">
        <f t="shared" si="2"/>
        <v xml:space="preserve">   </v>
      </c>
      <c r="N18" s="51"/>
      <c r="O18" s="51"/>
      <c r="P18" s="51"/>
      <c r="Q18" s="51"/>
      <c r="R18" s="51"/>
      <c r="S18" s="51"/>
      <c r="T18" s="51"/>
      <c r="U18" s="51"/>
      <c r="V18" s="51"/>
      <c r="W18" s="51"/>
      <c r="X18" s="51"/>
      <c r="Y18" s="51"/>
      <c r="Z18" s="51"/>
    </row>
    <row r="19" spans="1:26" ht="15" hidden="1" customHeight="1" x14ac:dyDescent="0.25">
      <c r="A19" s="343"/>
      <c r="B19" s="344"/>
      <c r="C19" s="66"/>
      <c r="D19" s="342"/>
      <c r="E19" s="51"/>
      <c r="F19" s="67"/>
      <c r="G19" s="62"/>
      <c r="H19" s="60"/>
      <c r="I19" s="60"/>
      <c r="J19" s="60"/>
      <c r="K19" s="52"/>
      <c r="L19" s="68" t="str">
        <f>CONCATENATE(C19," ",D19," ",E19," ",F19)</f>
        <v xml:space="preserve">   </v>
      </c>
      <c r="M19" s="63" t="str">
        <f t="shared" si="2"/>
        <v xml:space="preserve">   </v>
      </c>
      <c r="N19" s="51"/>
      <c r="O19" s="51"/>
      <c r="P19" s="51"/>
      <c r="Q19" s="51"/>
      <c r="R19" s="51"/>
      <c r="S19" s="51"/>
      <c r="T19" s="51"/>
      <c r="U19" s="51"/>
      <c r="V19" s="51"/>
      <c r="W19" s="51"/>
      <c r="X19" s="51"/>
      <c r="Y19" s="51"/>
      <c r="Z19" s="51"/>
    </row>
    <row r="20" spans="1:26" ht="84" customHeight="1" x14ac:dyDescent="0.25">
      <c r="A20" s="336" t="s">
        <v>127</v>
      </c>
      <c r="B20" s="337" t="s">
        <v>128</v>
      </c>
      <c r="C20" s="60" t="s">
        <v>152</v>
      </c>
      <c r="D20" s="60" t="s">
        <v>130</v>
      </c>
      <c r="E20" s="60" t="s">
        <v>153</v>
      </c>
      <c r="F20" s="61" t="s">
        <v>154</v>
      </c>
      <c r="G20" s="62" t="s">
        <v>155</v>
      </c>
      <c r="H20" s="60" t="s">
        <v>134</v>
      </c>
      <c r="I20" s="60" t="s">
        <v>156</v>
      </c>
      <c r="J20" s="60" t="s">
        <v>157</v>
      </c>
      <c r="K20" s="52"/>
      <c r="L20" s="338" t="str">
        <f t="shared" si="0"/>
        <v xml:space="preserve">UC1C2 Ejecutar cortes y diseño de barba y bigote    tomando en cuenta tendencias y criterios estéticos, así como las diferentes morfologías y requerimientos del cliente.    </v>
      </c>
      <c r="M20" s="63" t="str">
        <f t="shared" si="2"/>
        <v>C2I1 Acondiciona su zona de trabajo, herramientas,  materiales, presupuesto y control de calidad para cortes de barberia según estilo determinado, aplicando criterios técnicos, estéticos y de bioseguridad e higiene.</v>
      </c>
      <c r="N20" s="51"/>
      <c r="O20" s="51"/>
      <c r="P20" s="51"/>
      <c r="Q20" s="51"/>
      <c r="R20" s="51"/>
      <c r="S20" s="51"/>
      <c r="T20" s="51"/>
      <c r="U20" s="51"/>
      <c r="V20" s="51"/>
      <c r="W20" s="51"/>
      <c r="X20" s="51"/>
      <c r="Y20" s="51"/>
      <c r="Z20" s="51"/>
    </row>
    <row r="21" spans="1:26" ht="62.25" customHeight="1" x14ac:dyDescent="0.25">
      <c r="A21" s="339"/>
      <c r="B21" s="340"/>
      <c r="C21" s="64"/>
      <c r="D21" s="341"/>
      <c r="E21" s="48"/>
      <c r="F21" s="69"/>
      <c r="G21" s="62" t="s">
        <v>158</v>
      </c>
      <c r="H21" s="61" t="s">
        <v>138</v>
      </c>
      <c r="I21" s="60" t="s">
        <v>159</v>
      </c>
      <c r="J21" s="60" t="s">
        <v>160</v>
      </c>
      <c r="K21" s="52"/>
      <c r="L21" s="65" t="str">
        <f t="shared" ref="L21:L28" si="3">CONCATENATE(C21," ",D21," ",E21," ",F21," ",C22," ",D22," ",E22," ",F22)</f>
        <v xml:space="preserve">       </v>
      </c>
      <c r="M21" s="63" t="str">
        <f t="shared" si="2"/>
        <v>C2I2 Realiza el diagnóstico dermatológico y 
morfológico al 
cliente tomando en cuenta tendencia y estilos de corte 
de barba y bigote</v>
      </c>
      <c r="N21" s="51"/>
      <c r="O21" s="51"/>
      <c r="P21" s="51"/>
      <c r="Q21" s="51"/>
      <c r="R21" s="51"/>
      <c r="S21" s="51"/>
      <c r="T21" s="51"/>
      <c r="U21" s="51"/>
      <c r="V21" s="51"/>
      <c r="W21" s="51"/>
      <c r="X21" s="51"/>
      <c r="Y21" s="51"/>
      <c r="Z21" s="51"/>
    </row>
    <row r="22" spans="1:26" ht="42" customHeight="1" x14ac:dyDescent="0.25">
      <c r="A22" s="339"/>
      <c r="B22" s="340"/>
      <c r="C22" s="64"/>
      <c r="D22" s="341"/>
      <c r="E22" s="48"/>
      <c r="F22" s="69"/>
      <c r="G22" s="62" t="s">
        <v>161</v>
      </c>
      <c r="H22" s="60" t="s">
        <v>162</v>
      </c>
      <c r="I22" s="60" t="s">
        <v>163</v>
      </c>
      <c r="J22" s="60" t="s">
        <v>164</v>
      </c>
      <c r="K22" s="52"/>
      <c r="L22" s="65" t="str">
        <f t="shared" si="3"/>
        <v xml:space="preserve">       </v>
      </c>
      <c r="M22" s="63" t="str">
        <f t="shared" si="2"/>
        <v xml:space="preserve">C2I3 Realiza  rasurado de barba con o sin diseño  tomando en cuenta tendencias y criterios estéticos y aplicando procedimientos técnicos establecidos. </v>
      </c>
      <c r="N22" s="51"/>
      <c r="O22" s="51"/>
      <c r="P22" s="51"/>
      <c r="Q22" s="51"/>
      <c r="R22" s="51"/>
      <c r="S22" s="51"/>
      <c r="T22" s="51"/>
      <c r="U22" s="51"/>
      <c r="V22" s="51"/>
      <c r="W22" s="51"/>
      <c r="X22" s="51"/>
      <c r="Y22" s="51"/>
      <c r="Z22" s="51"/>
    </row>
    <row r="23" spans="1:26" ht="59.25" customHeight="1" x14ac:dyDescent="0.25">
      <c r="A23" s="339"/>
      <c r="B23" s="340"/>
      <c r="C23" s="66"/>
      <c r="D23" s="342"/>
      <c r="E23" s="51"/>
      <c r="F23" s="67"/>
      <c r="G23" s="62" t="s">
        <v>165</v>
      </c>
      <c r="H23" s="60" t="s">
        <v>162</v>
      </c>
      <c r="I23" s="60" t="s">
        <v>166</v>
      </c>
      <c r="J23" s="60" t="s">
        <v>167</v>
      </c>
      <c r="K23" s="52"/>
      <c r="L23" s="68" t="str">
        <f t="shared" si="3"/>
        <v xml:space="preserve">       </v>
      </c>
      <c r="M23" s="63" t="str">
        <f t="shared" si="2"/>
        <v xml:space="preserve">C2I4 Realiza  cortes con o sin diseño de bigote  teniendo en cuenta las características morfologías y requerimientos del cliente y aplicando procedimientos técnicos establecidos. </v>
      </c>
      <c r="N23" s="51"/>
      <c r="O23" s="51"/>
      <c r="P23" s="51"/>
      <c r="Q23" s="51"/>
      <c r="R23" s="51"/>
      <c r="S23" s="51"/>
      <c r="T23" s="51"/>
      <c r="U23" s="51"/>
      <c r="V23" s="51"/>
      <c r="W23" s="51"/>
      <c r="X23" s="51"/>
      <c r="Y23" s="51"/>
      <c r="Z23" s="51"/>
    </row>
    <row r="24" spans="1:26" ht="49.5" customHeight="1" x14ac:dyDescent="0.25">
      <c r="A24" s="339"/>
      <c r="B24" s="340"/>
      <c r="C24" s="66"/>
      <c r="D24" s="342"/>
      <c r="E24" s="51"/>
      <c r="F24" s="67"/>
      <c r="G24" s="62" t="s">
        <v>168</v>
      </c>
      <c r="H24" s="60" t="s">
        <v>169</v>
      </c>
      <c r="I24" s="60" t="s">
        <v>170</v>
      </c>
      <c r="J24" s="60" t="s">
        <v>171</v>
      </c>
      <c r="K24" s="52"/>
      <c r="L24" s="68" t="str">
        <f t="shared" si="3"/>
        <v xml:space="preserve">       </v>
      </c>
      <c r="M24" s="63" t="str">
        <f t="shared" si="2"/>
        <v>C2I5 Verifica el acabado del corte realizado considerando los criterios estéticos,  procedimientos tecnicos establecidos y de bioseguridad e higiene personal.</v>
      </c>
      <c r="N24" s="51"/>
      <c r="O24" s="51"/>
      <c r="P24" s="51"/>
      <c r="Q24" s="51"/>
      <c r="R24" s="51"/>
      <c r="S24" s="51"/>
      <c r="T24" s="51"/>
      <c r="U24" s="51"/>
      <c r="V24" s="51"/>
      <c r="W24" s="51"/>
      <c r="X24" s="51"/>
      <c r="Y24" s="51"/>
      <c r="Z24" s="51"/>
    </row>
    <row r="25" spans="1:26" ht="22.5" hidden="1" customHeight="1" x14ac:dyDescent="0.25">
      <c r="A25" s="339"/>
      <c r="B25" s="340"/>
      <c r="C25" s="66"/>
      <c r="D25" s="342"/>
      <c r="E25" s="51"/>
      <c r="F25" s="67"/>
      <c r="G25" s="62"/>
      <c r="H25" s="60"/>
      <c r="I25" s="60" t="s">
        <v>172</v>
      </c>
      <c r="J25" s="60"/>
      <c r="K25" s="52"/>
      <c r="L25" s="68" t="str">
        <f t="shared" si="3"/>
        <v xml:space="preserve">       </v>
      </c>
      <c r="M25" s="63" t="str">
        <f t="shared" si="2"/>
        <v xml:space="preserve">    </v>
      </c>
      <c r="N25" s="51"/>
      <c r="O25" s="51"/>
      <c r="P25" s="51"/>
      <c r="Q25" s="51"/>
      <c r="R25" s="51"/>
      <c r="S25" s="51"/>
      <c r="T25" s="51"/>
      <c r="U25" s="51"/>
      <c r="V25" s="51"/>
      <c r="W25" s="51"/>
      <c r="X25" s="51"/>
      <c r="Y25" s="51"/>
      <c r="Z25" s="51"/>
    </row>
    <row r="26" spans="1:26" ht="18.75" hidden="1" customHeight="1" x14ac:dyDescent="0.25">
      <c r="A26" s="339"/>
      <c r="B26" s="340"/>
      <c r="C26" s="66"/>
      <c r="D26" s="342"/>
      <c r="E26" s="51"/>
      <c r="F26" s="67"/>
      <c r="G26" s="62"/>
      <c r="H26" s="60"/>
      <c r="I26" s="60"/>
      <c r="J26" s="60"/>
      <c r="K26" s="52"/>
      <c r="L26" s="68" t="str">
        <f t="shared" si="3"/>
        <v xml:space="preserve">       </v>
      </c>
      <c r="M26" s="63" t="str">
        <f t="shared" si="2"/>
        <v xml:space="preserve">   </v>
      </c>
      <c r="N26" s="51"/>
      <c r="O26" s="51"/>
      <c r="P26" s="51"/>
      <c r="Q26" s="51"/>
      <c r="R26" s="51"/>
      <c r="S26" s="51"/>
      <c r="T26" s="51"/>
      <c r="U26" s="51"/>
      <c r="V26" s="51"/>
      <c r="W26" s="51"/>
      <c r="X26" s="51"/>
      <c r="Y26" s="51"/>
      <c r="Z26" s="51"/>
    </row>
    <row r="27" spans="1:26" ht="15.75" hidden="1" customHeight="1" x14ac:dyDescent="0.25">
      <c r="A27" s="339"/>
      <c r="B27" s="340"/>
      <c r="C27" s="66"/>
      <c r="D27" s="342"/>
      <c r="E27" s="51"/>
      <c r="F27" s="67"/>
      <c r="G27" s="62"/>
      <c r="H27" s="60"/>
      <c r="I27" s="60"/>
      <c r="J27" s="60"/>
      <c r="K27" s="52"/>
      <c r="L27" s="68" t="str">
        <f t="shared" si="3"/>
        <v xml:space="preserve">       </v>
      </c>
      <c r="M27" s="63" t="str">
        <f t="shared" si="2"/>
        <v xml:space="preserve">   </v>
      </c>
      <c r="N27" s="51"/>
      <c r="O27" s="51"/>
      <c r="P27" s="51"/>
      <c r="Q27" s="51"/>
      <c r="R27" s="51"/>
      <c r="S27" s="51"/>
      <c r="T27" s="51"/>
      <c r="U27" s="51"/>
      <c r="V27" s="51"/>
      <c r="W27" s="51"/>
      <c r="X27" s="51"/>
      <c r="Y27" s="51"/>
      <c r="Z27" s="51"/>
    </row>
    <row r="28" spans="1:26" ht="16.5" hidden="1" customHeight="1" x14ac:dyDescent="0.25">
      <c r="A28" s="339"/>
      <c r="B28" s="340"/>
      <c r="C28" s="66"/>
      <c r="D28" s="342"/>
      <c r="E28" s="51"/>
      <c r="F28" s="67"/>
      <c r="G28" s="62"/>
      <c r="H28" s="60"/>
      <c r="I28" s="60"/>
      <c r="J28" s="60"/>
      <c r="K28" s="52"/>
      <c r="L28" s="68" t="str">
        <f t="shared" si="3"/>
        <v xml:space="preserve">       </v>
      </c>
      <c r="M28" s="63" t="str">
        <f t="shared" si="2"/>
        <v xml:space="preserve">   </v>
      </c>
      <c r="N28" s="51"/>
      <c r="O28" s="51"/>
      <c r="P28" s="51"/>
      <c r="Q28" s="51"/>
      <c r="R28" s="51"/>
      <c r="S28" s="51"/>
      <c r="T28" s="51"/>
      <c r="U28" s="51"/>
      <c r="V28" s="51"/>
      <c r="W28" s="51"/>
      <c r="X28" s="51"/>
      <c r="Y28" s="51"/>
      <c r="Z28" s="51"/>
    </row>
    <row r="29" spans="1:26" ht="21" hidden="1" customHeight="1" x14ac:dyDescent="0.25">
      <c r="A29" s="343"/>
      <c r="B29" s="344"/>
      <c r="C29" s="66"/>
      <c r="D29" s="342"/>
      <c r="E29" s="51"/>
      <c r="F29" s="67"/>
      <c r="G29" s="70"/>
      <c r="H29" s="65"/>
      <c r="I29" s="65"/>
      <c r="J29" s="65"/>
      <c r="K29" s="52"/>
      <c r="L29" s="68" t="str">
        <f>CONCATENATE(C29," ",D29," ",E29," ",F29)</f>
        <v xml:space="preserve">   </v>
      </c>
      <c r="M29" s="63" t="str">
        <f t="shared" si="2"/>
        <v xml:space="preserve">   </v>
      </c>
      <c r="N29" s="51"/>
      <c r="O29" s="51"/>
      <c r="P29" s="51"/>
      <c r="Q29" s="51"/>
      <c r="R29" s="51"/>
      <c r="S29" s="51"/>
      <c r="T29" s="51"/>
      <c r="U29" s="51"/>
      <c r="V29" s="51"/>
      <c r="W29" s="51"/>
      <c r="X29" s="51"/>
      <c r="Y29" s="51"/>
      <c r="Z29" s="51"/>
    </row>
    <row r="30" spans="1:26" ht="56.25" customHeight="1" x14ac:dyDescent="0.25">
      <c r="A30" s="336" t="s">
        <v>127</v>
      </c>
      <c r="B30" s="345" t="s">
        <v>128</v>
      </c>
      <c r="C30" s="60" t="s">
        <v>173</v>
      </c>
      <c r="D30" s="60" t="s">
        <v>130</v>
      </c>
      <c r="E30" s="60" t="s">
        <v>174</v>
      </c>
      <c r="F30" s="61" t="s">
        <v>175</v>
      </c>
      <c r="G30" s="62" t="s">
        <v>176</v>
      </c>
      <c r="H30" s="60" t="s">
        <v>134</v>
      </c>
      <c r="I30" s="60" t="s">
        <v>177</v>
      </c>
      <c r="J30" s="60" t="s">
        <v>178</v>
      </c>
      <c r="K30" s="52"/>
      <c r="L30" s="338" t="str">
        <f t="shared" ref="L30" si="4">CONCATENATE(C30," ",D30," ",E30," ",F30," ",C31," ",D31," ",E31," ",F31)</f>
        <v xml:space="preserve">UC1C3 Ejecutar peinados  según procedimientos tècnicos, creatividad  y normas de bioseguridad e higiene.    </v>
      </c>
      <c r="M30" s="63" t="str">
        <f t="shared" si="2"/>
        <v>C3I1 Acondiciona su zona de trabajo, herramientas
 y productos para peinados teniendo en cuenta las condiciones de bioseguridad e higiene</v>
      </c>
      <c r="N30" s="51"/>
      <c r="O30" s="51"/>
      <c r="P30" s="51"/>
      <c r="Q30" s="51"/>
      <c r="R30" s="51"/>
      <c r="S30" s="51"/>
      <c r="T30" s="51"/>
      <c r="U30" s="51"/>
      <c r="V30" s="51"/>
      <c r="W30" s="51"/>
      <c r="X30" s="51"/>
      <c r="Y30" s="51"/>
      <c r="Z30" s="51"/>
    </row>
    <row r="31" spans="1:26" ht="36.75" customHeight="1" x14ac:dyDescent="0.25">
      <c r="A31" s="339"/>
      <c r="B31" s="340"/>
      <c r="C31" s="66"/>
      <c r="D31" s="346"/>
      <c r="E31" s="71"/>
      <c r="F31" s="71"/>
      <c r="G31" s="62" t="s">
        <v>179</v>
      </c>
      <c r="H31" s="60" t="s">
        <v>180</v>
      </c>
      <c r="I31" s="60" t="s">
        <v>181</v>
      </c>
      <c r="J31" s="60" t="s">
        <v>182</v>
      </c>
      <c r="K31" s="52"/>
      <c r="L31" s="65" t="str">
        <f t="shared" ref="L31:L38" si="5">CONCATENATE(C31," ",D31," ",E31," ",F31," ",C32," ",D32," ",E32," ",F32)</f>
        <v xml:space="preserve">       </v>
      </c>
      <c r="M31" s="63" t="str">
        <f t="shared" si="2"/>
        <v>C3I2 Prepara el cabello para el peinado,  considerando el diagnostico,  aplicando técnicas y utilizando equipos térmicos.</v>
      </c>
      <c r="N31" s="51"/>
      <c r="O31" s="51"/>
      <c r="P31" s="51"/>
      <c r="Q31" s="51"/>
      <c r="R31" s="51"/>
      <c r="S31" s="51"/>
      <c r="T31" s="51"/>
      <c r="U31" s="51"/>
      <c r="V31" s="51"/>
      <c r="W31" s="51"/>
      <c r="X31" s="51"/>
      <c r="Y31" s="51"/>
      <c r="Z31" s="51"/>
    </row>
    <row r="32" spans="1:26" ht="37.5" customHeight="1" x14ac:dyDescent="0.25">
      <c r="A32" s="339"/>
      <c r="B32" s="340"/>
      <c r="C32" s="66"/>
      <c r="D32" s="342"/>
      <c r="E32" s="51"/>
      <c r="F32" s="51"/>
      <c r="G32" s="62" t="s">
        <v>183</v>
      </c>
      <c r="H32" s="60" t="s">
        <v>138</v>
      </c>
      <c r="I32" s="60" t="s">
        <v>184</v>
      </c>
      <c r="J32" s="60" t="s">
        <v>185</v>
      </c>
      <c r="K32" s="52"/>
      <c r="L32" s="65" t="str">
        <f t="shared" si="5"/>
        <v xml:space="preserve">       </v>
      </c>
      <c r="M32" s="63" t="str">
        <f t="shared" si="2"/>
        <v>C3I3 Realiza  diversos peinados  tomando en cuenta tendencias y criterios estéticos, diagnostico y requerimientos del cliente.</v>
      </c>
      <c r="N32" s="51"/>
      <c r="O32" s="51"/>
      <c r="P32" s="51"/>
      <c r="Q32" s="51"/>
      <c r="R32" s="51"/>
      <c r="S32" s="51"/>
      <c r="T32" s="51"/>
      <c r="U32" s="51"/>
      <c r="V32" s="51"/>
      <c r="W32" s="51"/>
      <c r="X32" s="51"/>
      <c r="Y32" s="51"/>
      <c r="Z32" s="51"/>
    </row>
    <row r="33" spans="1:26" ht="39" customHeight="1" x14ac:dyDescent="0.25">
      <c r="A33" s="339"/>
      <c r="B33" s="340"/>
      <c r="C33" s="66"/>
      <c r="D33" s="342"/>
      <c r="E33" s="51"/>
      <c r="F33" s="51"/>
      <c r="G33" s="62" t="s">
        <v>186</v>
      </c>
      <c r="H33" s="60" t="s">
        <v>149</v>
      </c>
      <c r="I33" s="60" t="s">
        <v>187</v>
      </c>
      <c r="J33" s="60" t="s">
        <v>188</v>
      </c>
      <c r="K33" s="52"/>
      <c r="L33" s="65" t="str">
        <f t="shared" si="5"/>
        <v xml:space="preserve">       </v>
      </c>
      <c r="M33" s="63" t="str">
        <f t="shared" si="2"/>
        <v>C3I4 Aplica  postizos y/o extensiones en los 
peinados considerando técnicas, criterios estéticos y requerimientos del cliente.</v>
      </c>
      <c r="N33" s="51"/>
      <c r="O33" s="51"/>
      <c r="P33" s="51"/>
      <c r="Q33" s="51"/>
      <c r="R33" s="51"/>
      <c r="S33" s="51"/>
      <c r="T33" s="51"/>
      <c r="U33" s="51"/>
      <c r="V33" s="51"/>
      <c r="W33" s="51"/>
      <c r="X33" s="51"/>
      <c r="Y33" s="51"/>
      <c r="Z33" s="51"/>
    </row>
    <row r="34" spans="1:26" ht="38.25" customHeight="1" x14ac:dyDescent="0.25">
      <c r="A34" s="339"/>
      <c r="B34" s="340"/>
      <c r="C34" s="66"/>
      <c r="D34" s="342"/>
      <c r="E34" s="51"/>
      <c r="F34" s="67"/>
      <c r="G34" s="62" t="s">
        <v>189</v>
      </c>
      <c r="H34" s="60" t="s">
        <v>169</v>
      </c>
      <c r="I34" s="60" t="s">
        <v>190</v>
      </c>
      <c r="J34" s="60" t="s">
        <v>171</v>
      </c>
      <c r="K34" s="52"/>
      <c r="L34" s="68" t="str">
        <f t="shared" si="5"/>
        <v xml:space="preserve">       </v>
      </c>
      <c r="M34" s="63" t="str">
        <f t="shared" si="2"/>
        <v>C3I5 Verifica el acabado del peinado considerando los criterios estéticos,  procedimientos tecnicos establecidos y de bioseguridad e higiene personal.</v>
      </c>
      <c r="N34" s="51"/>
      <c r="O34" s="51"/>
      <c r="P34" s="51"/>
      <c r="Q34" s="51"/>
      <c r="R34" s="51"/>
      <c r="S34" s="51"/>
      <c r="T34" s="51"/>
      <c r="U34" s="51"/>
      <c r="V34" s="51"/>
      <c r="W34" s="51"/>
      <c r="X34" s="51"/>
      <c r="Y34" s="51"/>
      <c r="Z34" s="51"/>
    </row>
    <row r="35" spans="1:26" ht="15" hidden="1" customHeight="1" x14ac:dyDescent="0.25">
      <c r="A35" s="339"/>
      <c r="B35" s="340"/>
      <c r="C35" s="66"/>
      <c r="D35" s="342"/>
      <c r="E35" s="51"/>
      <c r="F35" s="67"/>
      <c r="G35" s="62"/>
      <c r="H35" s="60"/>
      <c r="I35" s="60"/>
      <c r="J35" s="60"/>
      <c r="K35" s="52"/>
      <c r="L35" s="68" t="str">
        <f t="shared" si="5"/>
        <v xml:space="preserve">       </v>
      </c>
      <c r="M35" s="63" t="str">
        <f t="shared" si="2"/>
        <v xml:space="preserve">   </v>
      </c>
      <c r="N35" s="51"/>
      <c r="O35" s="51"/>
      <c r="P35" s="51"/>
      <c r="Q35" s="51"/>
      <c r="R35" s="51"/>
      <c r="S35" s="51"/>
      <c r="T35" s="51"/>
      <c r="U35" s="51"/>
      <c r="V35" s="51"/>
      <c r="W35" s="51"/>
      <c r="X35" s="51"/>
      <c r="Y35" s="51"/>
      <c r="Z35" s="51"/>
    </row>
    <row r="36" spans="1:26" ht="15" hidden="1" customHeight="1" x14ac:dyDescent="0.25">
      <c r="A36" s="339"/>
      <c r="B36" s="340"/>
      <c r="C36" s="66"/>
      <c r="D36" s="342"/>
      <c r="E36" s="51"/>
      <c r="F36" s="67"/>
      <c r="G36" s="62"/>
      <c r="H36" s="60"/>
      <c r="I36" s="60"/>
      <c r="J36" s="60"/>
      <c r="K36" s="52"/>
      <c r="L36" s="68" t="str">
        <f t="shared" si="5"/>
        <v xml:space="preserve">       </v>
      </c>
      <c r="M36" s="63" t="str">
        <f t="shared" si="2"/>
        <v xml:space="preserve">   </v>
      </c>
      <c r="N36" s="51"/>
      <c r="O36" s="51"/>
      <c r="P36" s="51"/>
      <c r="Q36" s="51"/>
      <c r="R36" s="51"/>
      <c r="S36" s="51"/>
      <c r="T36" s="51"/>
      <c r="U36" s="51"/>
      <c r="V36" s="51"/>
      <c r="W36" s="51"/>
      <c r="X36" s="51"/>
      <c r="Y36" s="51"/>
      <c r="Z36" s="51"/>
    </row>
    <row r="37" spans="1:26" ht="15" hidden="1" customHeight="1" x14ac:dyDescent="0.25">
      <c r="A37" s="339"/>
      <c r="B37" s="340"/>
      <c r="C37" s="66"/>
      <c r="D37" s="342"/>
      <c r="E37" s="51"/>
      <c r="F37" s="67"/>
      <c r="G37" s="62"/>
      <c r="H37" s="60"/>
      <c r="I37" s="60"/>
      <c r="J37" s="60"/>
      <c r="K37" s="52"/>
      <c r="L37" s="68" t="str">
        <f t="shared" si="5"/>
        <v xml:space="preserve">       </v>
      </c>
      <c r="M37" s="63" t="str">
        <f t="shared" si="2"/>
        <v xml:space="preserve">   </v>
      </c>
      <c r="N37" s="51"/>
      <c r="O37" s="51"/>
      <c r="P37" s="51"/>
      <c r="Q37" s="51"/>
      <c r="R37" s="51"/>
      <c r="S37" s="51"/>
      <c r="T37" s="51"/>
      <c r="U37" s="51"/>
      <c r="V37" s="51"/>
      <c r="W37" s="51"/>
      <c r="X37" s="51"/>
      <c r="Y37" s="51"/>
      <c r="Z37" s="51"/>
    </row>
    <row r="38" spans="1:26" ht="15" hidden="1" customHeight="1" x14ac:dyDescent="0.25">
      <c r="A38" s="339"/>
      <c r="B38" s="340"/>
      <c r="C38" s="66"/>
      <c r="D38" s="342"/>
      <c r="E38" s="51"/>
      <c r="F38" s="67"/>
      <c r="G38" s="62"/>
      <c r="H38" s="60"/>
      <c r="I38" s="60"/>
      <c r="J38" s="60"/>
      <c r="K38" s="52"/>
      <c r="L38" s="68" t="str">
        <f t="shared" si="5"/>
        <v xml:space="preserve">       </v>
      </c>
      <c r="M38" s="63" t="str">
        <f t="shared" si="2"/>
        <v xml:space="preserve">   </v>
      </c>
      <c r="N38" s="51"/>
      <c r="O38" s="51"/>
      <c r="P38" s="51"/>
      <c r="Q38" s="51"/>
      <c r="R38" s="51"/>
      <c r="S38" s="51"/>
      <c r="T38" s="51"/>
      <c r="U38" s="51"/>
      <c r="V38" s="51"/>
      <c r="W38" s="51"/>
      <c r="X38" s="51"/>
      <c r="Y38" s="51"/>
      <c r="Z38" s="51"/>
    </row>
    <row r="39" spans="1:26" ht="15" hidden="1" customHeight="1" x14ac:dyDescent="0.25">
      <c r="A39" s="343"/>
      <c r="B39" s="344"/>
      <c r="C39" s="66"/>
      <c r="D39" s="342"/>
      <c r="E39" s="51"/>
      <c r="F39" s="67"/>
      <c r="G39" s="62"/>
      <c r="H39" s="60"/>
      <c r="I39" s="60"/>
      <c r="J39" s="60"/>
      <c r="K39" s="52"/>
      <c r="L39" s="68" t="str">
        <f>CONCATENATE(C39," ",D39," ",E39," ",F39)</f>
        <v xml:space="preserve">   </v>
      </c>
      <c r="M39" s="63" t="str">
        <f t="shared" si="2"/>
        <v xml:space="preserve">   </v>
      </c>
      <c r="N39" s="51"/>
      <c r="O39" s="51"/>
      <c r="P39" s="51"/>
      <c r="Q39" s="51"/>
      <c r="R39" s="51"/>
      <c r="S39" s="51"/>
      <c r="T39" s="51"/>
      <c r="U39" s="51"/>
      <c r="V39" s="51"/>
      <c r="W39" s="51"/>
      <c r="X39" s="51"/>
      <c r="Y39" s="51"/>
      <c r="Z39" s="51"/>
    </row>
    <row r="40" spans="1:26" ht="32.25" hidden="1" customHeight="1" x14ac:dyDescent="0.25">
      <c r="A40" s="336" t="s">
        <v>127</v>
      </c>
      <c r="B40" s="345" t="s">
        <v>128</v>
      </c>
      <c r="C40" s="62"/>
      <c r="D40" s="60"/>
      <c r="E40" s="60"/>
      <c r="F40" s="60"/>
      <c r="G40" s="62"/>
      <c r="H40" s="60"/>
      <c r="I40" s="60"/>
      <c r="J40" s="60"/>
      <c r="K40" s="52"/>
      <c r="L40" s="338" t="str">
        <f t="shared" ref="L40:L48" si="6">CONCATENATE(C40," ",D40," ",E40," ",F40," ",C41," ",D41," ",E41," ",F41)</f>
        <v xml:space="preserve">       </v>
      </c>
      <c r="M40" s="63" t="str">
        <f t="shared" si="2"/>
        <v xml:space="preserve">   </v>
      </c>
      <c r="N40" s="51"/>
      <c r="O40" s="51"/>
      <c r="P40" s="51"/>
      <c r="Q40" s="51"/>
      <c r="R40" s="51"/>
      <c r="S40" s="51"/>
      <c r="T40" s="51"/>
      <c r="U40" s="51"/>
      <c r="V40" s="51"/>
      <c r="W40" s="51"/>
      <c r="X40" s="51"/>
      <c r="Y40" s="51"/>
      <c r="Z40" s="51"/>
    </row>
    <row r="41" spans="1:26" ht="15" hidden="1" customHeight="1" x14ac:dyDescent="0.25">
      <c r="A41" s="339"/>
      <c r="B41" s="340"/>
      <c r="C41" s="66"/>
      <c r="D41" s="342"/>
      <c r="E41" s="51"/>
      <c r="F41" s="67"/>
      <c r="G41" s="62"/>
      <c r="H41" s="60"/>
      <c r="I41" s="60"/>
      <c r="J41" s="60"/>
      <c r="K41" s="52"/>
      <c r="L41" s="65" t="str">
        <f t="shared" si="6"/>
        <v xml:space="preserve">       </v>
      </c>
      <c r="M41" s="63" t="str">
        <f t="shared" si="2"/>
        <v xml:space="preserve">   </v>
      </c>
      <c r="N41" s="51"/>
      <c r="O41" s="51"/>
      <c r="P41" s="51"/>
      <c r="Q41" s="51"/>
      <c r="R41" s="51"/>
      <c r="S41" s="51"/>
      <c r="T41" s="51"/>
      <c r="U41" s="51"/>
      <c r="V41" s="51"/>
      <c r="W41" s="51"/>
      <c r="X41" s="51"/>
      <c r="Y41" s="51"/>
      <c r="Z41" s="51"/>
    </row>
    <row r="42" spans="1:26" ht="15" hidden="1" customHeight="1" x14ac:dyDescent="0.25">
      <c r="A42" s="339"/>
      <c r="B42" s="340"/>
      <c r="C42" s="66"/>
      <c r="D42" s="342"/>
      <c r="E42" s="51"/>
      <c r="F42" s="67"/>
      <c r="G42" s="62"/>
      <c r="H42" s="60"/>
      <c r="I42" s="60"/>
      <c r="J42" s="60"/>
      <c r="K42" s="52"/>
      <c r="L42" s="65" t="str">
        <f t="shared" si="6"/>
        <v xml:space="preserve">       </v>
      </c>
      <c r="M42" s="63" t="str">
        <f t="shared" si="2"/>
        <v xml:space="preserve">   </v>
      </c>
      <c r="N42" s="51"/>
      <c r="O42" s="51"/>
      <c r="P42" s="51"/>
      <c r="Q42" s="51"/>
      <c r="R42" s="51"/>
      <c r="S42" s="51"/>
      <c r="T42" s="51"/>
      <c r="U42" s="51"/>
      <c r="V42" s="51"/>
      <c r="W42" s="51"/>
      <c r="X42" s="51"/>
      <c r="Y42" s="51"/>
      <c r="Z42" s="51"/>
    </row>
    <row r="43" spans="1:26" ht="15" hidden="1" customHeight="1" x14ac:dyDescent="0.25">
      <c r="A43" s="339"/>
      <c r="B43" s="340"/>
      <c r="C43" s="66"/>
      <c r="D43" s="342"/>
      <c r="E43" s="51"/>
      <c r="F43" s="67"/>
      <c r="G43" s="62"/>
      <c r="H43" s="60"/>
      <c r="I43" s="60"/>
      <c r="J43" s="60"/>
      <c r="K43" s="52"/>
      <c r="L43" s="65" t="str">
        <f t="shared" si="6"/>
        <v xml:space="preserve">       </v>
      </c>
      <c r="M43" s="63" t="str">
        <f t="shared" si="2"/>
        <v xml:space="preserve">   </v>
      </c>
      <c r="N43" s="51"/>
      <c r="O43" s="51"/>
      <c r="P43" s="51"/>
      <c r="Q43" s="51"/>
      <c r="R43" s="51"/>
      <c r="S43" s="51"/>
      <c r="T43" s="51"/>
      <c r="U43" s="51"/>
      <c r="V43" s="51"/>
      <c r="W43" s="51"/>
      <c r="X43" s="51"/>
      <c r="Y43" s="51"/>
      <c r="Z43" s="51"/>
    </row>
    <row r="44" spans="1:26" ht="15" hidden="1" customHeight="1" x14ac:dyDescent="0.25">
      <c r="A44" s="339"/>
      <c r="B44" s="340"/>
      <c r="C44" s="66"/>
      <c r="D44" s="342"/>
      <c r="E44" s="51"/>
      <c r="F44" s="67"/>
      <c r="G44" s="62"/>
      <c r="H44" s="60"/>
      <c r="I44" s="60"/>
      <c r="J44" s="60"/>
      <c r="K44" s="52"/>
      <c r="L44" s="65" t="str">
        <f t="shared" si="6"/>
        <v xml:space="preserve">       </v>
      </c>
      <c r="M44" s="63" t="str">
        <f t="shared" si="2"/>
        <v xml:space="preserve">   </v>
      </c>
      <c r="N44" s="51"/>
      <c r="O44" s="51"/>
      <c r="P44" s="51"/>
      <c r="Q44" s="51"/>
      <c r="R44" s="51"/>
      <c r="S44" s="51"/>
      <c r="T44" s="51"/>
      <c r="U44" s="51"/>
      <c r="V44" s="51"/>
      <c r="W44" s="51"/>
      <c r="X44" s="51"/>
      <c r="Y44" s="51"/>
      <c r="Z44" s="51"/>
    </row>
    <row r="45" spans="1:26" ht="15" hidden="1" customHeight="1" x14ac:dyDescent="0.25">
      <c r="A45" s="339"/>
      <c r="B45" s="340"/>
      <c r="C45" s="66"/>
      <c r="D45" s="342"/>
      <c r="E45" s="51"/>
      <c r="F45" s="67"/>
      <c r="G45" s="62"/>
      <c r="H45" s="60"/>
      <c r="I45" s="60"/>
      <c r="J45" s="60"/>
      <c r="K45" s="52"/>
      <c r="L45" s="65" t="str">
        <f t="shared" si="6"/>
        <v xml:space="preserve">       </v>
      </c>
      <c r="M45" s="63" t="str">
        <f t="shared" si="2"/>
        <v xml:space="preserve">   </v>
      </c>
      <c r="N45" s="51"/>
      <c r="O45" s="51"/>
      <c r="P45" s="51"/>
      <c r="Q45" s="51"/>
      <c r="R45" s="51"/>
      <c r="S45" s="51"/>
      <c r="T45" s="51"/>
      <c r="U45" s="51"/>
      <c r="V45" s="51"/>
      <c r="W45" s="51"/>
      <c r="X45" s="51"/>
      <c r="Y45" s="51"/>
      <c r="Z45" s="51"/>
    </row>
    <row r="46" spans="1:26" ht="15" hidden="1" customHeight="1" x14ac:dyDescent="0.25">
      <c r="A46" s="339"/>
      <c r="B46" s="340"/>
      <c r="C46" s="66"/>
      <c r="D46" s="342"/>
      <c r="E46" s="51"/>
      <c r="F46" s="67"/>
      <c r="G46" s="62"/>
      <c r="H46" s="60"/>
      <c r="I46" s="60"/>
      <c r="J46" s="60"/>
      <c r="K46" s="52"/>
      <c r="L46" s="68" t="str">
        <f t="shared" si="6"/>
        <v xml:space="preserve">       </v>
      </c>
      <c r="M46" s="63" t="str">
        <f t="shared" si="2"/>
        <v xml:space="preserve">   </v>
      </c>
      <c r="N46" s="51"/>
      <c r="O46" s="51"/>
      <c r="P46" s="51"/>
      <c r="Q46" s="51"/>
      <c r="R46" s="51"/>
      <c r="S46" s="51"/>
      <c r="T46" s="51"/>
      <c r="U46" s="51"/>
      <c r="V46" s="51"/>
      <c r="W46" s="51"/>
      <c r="X46" s="51"/>
      <c r="Y46" s="51"/>
      <c r="Z46" s="51"/>
    </row>
    <row r="47" spans="1:26" ht="15" hidden="1" customHeight="1" x14ac:dyDescent="0.25">
      <c r="A47" s="339"/>
      <c r="B47" s="340"/>
      <c r="C47" s="66"/>
      <c r="D47" s="342"/>
      <c r="E47" s="51"/>
      <c r="F47" s="67"/>
      <c r="G47" s="62"/>
      <c r="H47" s="60"/>
      <c r="I47" s="60"/>
      <c r="J47" s="60"/>
      <c r="K47" s="52"/>
      <c r="L47" s="68" t="str">
        <f t="shared" si="6"/>
        <v xml:space="preserve">       </v>
      </c>
      <c r="M47" s="63" t="str">
        <f t="shared" si="2"/>
        <v xml:space="preserve">   </v>
      </c>
      <c r="N47" s="51"/>
      <c r="O47" s="51"/>
      <c r="P47" s="51"/>
      <c r="Q47" s="51"/>
      <c r="R47" s="51"/>
      <c r="S47" s="51"/>
      <c r="T47" s="51"/>
      <c r="U47" s="51"/>
      <c r="V47" s="51"/>
      <c r="W47" s="51"/>
      <c r="X47" s="51"/>
      <c r="Y47" s="51"/>
      <c r="Z47" s="51"/>
    </row>
    <row r="48" spans="1:26" ht="15" hidden="1" customHeight="1" x14ac:dyDescent="0.25">
      <c r="A48" s="339"/>
      <c r="B48" s="340"/>
      <c r="C48" s="66"/>
      <c r="D48" s="342"/>
      <c r="E48" s="51"/>
      <c r="F48" s="67"/>
      <c r="G48" s="62"/>
      <c r="H48" s="60"/>
      <c r="I48" s="60"/>
      <c r="J48" s="60"/>
      <c r="K48" s="52"/>
      <c r="L48" s="68" t="str">
        <f t="shared" si="6"/>
        <v xml:space="preserve">       </v>
      </c>
      <c r="M48" s="63" t="str">
        <f t="shared" si="2"/>
        <v xml:space="preserve">   </v>
      </c>
      <c r="N48" s="51"/>
      <c r="O48" s="51"/>
      <c r="P48" s="51"/>
      <c r="Q48" s="51"/>
      <c r="R48" s="51"/>
      <c r="S48" s="51"/>
      <c r="T48" s="51"/>
      <c r="U48" s="51"/>
      <c r="V48" s="51"/>
      <c r="W48" s="51"/>
      <c r="X48" s="51"/>
      <c r="Y48" s="51"/>
      <c r="Z48" s="51"/>
    </row>
    <row r="49" spans="1:26" ht="15" hidden="1" customHeight="1" x14ac:dyDescent="0.25">
      <c r="A49" s="343"/>
      <c r="B49" s="344"/>
      <c r="C49" s="66"/>
      <c r="D49" s="342"/>
      <c r="E49" s="51"/>
      <c r="F49" s="67"/>
      <c r="G49" s="62"/>
      <c r="H49" s="60"/>
      <c r="I49" s="60"/>
      <c r="J49" s="60"/>
      <c r="K49" s="52"/>
      <c r="L49" s="68" t="str">
        <f>CONCATENATE(C49," ",D49," ",E49," ",F49)</f>
        <v xml:space="preserve">   </v>
      </c>
      <c r="M49" s="63" t="str">
        <f t="shared" si="2"/>
        <v xml:space="preserve">   </v>
      </c>
      <c r="N49" s="51"/>
      <c r="O49" s="51"/>
      <c r="P49" s="51"/>
      <c r="Q49" s="51"/>
      <c r="R49" s="51"/>
      <c r="S49" s="51"/>
      <c r="T49" s="51"/>
      <c r="U49" s="51"/>
      <c r="V49" s="51"/>
      <c r="W49" s="51"/>
      <c r="X49" s="51"/>
      <c r="Y49" s="51"/>
      <c r="Z49" s="51"/>
    </row>
    <row r="50" spans="1:26" ht="15" hidden="1" customHeight="1" x14ac:dyDescent="0.25">
      <c r="A50" s="336" t="s">
        <v>127</v>
      </c>
      <c r="B50" s="345" t="s">
        <v>128</v>
      </c>
      <c r="C50" s="62"/>
      <c r="D50" s="60"/>
      <c r="E50" s="60"/>
      <c r="F50" s="60"/>
      <c r="G50" s="62"/>
      <c r="H50" s="60"/>
      <c r="I50" s="60"/>
      <c r="J50" s="60"/>
      <c r="K50" s="52"/>
      <c r="L50" s="338" t="str">
        <f t="shared" ref="L50:L58" si="7">CONCATENATE(C50," ",D50," ",E50," ",F50," ",C51," ",D51," ",E51," ",F51)</f>
        <v xml:space="preserve">       </v>
      </c>
      <c r="M50" s="63" t="str">
        <f t="shared" si="2"/>
        <v xml:space="preserve">   </v>
      </c>
      <c r="N50" s="51"/>
      <c r="O50" s="51"/>
      <c r="P50" s="51"/>
      <c r="Q50" s="51"/>
      <c r="R50" s="51"/>
      <c r="S50" s="51"/>
      <c r="T50" s="51"/>
      <c r="U50" s="51"/>
      <c r="V50" s="51"/>
      <c r="W50" s="51"/>
      <c r="X50" s="51"/>
      <c r="Y50" s="51"/>
      <c r="Z50" s="51"/>
    </row>
    <row r="51" spans="1:26" ht="15" hidden="1" customHeight="1" x14ac:dyDescent="0.25">
      <c r="A51" s="339"/>
      <c r="B51" s="340"/>
      <c r="C51" s="66"/>
      <c r="D51" s="342"/>
      <c r="E51" s="51"/>
      <c r="F51" s="67"/>
      <c r="G51" s="62"/>
      <c r="H51" s="60"/>
      <c r="I51" s="60"/>
      <c r="J51" s="60"/>
      <c r="K51" s="52"/>
      <c r="L51" s="65" t="str">
        <f t="shared" si="7"/>
        <v xml:space="preserve">       </v>
      </c>
      <c r="M51" s="63" t="str">
        <f t="shared" si="2"/>
        <v xml:space="preserve">   </v>
      </c>
      <c r="N51" s="51"/>
      <c r="O51" s="51"/>
      <c r="P51" s="51"/>
      <c r="Q51" s="51"/>
      <c r="R51" s="51"/>
      <c r="S51" s="51"/>
      <c r="T51" s="51"/>
      <c r="U51" s="51"/>
      <c r="V51" s="51"/>
      <c r="W51" s="51"/>
      <c r="X51" s="51"/>
      <c r="Y51" s="51"/>
      <c r="Z51" s="51"/>
    </row>
    <row r="52" spans="1:26" ht="15" hidden="1" customHeight="1" x14ac:dyDescent="0.25">
      <c r="A52" s="339"/>
      <c r="B52" s="340"/>
      <c r="C52" s="66"/>
      <c r="D52" s="342"/>
      <c r="E52" s="51"/>
      <c r="F52" s="67"/>
      <c r="G52" s="62"/>
      <c r="H52" s="60"/>
      <c r="I52" s="60"/>
      <c r="J52" s="60"/>
      <c r="K52" s="52"/>
      <c r="L52" s="65" t="str">
        <f t="shared" si="7"/>
        <v xml:space="preserve">       </v>
      </c>
      <c r="M52" s="63" t="str">
        <f t="shared" si="2"/>
        <v xml:space="preserve">   </v>
      </c>
      <c r="N52" s="51"/>
      <c r="O52" s="51"/>
      <c r="P52" s="51"/>
      <c r="Q52" s="51"/>
      <c r="R52" s="51"/>
      <c r="S52" s="51"/>
      <c r="T52" s="51"/>
      <c r="U52" s="51"/>
      <c r="V52" s="51"/>
      <c r="W52" s="51"/>
      <c r="X52" s="51"/>
      <c r="Y52" s="51"/>
      <c r="Z52" s="51"/>
    </row>
    <row r="53" spans="1:26" ht="15" hidden="1" customHeight="1" x14ac:dyDescent="0.25">
      <c r="A53" s="339"/>
      <c r="B53" s="340"/>
      <c r="C53" s="66"/>
      <c r="D53" s="342"/>
      <c r="E53" s="51"/>
      <c r="F53" s="67"/>
      <c r="G53" s="62"/>
      <c r="H53" s="60"/>
      <c r="I53" s="60"/>
      <c r="J53" s="60"/>
      <c r="K53" s="52"/>
      <c r="L53" s="68" t="str">
        <f t="shared" si="7"/>
        <v xml:space="preserve">       </v>
      </c>
      <c r="M53" s="63" t="str">
        <f t="shared" si="2"/>
        <v xml:space="preserve">   </v>
      </c>
      <c r="N53" s="51"/>
      <c r="O53" s="51"/>
      <c r="P53" s="51"/>
      <c r="Q53" s="51"/>
      <c r="R53" s="51"/>
      <c r="S53" s="51"/>
      <c r="T53" s="51"/>
      <c r="U53" s="51"/>
      <c r="V53" s="51"/>
      <c r="W53" s="51"/>
      <c r="X53" s="51"/>
      <c r="Y53" s="51"/>
      <c r="Z53" s="51"/>
    </row>
    <row r="54" spans="1:26" ht="15" hidden="1" customHeight="1" x14ac:dyDescent="0.25">
      <c r="A54" s="339"/>
      <c r="B54" s="340"/>
      <c r="C54" s="66"/>
      <c r="D54" s="342"/>
      <c r="E54" s="51"/>
      <c r="F54" s="67"/>
      <c r="G54" s="62"/>
      <c r="H54" s="60"/>
      <c r="I54" s="60"/>
      <c r="J54" s="60"/>
      <c r="K54" s="52"/>
      <c r="L54" s="68" t="str">
        <f t="shared" si="7"/>
        <v xml:space="preserve">       </v>
      </c>
      <c r="M54" s="63" t="str">
        <f t="shared" si="2"/>
        <v xml:space="preserve">   </v>
      </c>
      <c r="N54" s="51"/>
      <c r="O54" s="51"/>
      <c r="P54" s="51"/>
      <c r="Q54" s="51"/>
      <c r="R54" s="51"/>
      <c r="S54" s="51"/>
      <c r="T54" s="51"/>
      <c r="U54" s="51"/>
      <c r="V54" s="51"/>
      <c r="W54" s="51"/>
      <c r="X54" s="51"/>
      <c r="Y54" s="51"/>
      <c r="Z54" s="51"/>
    </row>
    <row r="55" spans="1:26" ht="15" hidden="1" customHeight="1" x14ac:dyDescent="0.25">
      <c r="A55" s="339"/>
      <c r="B55" s="340"/>
      <c r="C55" s="66"/>
      <c r="D55" s="342"/>
      <c r="E55" s="51"/>
      <c r="F55" s="67"/>
      <c r="G55" s="62"/>
      <c r="H55" s="60"/>
      <c r="I55" s="60"/>
      <c r="J55" s="60"/>
      <c r="K55" s="52"/>
      <c r="L55" s="68" t="str">
        <f t="shared" si="7"/>
        <v xml:space="preserve">       </v>
      </c>
      <c r="M55" s="63" t="str">
        <f t="shared" si="2"/>
        <v xml:space="preserve">   </v>
      </c>
      <c r="N55" s="51"/>
      <c r="O55" s="51"/>
      <c r="P55" s="51"/>
      <c r="Q55" s="51"/>
      <c r="R55" s="51"/>
      <c r="S55" s="51"/>
      <c r="T55" s="51"/>
      <c r="U55" s="51"/>
      <c r="V55" s="51"/>
      <c r="W55" s="51"/>
      <c r="X55" s="51"/>
      <c r="Y55" s="51"/>
      <c r="Z55" s="51"/>
    </row>
    <row r="56" spans="1:26" ht="15" hidden="1" customHeight="1" x14ac:dyDescent="0.25">
      <c r="A56" s="339"/>
      <c r="B56" s="340"/>
      <c r="C56" s="66"/>
      <c r="D56" s="342"/>
      <c r="E56" s="51"/>
      <c r="F56" s="67"/>
      <c r="G56" s="62"/>
      <c r="H56" s="60"/>
      <c r="I56" s="60"/>
      <c r="J56" s="60"/>
      <c r="K56" s="52"/>
      <c r="L56" s="68" t="str">
        <f t="shared" si="7"/>
        <v xml:space="preserve">       </v>
      </c>
      <c r="M56" s="63" t="str">
        <f t="shared" si="2"/>
        <v xml:space="preserve">   </v>
      </c>
      <c r="N56" s="51"/>
      <c r="O56" s="51"/>
      <c r="P56" s="51"/>
      <c r="Q56" s="51"/>
      <c r="R56" s="51"/>
      <c r="S56" s="51"/>
      <c r="T56" s="51"/>
      <c r="U56" s="51"/>
      <c r="V56" s="51"/>
      <c r="W56" s="51"/>
      <c r="X56" s="51"/>
      <c r="Y56" s="51"/>
      <c r="Z56" s="51"/>
    </row>
    <row r="57" spans="1:26" ht="15" hidden="1" customHeight="1" x14ac:dyDescent="0.25">
      <c r="A57" s="339"/>
      <c r="B57" s="340"/>
      <c r="C57" s="66"/>
      <c r="D57" s="342"/>
      <c r="E57" s="51"/>
      <c r="F57" s="67"/>
      <c r="G57" s="62"/>
      <c r="H57" s="60"/>
      <c r="I57" s="60"/>
      <c r="J57" s="60"/>
      <c r="K57" s="52"/>
      <c r="L57" s="68" t="str">
        <f t="shared" si="7"/>
        <v xml:space="preserve">       </v>
      </c>
      <c r="M57" s="63" t="str">
        <f t="shared" si="2"/>
        <v xml:space="preserve">   </v>
      </c>
      <c r="N57" s="51"/>
      <c r="O57" s="51"/>
      <c r="P57" s="51"/>
      <c r="Q57" s="51"/>
      <c r="R57" s="51"/>
      <c r="S57" s="51"/>
      <c r="T57" s="51"/>
      <c r="U57" s="51"/>
      <c r="V57" s="51"/>
      <c r="W57" s="51"/>
      <c r="X57" s="51"/>
      <c r="Y57" s="51"/>
      <c r="Z57" s="51"/>
    </row>
    <row r="58" spans="1:26" ht="15" hidden="1" customHeight="1" x14ac:dyDescent="0.25">
      <c r="A58" s="339"/>
      <c r="B58" s="340"/>
      <c r="C58" s="66"/>
      <c r="D58" s="342"/>
      <c r="E58" s="51"/>
      <c r="F58" s="67"/>
      <c r="G58" s="62"/>
      <c r="H58" s="60"/>
      <c r="I58" s="60"/>
      <c r="J58" s="60"/>
      <c r="K58" s="52"/>
      <c r="L58" s="68" t="str">
        <f t="shared" si="7"/>
        <v xml:space="preserve">       </v>
      </c>
      <c r="M58" s="63" t="str">
        <f t="shared" si="2"/>
        <v xml:space="preserve">   </v>
      </c>
      <c r="N58" s="51"/>
      <c r="O58" s="51"/>
      <c r="P58" s="51"/>
      <c r="Q58" s="51"/>
      <c r="R58" s="51"/>
      <c r="S58" s="51"/>
      <c r="T58" s="51"/>
      <c r="U58" s="51"/>
      <c r="V58" s="51"/>
      <c r="W58" s="51"/>
      <c r="X58" s="51"/>
      <c r="Y58" s="51"/>
      <c r="Z58" s="51"/>
    </row>
    <row r="59" spans="1:26" ht="15" hidden="1" customHeight="1" x14ac:dyDescent="0.25">
      <c r="A59" s="343"/>
      <c r="B59" s="344"/>
      <c r="C59" s="66"/>
      <c r="D59" s="342"/>
      <c r="E59" s="51"/>
      <c r="F59" s="67"/>
      <c r="G59" s="62"/>
      <c r="H59" s="60"/>
      <c r="I59" s="60"/>
      <c r="J59" s="60"/>
      <c r="K59" s="52"/>
      <c r="L59" s="68" t="str">
        <f>CONCATENATE(C59," ",D59," ",E59," ",F59)</f>
        <v xml:space="preserve">   </v>
      </c>
      <c r="M59" s="63" t="str">
        <f t="shared" si="2"/>
        <v xml:space="preserve">   </v>
      </c>
      <c r="N59" s="51"/>
      <c r="O59" s="51"/>
      <c r="P59" s="51"/>
      <c r="Q59" s="51"/>
      <c r="R59" s="51"/>
      <c r="S59" s="51"/>
      <c r="T59" s="51"/>
      <c r="U59" s="51"/>
      <c r="V59" s="51"/>
      <c r="W59" s="51"/>
      <c r="X59" s="51"/>
      <c r="Y59" s="51"/>
      <c r="Z59" s="51"/>
    </row>
    <row r="60" spans="1:26" ht="15" hidden="1" customHeight="1" x14ac:dyDescent="0.25">
      <c r="A60" s="336" t="s">
        <v>127</v>
      </c>
      <c r="B60" s="345" t="s">
        <v>128</v>
      </c>
      <c r="C60" s="62"/>
      <c r="D60" s="60"/>
      <c r="E60" s="60"/>
      <c r="F60" s="60"/>
      <c r="G60" s="62"/>
      <c r="H60" s="60"/>
      <c r="I60" s="60"/>
      <c r="J60" s="60"/>
      <c r="K60" s="52"/>
      <c r="L60" s="347" t="str">
        <f t="shared" ref="L60:L68" si="8">CONCATENATE(C60," ",D60," ",E60," ",F60," ",C61," ",D61," ",E61," ",F61)</f>
        <v xml:space="preserve">       </v>
      </c>
      <c r="M60" s="63" t="str">
        <f t="shared" si="2"/>
        <v xml:space="preserve">   </v>
      </c>
      <c r="N60" s="51"/>
      <c r="O60" s="51"/>
      <c r="P60" s="51"/>
      <c r="Q60" s="51"/>
      <c r="R60" s="51"/>
      <c r="S60" s="51"/>
      <c r="T60" s="51"/>
      <c r="U60" s="51"/>
      <c r="V60" s="51"/>
      <c r="W60" s="51"/>
      <c r="X60" s="51"/>
      <c r="Y60" s="51"/>
      <c r="Z60" s="51"/>
    </row>
    <row r="61" spans="1:26" ht="15" hidden="1" customHeight="1" x14ac:dyDescent="0.25">
      <c r="A61" s="339"/>
      <c r="B61" s="340"/>
      <c r="C61" s="66"/>
      <c r="D61" s="342"/>
      <c r="E61" s="51"/>
      <c r="F61" s="67"/>
      <c r="G61" s="62"/>
      <c r="H61" s="60"/>
      <c r="I61" s="60"/>
      <c r="J61" s="60"/>
      <c r="K61" s="52"/>
      <c r="L61" s="68" t="str">
        <f t="shared" si="8"/>
        <v xml:space="preserve">       </v>
      </c>
      <c r="M61" s="63" t="str">
        <f t="shared" si="2"/>
        <v xml:space="preserve">   </v>
      </c>
      <c r="N61" s="51"/>
      <c r="O61" s="51"/>
      <c r="P61" s="51"/>
      <c r="Q61" s="51"/>
      <c r="R61" s="51"/>
      <c r="S61" s="51"/>
      <c r="T61" s="51"/>
      <c r="U61" s="51"/>
      <c r="V61" s="51"/>
      <c r="W61" s="51"/>
      <c r="X61" s="51"/>
      <c r="Y61" s="51"/>
      <c r="Z61" s="51"/>
    </row>
    <row r="62" spans="1:26" ht="15" hidden="1" customHeight="1" x14ac:dyDescent="0.25">
      <c r="A62" s="339"/>
      <c r="B62" s="340"/>
      <c r="C62" s="66"/>
      <c r="D62" s="342"/>
      <c r="E62" s="51"/>
      <c r="F62" s="67"/>
      <c r="G62" s="62"/>
      <c r="H62" s="60"/>
      <c r="I62" s="60"/>
      <c r="J62" s="60"/>
      <c r="K62" s="52"/>
      <c r="L62" s="68" t="str">
        <f t="shared" si="8"/>
        <v xml:space="preserve">       </v>
      </c>
      <c r="M62" s="63" t="str">
        <f t="shared" si="2"/>
        <v xml:space="preserve">   </v>
      </c>
      <c r="N62" s="51"/>
      <c r="O62" s="51"/>
      <c r="P62" s="51"/>
      <c r="Q62" s="51"/>
      <c r="R62" s="51"/>
      <c r="S62" s="51"/>
      <c r="T62" s="51"/>
      <c r="U62" s="51"/>
      <c r="V62" s="51"/>
      <c r="W62" s="51"/>
      <c r="X62" s="51"/>
      <c r="Y62" s="51"/>
      <c r="Z62" s="51"/>
    </row>
    <row r="63" spans="1:26" ht="15" hidden="1" customHeight="1" x14ac:dyDescent="0.25">
      <c r="A63" s="339"/>
      <c r="B63" s="340"/>
      <c r="C63" s="66"/>
      <c r="D63" s="342"/>
      <c r="E63" s="51"/>
      <c r="F63" s="67"/>
      <c r="G63" s="62"/>
      <c r="H63" s="60"/>
      <c r="I63" s="60"/>
      <c r="J63" s="60"/>
      <c r="K63" s="52"/>
      <c r="L63" s="68" t="str">
        <f t="shared" si="8"/>
        <v xml:space="preserve">       </v>
      </c>
      <c r="M63" s="63" t="str">
        <f t="shared" si="2"/>
        <v xml:space="preserve">   </v>
      </c>
      <c r="N63" s="51"/>
      <c r="O63" s="51"/>
      <c r="P63" s="51"/>
      <c r="Q63" s="51"/>
      <c r="R63" s="51"/>
      <c r="S63" s="51"/>
      <c r="T63" s="51"/>
      <c r="U63" s="51"/>
      <c r="V63" s="51"/>
      <c r="W63" s="51"/>
      <c r="X63" s="51"/>
      <c r="Y63" s="51"/>
      <c r="Z63" s="51"/>
    </row>
    <row r="64" spans="1:26" ht="15" hidden="1" customHeight="1" x14ac:dyDescent="0.25">
      <c r="A64" s="339"/>
      <c r="B64" s="340"/>
      <c r="C64" s="66"/>
      <c r="D64" s="342"/>
      <c r="E64" s="51"/>
      <c r="F64" s="67"/>
      <c r="G64" s="62"/>
      <c r="H64" s="60"/>
      <c r="I64" s="60"/>
      <c r="J64" s="60"/>
      <c r="K64" s="52"/>
      <c r="L64" s="68" t="str">
        <f t="shared" si="8"/>
        <v xml:space="preserve">       </v>
      </c>
      <c r="M64" s="63" t="str">
        <f t="shared" si="2"/>
        <v xml:space="preserve">   </v>
      </c>
      <c r="N64" s="51"/>
      <c r="O64" s="51"/>
      <c r="P64" s="51"/>
      <c r="Q64" s="51"/>
      <c r="R64" s="51"/>
      <c r="S64" s="51"/>
      <c r="T64" s="51"/>
      <c r="U64" s="51"/>
      <c r="V64" s="51"/>
      <c r="W64" s="51"/>
      <c r="X64" s="51"/>
      <c r="Y64" s="51"/>
      <c r="Z64" s="51"/>
    </row>
    <row r="65" spans="1:26" ht="15" hidden="1" customHeight="1" x14ac:dyDescent="0.25">
      <c r="A65" s="339"/>
      <c r="B65" s="340"/>
      <c r="C65" s="66"/>
      <c r="D65" s="342"/>
      <c r="E65" s="51"/>
      <c r="F65" s="67"/>
      <c r="G65" s="62"/>
      <c r="H65" s="60"/>
      <c r="I65" s="60"/>
      <c r="J65" s="60"/>
      <c r="K65" s="52"/>
      <c r="L65" s="68" t="str">
        <f t="shared" si="8"/>
        <v xml:space="preserve">       </v>
      </c>
      <c r="M65" s="63" t="str">
        <f t="shared" si="2"/>
        <v xml:space="preserve">   </v>
      </c>
      <c r="N65" s="51"/>
      <c r="O65" s="51"/>
      <c r="P65" s="51"/>
      <c r="Q65" s="51"/>
      <c r="R65" s="51"/>
      <c r="S65" s="51"/>
      <c r="T65" s="51"/>
      <c r="U65" s="51"/>
      <c r="V65" s="51"/>
      <c r="W65" s="51"/>
      <c r="X65" s="51"/>
      <c r="Y65" s="51"/>
      <c r="Z65" s="51"/>
    </row>
    <row r="66" spans="1:26" ht="15" hidden="1" customHeight="1" x14ac:dyDescent="0.25">
      <c r="A66" s="339"/>
      <c r="B66" s="340"/>
      <c r="C66" s="66"/>
      <c r="D66" s="342"/>
      <c r="E66" s="51"/>
      <c r="F66" s="67"/>
      <c r="G66" s="62"/>
      <c r="H66" s="60"/>
      <c r="I66" s="60"/>
      <c r="J66" s="60"/>
      <c r="K66" s="52"/>
      <c r="L66" s="68" t="str">
        <f t="shared" si="8"/>
        <v xml:space="preserve">       </v>
      </c>
      <c r="M66" s="63" t="str">
        <f t="shared" si="2"/>
        <v xml:space="preserve">   </v>
      </c>
      <c r="N66" s="51"/>
      <c r="O66" s="51"/>
      <c r="P66" s="51"/>
      <c r="Q66" s="51"/>
      <c r="R66" s="51"/>
      <c r="S66" s="51"/>
      <c r="T66" s="51"/>
      <c r="U66" s="51"/>
      <c r="V66" s="51"/>
      <c r="W66" s="51"/>
      <c r="X66" s="51"/>
      <c r="Y66" s="51"/>
      <c r="Z66" s="51"/>
    </row>
    <row r="67" spans="1:26" ht="15" hidden="1" customHeight="1" x14ac:dyDescent="0.25">
      <c r="A67" s="339"/>
      <c r="B67" s="340"/>
      <c r="C67" s="66"/>
      <c r="D67" s="342"/>
      <c r="E67" s="51"/>
      <c r="F67" s="67"/>
      <c r="G67" s="62"/>
      <c r="H67" s="60"/>
      <c r="I67" s="60"/>
      <c r="J67" s="60"/>
      <c r="K67" s="52"/>
      <c r="L67" s="68" t="str">
        <f t="shared" si="8"/>
        <v xml:space="preserve">       </v>
      </c>
      <c r="M67" s="63" t="str">
        <f t="shared" si="2"/>
        <v xml:space="preserve">   </v>
      </c>
      <c r="N67" s="51"/>
      <c r="O67" s="51"/>
      <c r="P67" s="51"/>
      <c r="Q67" s="51"/>
      <c r="R67" s="51"/>
      <c r="S67" s="51"/>
      <c r="T67" s="51"/>
      <c r="U67" s="51"/>
      <c r="V67" s="51"/>
      <c r="W67" s="51"/>
      <c r="X67" s="51"/>
      <c r="Y67" s="51"/>
      <c r="Z67" s="51"/>
    </row>
    <row r="68" spans="1:26" ht="15" hidden="1" customHeight="1" x14ac:dyDescent="0.25">
      <c r="A68" s="339"/>
      <c r="B68" s="340"/>
      <c r="C68" s="66"/>
      <c r="D68" s="342"/>
      <c r="E68" s="51"/>
      <c r="F68" s="67"/>
      <c r="G68" s="62"/>
      <c r="H68" s="60"/>
      <c r="I68" s="60"/>
      <c r="J68" s="60"/>
      <c r="K68" s="52"/>
      <c r="L68" s="68" t="str">
        <f t="shared" si="8"/>
        <v xml:space="preserve">       </v>
      </c>
      <c r="M68" s="63" t="str">
        <f t="shared" si="2"/>
        <v xml:space="preserve">   </v>
      </c>
      <c r="N68" s="51"/>
      <c r="O68" s="51"/>
      <c r="P68" s="51"/>
      <c r="Q68" s="51"/>
      <c r="R68" s="51"/>
      <c r="S68" s="51"/>
      <c r="T68" s="51"/>
      <c r="U68" s="51"/>
      <c r="V68" s="51"/>
      <c r="W68" s="51"/>
      <c r="X68" s="51"/>
      <c r="Y68" s="51"/>
      <c r="Z68" s="51"/>
    </row>
    <row r="69" spans="1:26" ht="15" hidden="1" customHeight="1" x14ac:dyDescent="0.25">
      <c r="A69" s="343"/>
      <c r="B69" s="344"/>
      <c r="C69" s="66"/>
      <c r="D69" s="342"/>
      <c r="E69" s="51"/>
      <c r="F69" s="67"/>
      <c r="G69" s="62"/>
      <c r="H69" s="60"/>
      <c r="I69" s="60"/>
      <c r="J69" s="60"/>
      <c r="K69" s="52"/>
      <c r="L69" s="68" t="str">
        <f>CONCATENATE(C69," ",D69," ",E69," ",F69)</f>
        <v xml:space="preserve">   </v>
      </c>
      <c r="M69" s="63" t="str">
        <f t="shared" si="2"/>
        <v xml:space="preserve">   </v>
      </c>
      <c r="N69" s="51"/>
      <c r="O69" s="51"/>
      <c r="P69" s="51"/>
      <c r="Q69" s="51"/>
      <c r="R69" s="51"/>
      <c r="S69" s="51"/>
      <c r="T69" s="51"/>
      <c r="U69" s="51"/>
      <c r="V69" s="51"/>
      <c r="W69" s="51"/>
      <c r="X69" s="51"/>
      <c r="Y69" s="51"/>
      <c r="Z69" s="51"/>
    </row>
    <row r="70" spans="1:26" ht="15" hidden="1" customHeight="1" x14ac:dyDescent="0.25">
      <c r="A70" s="336" t="s">
        <v>127</v>
      </c>
      <c r="B70" s="345" t="s">
        <v>128</v>
      </c>
      <c r="C70" s="62"/>
      <c r="D70" s="60"/>
      <c r="E70" s="60"/>
      <c r="F70" s="60"/>
      <c r="G70" s="62"/>
      <c r="H70" s="60"/>
      <c r="I70" s="60"/>
      <c r="J70" s="60"/>
      <c r="K70" s="52"/>
      <c r="L70" s="347" t="str">
        <f t="shared" ref="L70:L78" si="9">CONCATENATE(C70," ",D70," ",E70," ",F70," ",C71," ",D71," ",E71," ",F71)</f>
        <v xml:space="preserve">       </v>
      </c>
      <c r="M70" s="63" t="str">
        <f t="shared" si="2"/>
        <v xml:space="preserve">   </v>
      </c>
      <c r="N70" s="51"/>
      <c r="O70" s="51"/>
      <c r="P70" s="51"/>
      <c r="Q70" s="51"/>
      <c r="R70" s="51"/>
      <c r="S70" s="51"/>
      <c r="T70" s="51"/>
      <c r="U70" s="51"/>
      <c r="V70" s="51"/>
      <c r="W70" s="51"/>
      <c r="X70" s="51"/>
      <c r="Y70" s="51"/>
      <c r="Z70" s="51"/>
    </row>
    <row r="71" spans="1:26" ht="15" hidden="1" customHeight="1" x14ac:dyDescent="0.25">
      <c r="A71" s="339"/>
      <c r="B71" s="340"/>
      <c r="C71" s="66"/>
      <c r="D71" s="342"/>
      <c r="E71" s="51"/>
      <c r="F71" s="67"/>
      <c r="G71" s="62"/>
      <c r="H71" s="60"/>
      <c r="I71" s="60"/>
      <c r="J71" s="60"/>
      <c r="K71" s="52"/>
      <c r="L71" s="68" t="str">
        <f t="shared" si="9"/>
        <v xml:space="preserve">       </v>
      </c>
      <c r="M71" s="63" t="str">
        <f t="shared" si="2"/>
        <v xml:space="preserve">   </v>
      </c>
      <c r="N71" s="51"/>
      <c r="O71" s="51"/>
      <c r="P71" s="51"/>
      <c r="Q71" s="51"/>
      <c r="R71" s="51"/>
      <c r="S71" s="51"/>
      <c r="T71" s="51"/>
      <c r="U71" s="51"/>
      <c r="V71" s="51"/>
      <c r="W71" s="51"/>
      <c r="X71" s="51"/>
      <c r="Y71" s="51"/>
      <c r="Z71" s="51"/>
    </row>
    <row r="72" spans="1:26" ht="15" hidden="1" customHeight="1" x14ac:dyDescent="0.25">
      <c r="A72" s="339"/>
      <c r="B72" s="340"/>
      <c r="C72" s="66"/>
      <c r="D72" s="342"/>
      <c r="E72" s="51"/>
      <c r="F72" s="67"/>
      <c r="G72" s="62"/>
      <c r="H72" s="60"/>
      <c r="I72" s="60"/>
      <c r="J72" s="60"/>
      <c r="K72" s="52"/>
      <c r="L72" s="68" t="str">
        <f t="shared" si="9"/>
        <v xml:space="preserve">       </v>
      </c>
      <c r="M72" s="63" t="str">
        <f t="shared" si="2"/>
        <v xml:space="preserve">   </v>
      </c>
      <c r="N72" s="51"/>
      <c r="O72" s="51"/>
      <c r="P72" s="51"/>
      <c r="Q72" s="51"/>
      <c r="R72" s="51"/>
      <c r="S72" s="51"/>
      <c r="T72" s="51"/>
      <c r="U72" s="51"/>
      <c r="V72" s="51"/>
      <c r="W72" s="51"/>
      <c r="X72" s="51"/>
      <c r="Y72" s="51"/>
      <c r="Z72" s="51"/>
    </row>
    <row r="73" spans="1:26" ht="15" hidden="1" customHeight="1" x14ac:dyDescent="0.25">
      <c r="A73" s="339"/>
      <c r="B73" s="340"/>
      <c r="C73" s="66"/>
      <c r="D73" s="342"/>
      <c r="E73" s="51"/>
      <c r="F73" s="67"/>
      <c r="G73" s="62"/>
      <c r="H73" s="60"/>
      <c r="I73" s="60"/>
      <c r="J73" s="60"/>
      <c r="K73" s="52"/>
      <c r="L73" s="68" t="str">
        <f t="shared" si="9"/>
        <v xml:space="preserve">       </v>
      </c>
      <c r="M73" s="63" t="str">
        <f t="shared" si="2"/>
        <v xml:space="preserve">   </v>
      </c>
      <c r="N73" s="51"/>
      <c r="O73" s="51"/>
      <c r="P73" s="51"/>
      <c r="Q73" s="51"/>
      <c r="R73" s="51"/>
      <c r="S73" s="51"/>
      <c r="T73" s="51"/>
      <c r="U73" s="51"/>
      <c r="V73" s="51"/>
      <c r="W73" s="51"/>
      <c r="X73" s="51"/>
      <c r="Y73" s="51"/>
      <c r="Z73" s="51"/>
    </row>
    <row r="74" spans="1:26" ht="15" hidden="1" customHeight="1" x14ac:dyDescent="0.25">
      <c r="A74" s="339"/>
      <c r="B74" s="340"/>
      <c r="C74" s="66"/>
      <c r="D74" s="342"/>
      <c r="E74" s="51"/>
      <c r="F74" s="67"/>
      <c r="G74" s="62"/>
      <c r="H74" s="60"/>
      <c r="I74" s="60"/>
      <c r="J74" s="60"/>
      <c r="K74" s="52"/>
      <c r="L74" s="68" t="str">
        <f t="shared" si="9"/>
        <v xml:space="preserve">       </v>
      </c>
      <c r="M74" s="63" t="str">
        <f t="shared" si="2"/>
        <v xml:space="preserve">   </v>
      </c>
      <c r="N74" s="51"/>
      <c r="O74" s="51"/>
      <c r="P74" s="51"/>
      <c r="Q74" s="51"/>
      <c r="R74" s="51"/>
      <c r="S74" s="51"/>
      <c r="T74" s="51"/>
      <c r="U74" s="51"/>
      <c r="V74" s="51"/>
      <c r="W74" s="51"/>
      <c r="X74" s="51"/>
      <c r="Y74" s="51"/>
      <c r="Z74" s="51"/>
    </row>
    <row r="75" spans="1:26" ht="15" hidden="1" customHeight="1" x14ac:dyDescent="0.25">
      <c r="A75" s="339"/>
      <c r="B75" s="340"/>
      <c r="C75" s="66"/>
      <c r="D75" s="342"/>
      <c r="E75" s="51"/>
      <c r="F75" s="67"/>
      <c r="G75" s="62"/>
      <c r="H75" s="60"/>
      <c r="I75" s="60"/>
      <c r="J75" s="60"/>
      <c r="K75" s="52"/>
      <c r="L75" s="68" t="str">
        <f t="shared" si="9"/>
        <v xml:space="preserve">       </v>
      </c>
      <c r="M75" s="63" t="str">
        <f t="shared" si="2"/>
        <v xml:space="preserve">   </v>
      </c>
      <c r="N75" s="51"/>
      <c r="O75" s="51"/>
      <c r="P75" s="51"/>
      <c r="Q75" s="51"/>
      <c r="R75" s="51"/>
      <c r="S75" s="51"/>
      <c r="T75" s="51"/>
      <c r="U75" s="51"/>
      <c r="V75" s="51"/>
      <c r="W75" s="51"/>
      <c r="X75" s="51"/>
      <c r="Y75" s="51"/>
      <c r="Z75" s="51"/>
    </row>
    <row r="76" spans="1:26" ht="15" hidden="1" customHeight="1" x14ac:dyDescent="0.25">
      <c r="A76" s="339"/>
      <c r="B76" s="340"/>
      <c r="C76" s="66"/>
      <c r="D76" s="342"/>
      <c r="E76" s="51"/>
      <c r="F76" s="67"/>
      <c r="G76" s="62"/>
      <c r="H76" s="60"/>
      <c r="I76" s="60"/>
      <c r="J76" s="60"/>
      <c r="K76" s="52"/>
      <c r="L76" s="68" t="str">
        <f t="shared" si="9"/>
        <v xml:space="preserve">       </v>
      </c>
      <c r="M76" s="63" t="str">
        <f t="shared" si="2"/>
        <v xml:space="preserve">   </v>
      </c>
      <c r="N76" s="51"/>
      <c r="O76" s="51"/>
      <c r="P76" s="51"/>
      <c r="Q76" s="51"/>
      <c r="R76" s="51"/>
      <c r="S76" s="51"/>
      <c r="T76" s="51"/>
      <c r="U76" s="51"/>
      <c r="V76" s="51"/>
      <c r="W76" s="51"/>
      <c r="X76" s="51"/>
      <c r="Y76" s="51"/>
      <c r="Z76" s="51"/>
    </row>
    <row r="77" spans="1:26" ht="15" hidden="1" customHeight="1" x14ac:dyDescent="0.25">
      <c r="A77" s="339"/>
      <c r="B77" s="340"/>
      <c r="C77" s="66"/>
      <c r="D77" s="342"/>
      <c r="E77" s="51"/>
      <c r="F77" s="67"/>
      <c r="G77" s="62"/>
      <c r="H77" s="60"/>
      <c r="I77" s="60"/>
      <c r="J77" s="60"/>
      <c r="K77" s="52"/>
      <c r="L77" s="68" t="str">
        <f t="shared" si="9"/>
        <v xml:space="preserve">       </v>
      </c>
      <c r="M77" s="63" t="str">
        <f t="shared" si="2"/>
        <v xml:space="preserve">   </v>
      </c>
      <c r="N77" s="51"/>
      <c r="O77" s="51"/>
      <c r="P77" s="51"/>
      <c r="Q77" s="51"/>
      <c r="R77" s="51"/>
      <c r="S77" s="51"/>
      <c r="T77" s="51"/>
      <c r="U77" s="51"/>
      <c r="V77" s="51"/>
      <c r="W77" s="51"/>
      <c r="X77" s="51"/>
      <c r="Y77" s="51"/>
      <c r="Z77" s="51"/>
    </row>
    <row r="78" spans="1:26" ht="15" hidden="1" customHeight="1" x14ac:dyDescent="0.25">
      <c r="A78" s="339"/>
      <c r="B78" s="340"/>
      <c r="C78" s="66"/>
      <c r="D78" s="342"/>
      <c r="E78" s="51"/>
      <c r="F78" s="67"/>
      <c r="G78" s="62"/>
      <c r="H78" s="60"/>
      <c r="I78" s="60"/>
      <c r="J78" s="60"/>
      <c r="K78" s="52"/>
      <c r="L78" s="68" t="str">
        <f t="shared" si="9"/>
        <v xml:space="preserve">       </v>
      </c>
      <c r="M78" s="63" t="str">
        <f t="shared" si="2"/>
        <v xml:space="preserve">   </v>
      </c>
      <c r="N78" s="51"/>
      <c r="O78" s="51"/>
      <c r="P78" s="51"/>
      <c r="Q78" s="51"/>
      <c r="R78" s="51"/>
      <c r="S78" s="51"/>
      <c r="T78" s="51"/>
      <c r="U78" s="51"/>
      <c r="V78" s="51"/>
      <c r="W78" s="51"/>
      <c r="X78" s="51"/>
      <c r="Y78" s="51"/>
      <c r="Z78" s="51"/>
    </row>
    <row r="79" spans="1:26" ht="15" hidden="1" customHeight="1" x14ac:dyDescent="0.25">
      <c r="A79" s="343"/>
      <c r="B79" s="344"/>
      <c r="C79" s="66"/>
      <c r="D79" s="342"/>
      <c r="E79" s="51"/>
      <c r="F79" s="67"/>
      <c r="G79" s="62"/>
      <c r="H79" s="60"/>
      <c r="I79" s="60"/>
      <c r="J79" s="60"/>
      <c r="K79" s="52"/>
      <c r="L79" s="68" t="str">
        <f>CONCATENATE(C79," ",D79," ",E79," ",F79)</f>
        <v xml:space="preserve">   </v>
      </c>
      <c r="M79" s="63" t="str">
        <f t="shared" ref="M79:M142" si="10">CONCATENATE(G79," ",H79," ",I79," ",J79)</f>
        <v xml:space="preserve">   </v>
      </c>
      <c r="N79" s="51"/>
      <c r="O79" s="51"/>
      <c r="P79" s="51"/>
      <c r="Q79" s="51"/>
      <c r="R79" s="51"/>
      <c r="S79" s="51"/>
      <c r="T79" s="51"/>
      <c r="U79" s="51"/>
      <c r="V79" s="51"/>
      <c r="W79" s="51"/>
      <c r="X79" s="51"/>
      <c r="Y79" s="51"/>
      <c r="Z79" s="51"/>
    </row>
    <row r="80" spans="1:26" ht="15" hidden="1" customHeight="1" x14ac:dyDescent="0.25">
      <c r="A80" s="336" t="s">
        <v>127</v>
      </c>
      <c r="B80" s="345" t="s">
        <v>128</v>
      </c>
      <c r="C80" s="62"/>
      <c r="D80" s="60"/>
      <c r="E80" s="60"/>
      <c r="F80" s="60"/>
      <c r="G80" s="62"/>
      <c r="H80" s="60"/>
      <c r="I80" s="60"/>
      <c r="J80" s="60"/>
      <c r="K80" s="52"/>
      <c r="L80" s="347" t="str">
        <f t="shared" ref="L80:L88" si="11">CONCATENATE(C80," ",D80," ",E80," ",F80," ",C81," ",D81," ",E81," ",F81)</f>
        <v xml:space="preserve">       </v>
      </c>
      <c r="M80" s="63" t="str">
        <f t="shared" si="10"/>
        <v xml:space="preserve">   </v>
      </c>
      <c r="N80" s="51"/>
      <c r="O80" s="51"/>
      <c r="P80" s="51"/>
      <c r="Q80" s="51"/>
      <c r="R80" s="51"/>
      <c r="S80" s="51"/>
      <c r="T80" s="51"/>
      <c r="U80" s="51"/>
      <c r="V80" s="51"/>
      <c r="W80" s="51"/>
      <c r="X80" s="51"/>
      <c r="Y80" s="51"/>
      <c r="Z80" s="51"/>
    </row>
    <row r="81" spans="1:26" ht="15" hidden="1" customHeight="1" x14ac:dyDescent="0.25">
      <c r="A81" s="339"/>
      <c r="B81" s="340"/>
      <c r="C81" s="66"/>
      <c r="D81" s="342"/>
      <c r="E81" s="51"/>
      <c r="F81" s="67"/>
      <c r="G81" s="62"/>
      <c r="H81" s="60"/>
      <c r="I81" s="60"/>
      <c r="J81" s="60"/>
      <c r="K81" s="52"/>
      <c r="L81" s="68" t="str">
        <f t="shared" si="11"/>
        <v xml:space="preserve">       </v>
      </c>
      <c r="M81" s="63" t="str">
        <f t="shared" si="10"/>
        <v xml:space="preserve">   </v>
      </c>
      <c r="N81" s="51"/>
      <c r="O81" s="51"/>
      <c r="P81" s="51"/>
      <c r="Q81" s="51"/>
      <c r="R81" s="51"/>
      <c r="S81" s="51"/>
      <c r="T81" s="51"/>
      <c r="U81" s="51"/>
      <c r="V81" s="51"/>
      <c r="W81" s="51"/>
      <c r="X81" s="51"/>
      <c r="Y81" s="51"/>
      <c r="Z81" s="51"/>
    </row>
    <row r="82" spans="1:26" ht="15" hidden="1" customHeight="1" x14ac:dyDescent="0.25">
      <c r="A82" s="339"/>
      <c r="B82" s="340"/>
      <c r="C82" s="66"/>
      <c r="D82" s="342"/>
      <c r="E82" s="51"/>
      <c r="F82" s="67"/>
      <c r="G82" s="62"/>
      <c r="H82" s="60"/>
      <c r="I82" s="60"/>
      <c r="J82" s="60"/>
      <c r="K82" s="52"/>
      <c r="L82" s="68" t="str">
        <f t="shared" si="11"/>
        <v xml:space="preserve">       </v>
      </c>
      <c r="M82" s="63" t="str">
        <f t="shared" si="10"/>
        <v xml:space="preserve">   </v>
      </c>
      <c r="N82" s="51"/>
      <c r="O82" s="51"/>
      <c r="P82" s="51"/>
      <c r="Q82" s="51"/>
      <c r="R82" s="51"/>
      <c r="S82" s="51"/>
      <c r="T82" s="51"/>
      <c r="U82" s="51"/>
      <c r="V82" s="51"/>
      <c r="W82" s="51"/>
      <c r="X82" s="51"/>
      <c r="Y82" s="51"/>
      <c r="Z82" s="51"/>
    </row>
    <row r="83" spans="1:26" ht="15" hidden="1" customHeight="1" x14ac:dyDescent="0.25">
      <c r="A83" s="339"/>
      <c r="B83" s="340"/>
      <c r="C83" s="66"/>
      <c r="D83" s="342"/>
      <c r="E83" s="51"/>
      <c r="F83" s="67"/>
      <c r="G83" s="62"/>
      <c r="H83" s="60"/>
      <c r="I83" s="60"/>
      <c r="J83" s="60"/>
      <c r="K83" s="52"/>
      <c r="L83" s="68" t="str">
        <f t="shared" si="11"/>
        <v xml:space="preserve">       </v>
      </c>
      <c r="M83" s="63" t="str">
        <f t="shared" si="10"/>
        <v xml:space="preserve">   </v>
      </c>
      <c r="N83" s="51"/>
      <c r="O83" s="51"/>
      <c r="P83" s="51"/>
      <c r="Q83" s="51"/>
      <c r="R83" s="51"/>
      <c r="S83" s="51"/>
      <c r="T83" s="51"/>
      <c r="U83" s="51"/>
      <c r="V83" s="51"/>
      <c r="W83" s="51"/>
      <c r="X83" s="51"/>
      <c r="Y83" s="51"/>
      <c r="Z83" s="51"/>
    </row>
    <row r="84" spans="1:26" ht="15" hidden="1" customHeight="1" x14ac:dyDescent="0.25">
      <c r="A84" s="339"/>
      <c r="B84" s="340"/>
      <c r="C84" s="66"/>
      <c r="D84" s="342"/>
      <c r="E84" s="51"/>
      <c r="F84" s="67"/>
      <c r="G84" s="62"/>
      <c r="H84" s="60"/>
      <c r="I84" s="60"/>
      <c r="J84" s="60"/>
      <c r="K84" s="52"/>
      <c r="L84" s="68" t="str">
        <f t="shared" si="11"/>
        <v xml:space="preserve">       </v>
      </c>
      <c r="M84" s="63" t="str">
        <f t="shared" si="10"/>
        <v xml:space="preserve">   </v>
      </c>
      <c r="N84" s="51"/>
      <c r="O84" s="51"/>
      <c r="P84" s="51"/>
      <c r="Q84" s="51"/>
      <c r="R84" s="51"/>
      <c r="S84" s="51"/>
      <c r="T84" s="51"/>
      <c r="U84" s="51"/>
      <c r="V84" s="51"/>
      <c r="W84" s="51"/>
      <c r="X84" s="51"/>
      <c r="Y84" s="51"/>
      <c r="Z84" s="51"/>
    </row>
    <row r="85" spans="1:26" ht="15" hidden="1" customHeight="1" x14ac:dyDescent="0.25">
      <c r="A85" s="339"/>
      <c r="B85" s="340"/>
      <c r="C85" s="66"/>
      <c r="D85" s="342"/>
      <c r="E85" s="51"/>
      <c r="F85" s="67"/>
      <c r="G85" s="62"/>
      <c r="H85" s="60"/>
      <c r="I85" s="60"/>
      <c r="J85" s="60"/>
      <c r="K85" s="52"/>
      <c r="L85" s="68" t="str">
        <f t="shared" si="11"/>
        <v xml:space="preserve">       </v>
      </c>
      <c r="M85" s="63" t="str">
        <f t="shared" si="10"/>
        <v xml:space="preserve">   </v>
      </c>
      <c r="N85" s="51"/>
      <c r="O85" s="51"/>
      <c r="P85" s="51"/>
      <c r="Q85" s="51"/>
      <c r="R85" s="51"/>
      <c r="S85" s="51"/>
      <c r="T85" s="51"/>
      <c r="U85" s="51"/>
      <c r="V85" s="51"/>
      <c r="W85" s="51"/>
      <c r="X85" s="51"/>
      <c r="Y85" s="51"/>
      <c r="Z85" s="51"/>
    </row>
    <row r="86" spans="1:26" ht="15" hidden="1" customHeight="1" x14ac:dyDescent="0.25">
      <c r="A86" s="339"/>
      <c r="B86" s="340"/>
      <c r="C86" s="66"/>
      <c r="D86" s="342"/>
      <c r="E86" s="51"/>
      <c r="F86" s="67"/>
      <c r="G86" s="62"/>
      <c r="H86" s="60"/>
      <c r="I86" s="60"/>
      <c r="J86" s="60"/>
      <c r="K86" s="52"/>
      <c r="L86" s="68" t="str">
        <f t="shared" si="11"/>
        <v xml:space="preserve">       </v>
      </c>
      <c r="M86" s="63" t="str">
        <f t="shared" si="10"/>
        <v xml:space="preserve">   </v>
      </c>
      <c r="N86" s="51"/>
      <c r="O86" s="51"/>
      <c r="P86" s="51"/>
      <c r="Q86" s="51"/>
      <c r="R86" s="51"/>
      <c r="S86" s="51"/>
      <c r="T86" s="51"/>
      <c r="U86" s="51"/>
      <c r="V86" s="51"/>
      <c r="W86" s="51"/>
      <c r="X86" s="51"/>
      <c r="Y86" s="51"/>
      <c r="Z86" s="51"/>
    </row>
    <row r="87" spans="1:26" ht="15" hidden="1" customHeight="1" x14ac:dyDescent="0.25">
      <c r="A87" s="339"/>
      <c r="B87" s="340"/>
      <c r="C87" s="66"/>
      <c r="D87" s="342"/>
      <c r="E87" s="51"/>
      <c r="F87" s="67"/>
      <c r="G87" s="62"/>
      <c r="H87" s="60"/>
      <c r="I87" s="60"/>
      <c r="J87" s="60"/>
      <c r="K87" s="52"/>
      <c r="L87" s="68" t="str">
        <f t="shared" si="11"/>
        <v xml:space="preserve">       </v>
      </c>
      <c r="M87" s="63" t="str">
        <f t="shared" si="10"/>
        <v xml:space="preserve">   </v>
      </c>
      <c r="N87" s="51"/>
      <c r="O87" s="51"/>
      <c r="P87" s="51"/>
      <c r="Q87" s="51"/>
      <c r="R87" s="51"/>
      <c r="S87" s="51"/>
      <c r="T87" s="51"/>
      <c r="U87" s="51"/>
      <c r="V87" s="51"/>
      <c r="W87" s="51"/>
      <c r="X87" s="51"/>
      <c r="Y87" s="51"/>
      <c r="Z87" s="51"/>
    </row>
    <row r="88" spans="1:26" ht="15" hidden="1" customHeight="1" x14ac:dyDescent="0.25">
      <c r="A88" s="339"/>
      <c r="B88" s="340"/>
      <c r="C88" s="66"/>
      <c r="D88" s="342"/>
      <c r="E88" s="51"/>
      <c r="F88" s="67"/>
      <c r="G88" s="62"/>
      <c r="H88" s="60"/>
      <c r="I88" s="60"/>
      <c r="J88" s="60"/>
      <c r="K88" s="52"/>
      <c r="L88" s="68" t="str">
        <f t="shared" si="11"/>
        <v xml:space="preserve">       </v>
      </c>
      <c r="M88" s="63" t="str">
        <f t="shared" si="10"/>
        <v xml:space="preserve">   </v>
      </c>
      <c r="N88" s="51"/>
      <c r="O88" s="51"/>
      <c r="P88" s="51"/>
      <c r="Q88" s="51"/>
      <c r="R88" s="51"/>
      <c r="S88" s="51"/>
      <c r="T88" s="51"/>
      <c r="U88" s="51"/>
      <c r="V88" s="51"/>
      <c r="W88" s="51"/>
      <c r="X88" s="51"/>
      <c r="Y88" s="51"/>
      <c r="Z88" s="51"/>
    </row>
    <row r="89" spans="1:26" ht="15" hidden="1" customHeight="1" x14ac:dyDescent="0.25">
      <c r="A89" s="343"/>
      <c r="B89" s="344"/>
      <c r="C89" s="66"/>
      <c r="D89" s="342"/>
      <c r="E89" s="51"/>
      <c r="F89" s="67"/>
      <c r="G89" s="62"/>
      <c r="H89" s="60"/>
      <c r="I89" s="60"/>
      <c r="J89" s="60"/>
      <c r="K89" s="52"/>
      <c r="L89" s="68" t="str">
        <f>CONCATENATE(C89," ",D89," ",E89," ",F89)</f>
        <v xml:space="preserve">   </v>
      </c>
      <c r="M89" s="63" t="str">
        <f t="shared" si="10"/>
        <v xml:space="preserve">   </v>
      </c>
      <c r="N89" s="51"/>
      <c r="O89" s="51"/>
      <c r="P89" s="51"/>
      <c r="Q89" s="51"/>
      <c r="R89" s="51"/>
      <c r="S89" s="51"/>
      <c r="T89" s="51"/>
      <c r="U89" s="51"/>
      <c r="V89" s="51"/>
      <c r="W89" s="51"/>
      <c r="X89" s="51"/>
      <c r="Y89" s="51"/>
      <c r="Z89" s="51"/>
    </row>
    <row r="90" spans="1:26" ht="15" hidden="1" customHeight="1" x14ac:dyDescent="0.25">
      <c r="A90" s="336" t="s">
        <v>127</v>
      </c>
      <c r="B90" s="345" t="s">
        <v>128</v>
      </c>
      <c r="C90" s="62"/>
      <c r="D90" s="60"/>
      <c r="E90" s="60"/>
      <c r="F90" s="60"/>
      <c r="G90" s="62"/>
      <c r="H90" s="60"/>
      <c r="I90" s="60"/>
      <c r="J90" s="60"/>
      <c r="K90" s="52"/>
      <c r="L90" s="347" t="str">
        <f t="shared" ref="L90:L98" si="12">CONCATENATE(C90," ",D90," ",E90," ",F90," ",C91," ",D91," ",E91," ",F91)</f>
        <v xml:space="preserve">       </v>
      </c>
      <c r="M90" s="63" t="str">
        <f t="shared" si="10"/>
        <v xml:space="preserve">   </v>
      </c>
      <c r="N90" s="51"/>
      <c r="O90" s="51"/>
      <c r="P90" s="51"/>
      <c r="Q90" s="51"/>
      <c r="R90" s="51"/>
      <c r="S90" s="51"/>
      <c r="T90" s="51"/>
      <c r="U90" s="51"/>
      <c r="V90" s="51"/>
      <c r="W90" s="51"/>
      <c r="X90" s="51"/>
      <c r="Y90" s="51"/>
      <c r="Z90" s="51"/>
    </row>
    <row r="91" spans="1:26" ht="15" hidden="1" customHeight="1" x14ac:dyDescent="0.25">
      <c r="A91" s="339"/>
      <c r="B91" s="340"/>
      <c r="C91" s="66"/>
      <c r="D91" s="342"/>
      <c r="E91" s="51"/>
      <c r="F91" s="67"/>
      <c r="G91" s="62"/>
      <c r="H91" s="60"/>
      <c r="I91" s="60"/>
      <c r="J91" s="60"/>
      <c r="K91" s="52"/>
      <c r="L91" s="68" t="str">
        <f t="shared" si="12"/>
        <v xml:space="preserve">       </v>
      </c>
      <c r="M91" s="63" t="str">
        <f t="shared" si="10"/>
        <v xml:space="preserve">   </v>
      </c>
      <c r="N91" s="51"/>
      <c r="O91" s="51"/>
      <c r="P91" s="51"/>
      <c r="Q91" s="51"/>
      <c r="R91" s="51"/>
      <c r="S91" s="51"/>
      <c r="T91" s="51"/>
      <c r="U91" s="51"/>
      <c r="V91" s="51"/>
      <c r="W91" s="51"/>
      <c r="X91" s="51"/>
      <c r="Y91" s="51"/>
      <c r="Z91" s="51"/>
    </row>
    <row r="92" spans="1:26" ht="15" hidden="1" customHeight="1" x14ac:dyDescent="0.25">
      <c r="A92" s="339"/>
      <c r="B92" s="340"/>
      <c r="C92" s="66"/>
      <c r="D92" s="342"/>
      <c r="E92" s="51"/>
      <c r="F92" s="67"/>
      <c r="G92" s="62"/>
      <c r="H92" s="60"/>
      <c r="I92" s="60"/>
      <c r="J92" s="60"/>
      <c r="K92" s="52"/>
      <c r="L92" s="68" t="str">
        <f t="shared" si="12"/>
        <v xml:space="preserve">       </v>
      </c>
      <c r="M92" s="63" t="str">
        <f t="shared" si="10"/>
        <v xml:space="preserve">   </v>
      </c>
      <c r="N92" s="51"/>
      <c r="O92" s="51"/>
      <c r="P92" s="51"/>
      <c r="Q92" s="51"/>
      <c r="R92" s="51"/>
      <c r="S92" s="51"/>
      <c r="T92" s="51"/>
      <c r="U92" s="51"/>
      <c r="V92" s="51"/>
      <c r="W92" s="51"/>
      <c r="X92" s="51"/>
      <c r="Y92" s="51"/>
      <c r="Z92" s="51"/>
    </row>
    <row r="93" spans="1:26" ht="15" hidden="1" customHeight="1" x14ac:dyDescent="0.25">
      <c r="A93" s="339"/>
      <c r="B93" s="340"/>
      <c r="C93" s="66"/>
      <c r="D93" s="342"/>
      <c r="E93" s="51"/>
      <c r="F93" s="67"/>
      <c r="G93" s="62"/>
      <c r="H93" s="60"/>
      <c r="I93" s="60"/>
      <c r="J93" s="60"/>
      <c r="K93" s="52"/>
      <c r="L93" s="68" t="str">
        <f t="shared" si="12"/>
        <v xml:space="preserve">       </v>
      </c>
      <c r="M93" s="63" t="str">
        <f t="shared" si="10"/>
        <v xml:space="preserve">   </v>
      </c>
      <c r="N93" s="51"/>
      <c r="O93" s="51"/>
      <c r="P93" s="51"/>
      <c r="Q93" s="51"/>
      <c r="R93" s="51"/>
      <c r="S93" s="51"/>
      <c r="T93" s="51"/>
      <c r="U93" s="51"/>
      <c r="V93" s="51"/>
      <c r="W93" s="51"/>
      <c r="X93" s="51"/>
      <c r="Y93" s="51"/>
      <c r="Z93" s="51"/>
    </row>
    <row r="94" spans="1:26" ht="15" hidden="1" customHeight="1" x14ac:dyDescent="0.25">
      <c r="A94" s="339"/>
      <c r="B94" s="340"/>
      <c r="C94" s="66"/>
      <c r="D94" s="342"/>
      <c r="E94" s="51"/>
      <c r="F94" s="67"/>
      <c r="G94" s="62"/>
      <c r="H94" s="60"/>
      <c r="I94" s="60"/>
      <c r="J94" s="60"/>
      <c r="K94" s="52"/>
      <c r="L94" s="68" t="str">
        <f t="shared" si="12"/>
        <v xml:space="preserve">       </v>
      </c>
      <c r="M94" s="63" t="str">
        <f t="shared" si="10"/>
        <v xml:space="preserve">   </v>
      </c>
      <c r="N94" s="51"/>
      <c r="O94" s="51"/>
      <c r="P94" s="51"/>
      <c r="Q94" s="51"/>
      <c r="R94" s="51"/>
      <c r="S94" s="51"/>
      <c r="T94" s="51"/>
      <c r="U94" s="51"/>
      <c r="V94" s="51"/>
      <c r="W94" s="51"/>
      <c r="X94" s="51"/>
      <c r="Y94" s="51"/>
      <c r="Z94" s="51"/>
    </row>
    <row r="95" spans="1:26" ht="15" hidden="1" customHeight="1" x14ac:dyDescent="0.25">
      <c r="A95" s="339"/>
      <c r="B95" s="340"/>
      <c r="C95" s="66"/>
      <c r="D95" s="342"/>
      <c r="E95" s="51"/>
      <c r="F95" s="67"/>
      <c r="G95" s="62"/>
      <c r="H95" s="60"/>
      <c r="I95" s="60"/>
      <c r="J95" s="60"/>
      <c r="K95" s="52"/>
      <c r="L95" s="68" t="str">
        <f t="shared" si="12"/>
        <v xml:space="preserve">       </v>
      </c>
      <c r="M95" s="63" t="str">
        <f t="shared" si="10"/>
        <v xml:space="preserve">   </v>
      </c>
      <c r="N95" s="51"/>
      <c r="O95" s="51"/>
      <c r="P95" s="51"/>
      <c r="Q95" s="51"/>
      <c r="R95" s="51"/>
      <c r="S95" s="51"/>
      <c r="T95" s="51"/>
      <c r="U95" s="51"/>
      <c r="V95" s="51"/>
      <c r="W95" s="51"/>
      <c r="X95" s="51"/>
      <c r="Y95" s="51"/>
      <c r="Z95" s="51"/>
    </row>
    <row r="96" spans="1:26" ht="15" hidden="1" customHeight="1" x14ac:dyDescent="0.25">
      <c r="A96" s="339"/>
      <c r="B96" s="340"/>
      <c r="C96" s="66"/>
      <c r="D96" s="342"/>
      <c r="E96" s="51"/>
      <c r="F96" s="67"/>
      <c r="G96" s="62"/>
      <c r="H96" s="60"/>
      <c r="I96" s="60"/>
      <c r="J96" s="60"/>
      <c r="K96" s="52"/>
      <c r="L96" s="68" t="str">
        <f t="shared" si="12"/>
        <v xml:space="preserve">       </v>
      </c>
      <c r="M96" s="63" t="str">
        <f t="shared" si="10"/>
        <v xml:space="preserve">   </v>
      </c>
      <c r="N96" s="51"/>
      <c r="O96" s="51"/>
      <c r="P96" s="51"/>
      <c r="Q96" s="51"/>
      <c r="R96" s="51"/>
      <c r="S96" s="51"/>
      <c r="T96" s="51"/>
      <c r="U96" s="51"/>
      <c r="V96" s="51"/>
      <c r="W96" s="51"/>
      <c r="X96" s="51"/>
      <c r="Y96" s="51"/>
      <c r="Z96" s="51"/>
    </row>
    <row r="97" spans="1:26" ht="15" hidden="1" customHeight="1" x14ac:dyDescent="0.25">
      <c r="A97" s="339"/>
      <c r="B97" s="340"/>
      <c r="C97" s="66"/>
      <c r="D97" s="342"/>
      <c r="E97" s="51"/>
      <c r="F97" s="67"/>
      <c r="G97" s="62"/>
      <c r="H97" s="60"/>
      <c r="I97" s="60"/>
      <c r="J97" s="60"/>
      <c r="K97" s="52"/>
      <c r="L97" s="68" t="str">
        <f t="shared" si="12"/>
        <v xml:space="preserve">       </v>
      </c>
      <c r="M97" s="63" t="str">
        <f t="shared" si="10"/>
        <v xml:space="preserve">   </v>
      </c>
      <c r="N97" s="51"/>
      <c r="O97" s="51"/>
      <c r="P97" s="51"/>
      <c r="Q97" s="51"/>
      <c r="R97" s="51"/>
      <c r="S97" s="51"/>
      <c r="T97" s="51"/>
      <c r="U97" s="51"/>
      <c r="V97" s="51"/>
      <c r="W97" s="51"/>
      <c r="X97" s="51"/>
      <c r="Y97" s="51"/>
      <c r="Z97" s="51"/>
    </row>
    <row r="98" spans="1:26" ht="15" hidden="1" customHeight="1" x14ac:dyDescent="0.25">
      <c r="A98" s="339"/>
      <c r="B98" s="340"/>
      <c r="C98" s="66"/>
      <c r="D98" s="342"/>
      <c r="E98" s="51"/>
      <c r="F98" s="67"/>
      <c r="G98" s="62"/>
      <c r="H98" s="60"/>
      <c r="I98" s="60"/>
      <c r="J98" s="60"/>
      <c r="K98" s="52"/>
      <c r="L98" s="68" t="str">
        <f t="shared" si="12"/>
        <v xml:space="preserve">       </v>
      </c>
      <c r="M98" s="63" t="str">
        <f t="shared" si="10"/>
        <v xml:space="preserve">   </v>
      </c>
      <c r="N98" s="51"/>
      <c r="O98" s="51"/>
      <c r="P98" s="51"/>
      <c r="Q98" s="51"/>
      <c r="R98" s="51"/>
      <c r="S98" s="51"/>
      <c r="T98" s="51"/>
      <c r="U98" s="51"/>
      <c r="V98" s="51"/>
      <c r="W98" s="51"/>
      <c r="X98" s="51"/>
      <c r="Y98" s="51"/>
      <c r="Z98" s="51"/>
    </row>
    <row r="99" spans="1:26" ht="15" hidden="1" customHeight="1" x14ac:dyDescent="0.25">
      <c r="A99" s="343"/>
      <c r="B99" s="344"/>
      <c r="C99" s="66"/>
      <c r="D99" s="342"/>
      <c r="E99" s="51"/>
      <c r="F99" s="67"/>
      <c r="G99" s="62"/>
      <c r="H99" s="60"/>
      <c r="I99" s="60"/>
      <c r="J99" s="60"/>
      <c r="K99" s="52"/>
      <c r="L99" s="68" t="str">
        <f>CONCATENATE(C99," ",D99," ",E99," ",F99)</f>
        <v xml:space="preserve">   </v>
      </c>
      <c r="M99" s="63" t="str">
        <f t="shared" si="10"/>
        <v xml:space="preserve">   </v>
      </c>
      <c r="N99" s="51"/>
      <c r="O99" s="51"/>
      <c r="P99" s="51"/>
      <c r="Q99" s="51"/>
      <c r="R99" s="51"/>
      <c r="S99" s="51"/>
      <c r="T99" s="51"/>
      <c r="U99" s="51"/>
      <c r="V99" s="51"/>
      <c r="W99" s="51"/>
      <c r="X99" s="51"/>
      <c r="Y99" s="51"/>
      <c r="Z99" s="51"/>
    </row>
    <row r="100" spans="1:26" ht="15" hidden="1" customHeight="1" x14ac:dyDescent="0.25">
      <c r="A100" s="336" t="s">
        <v>127</v>
      </c>
      <c r="B100" s="345" t="s">
        <v>128</v>
      </c>
      <c r="C100" s="62"/>
      <c r="D100" s="60"/>
      <c r="E100" s="60"/>
      <c r="F100" s="60"/>
      <c r="G100" s="62"/>
      <c r="H100" s="60"/>
      <c r="I100" s="60"/>
      <c r="J100" s="60"/>
      <c r="K100" s="52"/>
      <c r="L100" s="347" t="str">
        <f t="shared" ref="L100:L108" si="13">CONCATENATE(C100," ",D100," ",E100," ",F100," ",C101," ",D101," ",E101," ",F101)</f>
        <v xml:space="preserve">       </v>
      </c>
      <c r="M100" s="63" t="str">
        <f t="shared" si="10"/>
        <v xml:space="preserve">   </v>
      </c>
      <c r="N100" s="51"/>
      <c r="O100" s="51"/>
      <c r="P100" s="51"/>
      <c r="Q100" s="51"/>
      <c r="R100" s="51"/>
      <c r="S100" s="51"/>
      <c r="T100" s="51"/>
      <c r="U100" s="51"/>
      <c r="V100" s="51"/>
      <c r="W100" s="51"/>
      <c r="X100" s="51"/>
      <c r="Y100" s="51"/>
      <c r="Z100" s="51"/>
    </row>
    <row r="101" spans="1:26" ht="15" hidden="1" customHeight="1" x14ac:dyDescent="0.25">
      <c r="A101" s="339"/>
      <c r="B101" s="340"/>
      <c r="C101" s="66"/>
      <c r="D101" s="342"/>
      <c r="E101" s="51"/>
      <c r="F101" s="67"/>
      <c r="G101" s="62"/>
      <c r="H101" s="60"/>
      <c r="I101" s="60"/>
      <c r="J101" s="60"/>
      <c r="K101" s="52"/>
      <c r="L101" s="68" t="str">
        <f t="shared" si="13"/>
        <v xml:space="preserve">       </v>
      </c>
      <c r="M101" s="63" t="str">
        <f t="shared" si="10"/>
        <v xml:space="preserve">   </v>
      </c>
      <c r="N101" s="51"/>
      <c r="O101" s="51"/>
      <c r="P101" s="51"/>
      <c r="Q101" s="51"/>
      <c r="R101" s="51"/>
      <c r="S101" s="51"/>
      <c r="T101" s="51"/>
      <c r="U101" s="51"/>
      <c r="V101" s="51"/>
      <c r="W101" s="51"/>
      <c r="X101" s="51"/>
      <c r="Y101" s="51"/>
      <c r="Z101" s="51"/>
    </row>
    <row r="102" spans="1:26" ht="15" hidden="1" customHeight="1" x14ac:dyDescent="0.25">
      <c r="A102" s="339"/>
      <c r="B102" s="340"/>
      <c r="C102" s="66"/>
      <c r="D102" s="342"/>
      <c r="E102" s="51"/>
      <c r="F102" s="67"/>
      <c r="G102" s="62"/>
      <c r="H102" s="60"/>
      <c r="I102" s="60"/>
      <c r="J102" s="60"/>
      <c r="K102" s="52"/>
      <c r="L102" s="68" t="str">
        <f t="shared" si="13"/>
        <v xml:space="preserve">       </v>
      </c>
      <c r="M102" s="63" t="str">
        <f t="shared" si="10"/>
        <v xml:space="preserve">   </v>
      </c>
      <c r="N102" s="51"/>
      <c r="O102" s="51"/>
      <c r="P102" s="51"/>
      <c r="Q102" s="51"/>
      <c r="R102" s="51"/>
      <c r="S102" s="51"/>
      <c r="T102" s="51"/>
      <c r="U102" s="51"/>
      <c r="V102" s="51"/>
      <c r="W102" s="51"/>
      <c r="X102" s="51"/>
      <c r="Y102" s="51"/>
      <c r="Z102" s="51"/>
    </row>
    <row r="103" spans="1:26" ht="15" hidden="1" customHeight="1" x14ac:dyDescent="0.25">
      <c r="A103" s="339"/>
      <c r="B103" s="340"/>
      <c r="C103" s="66"/>
      <c r="D103" s="342"/>
      <c r="E103" s="51"/>
      <c r="F103" s="67"/>
      <c r="G103" s="62"/>
      <c r="H103" s="60"/>
      <c r="I103" s="60"/>
      <c r="J103" s="60"/>
      <c r="K103" s="52"/>
      <c r="L103" s="68" t="str">
        <f t="shared" si="13"/>
        <v xml:space="preserve">       </v>
      </c>
      <c r="M103" s="63" t="str">
        <f t="shared" si="10"/>
        <v xml:space="preserve">   </v>
      </c>
      <c r="N103" s="51"/>
      <c r="O103" s="51"/>
      <c r="P103" s="51"/>
      <c r="Q103" s="51"/>
      <c r="R103" s="51"/>
      <c r="S103" s="51"/>
      <c r="T103" s="51"/>
      <c r="U103" s="51"/>
      <c r="V103" s="51"/>
      <c r="W103" s="51"/>
      <c r="X103" s="51"/>
      <c r="Y103" s="51"/>
      <c r="Z103" s="51"/>
    </row>
    <row r="104" spans="1:26" ht="15" hidden="1" customHeight="1" x14ac:dyDescent="0.25">
      <c r="A104" s="339"/>
      <c r="B104" s="340"/>
      <c r="C104" s="66"/>
      <c r="D104" s="342"/>
      <c r="E104" s="51"/>
      <c r="F104" s="67"/>
      <c r="G104" s="62"/>
      <c r="H104" s="60"/>
      <c r="I104" s="60"/>
      <c r="J104" s="60"/>
      <c r="K104" s="52"/>
      <c r="L104" s="68" t="str">
        <f t="shared" si="13"/>
        <v xml:space="preserve">       </v>
      </c>
      <c r="M104" s="63" t="str">
        <f t="shared" si="10"/>
        <v xml:space="preserve">   </v>
      </c>
      <c r="N104" s="51"/>
      <c r="O104" s="51"/>
      <c r="P104" s="51"/>
      <c r="Q104" s="51"/>
      <c r="R104" s="51"/>
      <c r="S104" s="51"/>
      <c r="T104" s="51"/>
      <c r="U104" s="51"/>
      <c r="V104" s="51"/>
      <c r="W104" s="51"/>
      <c r="X104" s="51"/>
      <c r="Y104" s="51"/>
      <c r="Z104" s="51"/>
    </row>
    <row r="105" spans="1:26" ht="15" hidden="1" customHeight="1" x14ac:dyDescent="0.25">
      <c r="A105" s="339"/>
      <c r="B105" s="340"/>
      <c r="C105" s="66"/>
      <c r="D105" s="342"/>
      <c r="E105" s="51"/>
      <c r="F105" s="67"/>
      <c r="G105" s="62"/>
      <c r="H105" s="60"/>
      <c r="I105" s="60"/>
      <c r="J105" s="60"/>
      <c r="K105" s="52"/>
      <c r="L105" s="68" t="str">
        <f t="shared" si="13"/>
        <v xml:space="preserve">       </v>
      </c>
      <c r="M105" s="63" t="str">
        <f t="shared" si="10"/>
        <v xml:space="preserve">   </v>
      </c>
      <c r="N105" s="51"/>
      <c r="O105" s="51"/>
      <c r="P105" s="51"/>
      <c r="Q105" s="51"/>
      <c r="R105" s="51"/>
      <c r="S105" s="51"/>
      <c r="T105" s="51"/>
      <c r="U105" s="51"/>
      <c r="V105" s="51"/>
      <c r="W105" s="51"/>
      <c r="X105" s="51"/>
      <c r="Y105" s="51"/>
      <c r="Z105" s="51"/>
    </row>
    <row r="106" spans="1:26" ht="15" hidden="1" customHeight="1" x14ac:dyDescent="0.25">
      <c r="A106" s="339"/>
      <c r="B106" s="340"/>
      <c r="C106" s="66"/>
      <c r="D106" s="342"/>
      <c r="E106" s="51"/>
      <c r="F106" s="67"/>
      <c r="G106" s="62"/>
      <c r="H106" s="60"/>
      <c r="I106" s="60"/>
      <c r="J106" s="60"/>
      <c r="K106" s="52"/>
      <c r="L106" s="68" t="str">
        <f t="shared" si="13"/>
        <v xml:space="preserve">       </v>
      </c>
      <c r="M106" s="63" t="str">
        <f t="shared" si="10"/>
        <v xml:space="preserve">   </v>
      </c>
      <c r="N106" s="51"/>
      <c r="O106" s="51"/>
      <c r="P106" s="51"/>
      <c r="Q106" s="51"/>
      <c r="R106" s="51"/>
      <c r="S106" s="51"/>
      <c r="T106" s="51"/>
      <c r="U106" s="51"/>
      <c r="V106" s="51"/>
      <c r="W106" s="51"/>
      <c r="X106" s="51"/>
      <c r="Y106" s="51"/>
      <c r="Z106" s="51"/>
    </row>
    <row r="107" spans="1:26" ht="15" hidden="1" customHeight="1" x14ac:dyDescent="0.25">
      <c r="A107" s="339"/>
      <c r="B107" s="340"/>
      <c r="C107" s="66"/>
      <c r="D107" s="342"/>
      <c r="E107" s="51"/>
      <c r="F107" s="67"/>
      <c r="G107" s="62"/>
      <c r="H107" s="60"/>
      <c r="I107" s="60"/>
      <c r="J107" s="60"/>
      <c r="K107" s="52"/>
      <c r="L107" s="68" t="str">
        <f t="shared" si="13"/>
        <v xml:space="preserve">       </v>
      </c>
      <c r="M107" s="63" t="str">
        <f t="shared" si="10"/>
        <v xml:space="preserve">   </v>
      </c>
      <c r="N107" s="51"/>
      <c r="O107" s="51"/>
      <c r="P107" s="51"/>
      <c r="Q107" s="51"/>
      <c r="R107" s="51"/>
      <c r="S107" s="51"/>
      <c r="T107" s="51"/>
      <c r="U107" s="51"/>
      <c r="V107" s="51"/>
      <c r="W107" s="51"/>
      <c r="X107" s="51"/>
      <c r="Y107" s="51"/>
      <c r="Z107" s="51"/>
    </row>
    <row r="108" spans="1:26" ht="15" hidden="1" customHeight="1" x14ac:dyDescent="0.25">
      <c r="A108" s="339"/>
      <c r="B108" s="340"/>
      <c r="C108" s="66"/>
      <c r="D108" s="342"/>
      <c r="E108" s="51"/>
      <c r="F108" s="67"/>
      <c r="G108" s="62"/>
      <c r="H108" s="60"/>
      <c r="I108" s="60"/>
      <c r="J108" s="60"/>
      <c r="K108" s="52"/>
      <c r="L108" s="68" t="str">
        <f t="shared" si="13"/>
        <v xml:space="preserve">       </v>
      </c>
      <c r="M108" s="63" t="str">
        <f t="shared" si="10"/>
        <v xml:space="preserve">   </v>
      </c>
      <c r="N108" s="51"/>
      <c r="O108" s="51"/>
      <c r="P108" s="51"/>
      <c r="Q108" s="51"/>
      <c r="R108" s="51"/>
      <c r="S108" s="51"/>
      <c r="T108" s="51"/>
      <c r="U108" s="51"/>
      <c r="V108" s="51"/>
      <c r="W108" s="51"/>
      <c r="X108" s="51"/>
      <c r="Y108" s="51"/>
      <c r="Z108" s="51"/>
    </row>
    <row r="109" spans="1:26" ht="15" hidden="1" customHeight="1" x14ac:dyDescent="0.25">
      <c r="A109" s="343"/>
      <c r="B109" s="344"/>
      <c r="C109" s="66"/>
      <c r="D109" s="342"/>
      <c r="E109" s="51"/>
      <c r="F109" s="67"/>
      <c r="G109" s="62"/>
      <c r="H109" s="60"/>
      <c r="I109" s="60"/>
      <c r="J109" s="60"/>
      <c r="K109" s="52"/>
      <c r="L109" s="68" t="str">
        <f>CONCATENATE(C109," ",D109," ",E109," ",F109)</f>
        <v xml:space="preserve">   </v>
      </c>
      <c r="M109" s="63" t="str">
        <f t="shared" si="10"/>
        <v xml:space="preserve">   </v>
      </c>
      <c r="N109" s="51"/>
      <c r="O109" s="51"/>
      <c r="P109" s="51"/>
      <c r="Q109" s="51"/>
      <c r="R109" s="51"/>
      <c r="S109" s="51"/>
      <c r="T109" s="51"/>
      <c r="U109" s="51"/>
      <c r="V109" s="51"/>
      <c r="W109" s="51"/>
      <c r="X109" s="51"/>
      <c r="Y109" s="51"/>
      <c r="Z109" s="51"/>
    </row>
    <row r="110" spans="1:26" ht="15" hidden="1" customHeight="1" x14ac:dyDescent="0.25">
      <c r="A110" s="336" t="s">
        <v>127</v>
      </c>
      <c r="B110" s="345" t="s">
        <v>128</v>
      </c>
      <c r="C110" s="62"/>
      <c r="D110" s="60"/>
      <c r="E110" s="60"/>
      <c r="F110" s="60"/>
      <c r="G110" s="62"/>
      <c r="H110" s="60"/>
      <c r="I110" s="60"/>
      <c r="J110" s="60"/>
      <c r="K110" s="52"/>
      <c r="L110" s="347" t="str">
        <f t="shared" ref="L110:L118" si="14">CONCATENATE(C110," ",D110," ",E110," ",F110," ",C111," ",D111," ",E111," ",F111)</f>
        <v xml:space="preserve">       </v>
      </c>
      <c r="M110" s="63" t="str">
        <f t="shared" si="10"/>
        <v xml:space="preserve">   </v>
      </c>
      <c r="N110" s="51"/>
      <c r="O110" s="51"/>
      <c r="P110" s="51"/>
      <c r="Q110" s="51"/>
      <c r="R110" s="51"/>
      <c r="S110" s="51"/>
      <c r="T110" s="51"/>
      <c r="U110" s="51"/>
      <c r="V110" s="51"/>
      <c r="W110" s="51"/>
      <c r="X110" s="51"/>
      <c r="Y110" s="51"/>
      <c r="Z110" s="51"/>
    </row>
    <row r="111" spans="1:26" ht="15" hidden="1" customHeight="1" x14ac:dyDescent="0.25">
      <c r="A111" s="339"/>
      <c r="B111" s="340"/>
      <c r="C111" s="66"/>
      <c r="D111" s="342"/>
      <c r="E111" s="51"/>
      <c r="F111" s="67"/>
      <c r="G111" s="62"/>
      <c r="H111" s="60"/>
      <c r="I111" s="60"/>
      <c r="J111" s="60"/>
      <c r="K111" s="52"/>
      <c r="L111" s="68" t="str">
        <f t="shared" si="14"/>
        <v xml:space="preserve">       </v>
      </c>
      <c r="M111" s="63" t="str">
        <f t="shared" si="10"/>
        <v xml:space="preserve">   </v>
      </c>
      <c r="N111" s="51"/>
      <c r="O111" s="51"/>
      <c r="P111" s="51"/>
      <c r="Q111" s="51"/>
      <c r="R111" s="51"/>
      <c r="S111" s="51"/>
      <c r="T111" s="51"/>
      <c r="U111" s="51"/>
      <c r="V111" s="51"/>
      <c r="W111" s="51"/>
      <c r="X111" s="51"/>
      <c r="Y111" s="51"/>
      <c r="Z111" s="51"/>
    </row>
    <row r="112" spans="1:26" ht="15" hidden="1" customHeight="1" x14ac:dyDescent="0.25">
      <c r="A112" s="339"/>
      <c r="B112" s="340"/>
      <c r="C112" s="66"/>
      <c r="D112" s="342"/>
      <c r="E112" s="51"/>
      <c r="F112" s="67"/>
      <c r="G112" s="62"/>
      <c r="H112" s="60"/>
      <c r="I112" s="60"/>
      <c r="J112" s="60"/>
      <c r="K112" s="52"/>
      <c r="L112" s="68" t="str">
        <f t="shared" si="14"/>
        <v xml:space="preserve">       </v>
      </c>
      <c r="M112" s="63" t="str">
        <f t="shared" si="10"/>
        <v xml:space="preserve">   </v>
      </c>
      <c r="N112" s="51"/>
      <c r="O112" s="51"/>
      <c r="P112" s="51"/>
      <c r="Q112" s="51"/>
      <c r="R112" s="51"/>
      <c r="S112" s="51"/>
      <c r="T112" s="51"/>
      <c r="U112" s="51"/>
      <c r="V112" s="51"/>
      <c r="W112" s="51"/>
      <c r="X112" s="51"/>
      <c r="Y112" s="51"/>
      <c r="Z112" s="51"/>
    </row>
    <row r="113" spans="1:26" ht="15" hidden="1" customHeight="1" x14ac:dyDescent="0.25">
      <c r="A113" s="339"/>
      <c r="B113" s="340"/>
      <c r="C113" s="66"/>
      <c r="D113" s="342"/>
      <c r="E113" s="51"/>
      <c r="F113" s="67"/>
      <c r="G113" s="62"/>
      <c r="H113" s="60"/>
      <c r="I113" s="60"/>
      <c r="J113" s="60"/>
      <c r="K113" s="52"/>
      <c r="L113" s="68" t="str">
        <f t="shared" si="14"/>
        <v xml:space="preserve">       </v>
      </c>
      <c r="M113" s="63" t="str">
        <f t="shared" si="10"/>
        <v xml:space="preserve">   </v>
      </c>
      <c r="N113" s="51"/>
      <c r="O113" s="51"/>
      <c r="P113" s="51"/>
      <c r="Q113" s="51"/>
      <c r="R113" s="51"/>
      <c r="S113" s="51"/>
      <c r="T113" s="51"/>
      <c r="U113" s="51"/>
      <c r="V113" s="51"/>
      <c r="W113" s="51"/>
      <c r="X113" s="51"/>
      <c r="Y113" s="51"/>
      <c r="Z113" s="51"/>
    </row>
    <row r="114" spans="1:26" ht="15" hidden="1" customHeight="1" x14ac:dyDescent="0.25">
      <c r="A114" s="339"/>
      <c r="B114" s="340"/>
      <c r="C114" s="66"/>
      <c r="D114" s="342"/>
      <c r="E114" s="51"/>
      <c r="F114" s="67"/>
      <c r="G114" s="62"/>
      <c r="H114" s="60"/>
      <c r="I114" s="60"/>
      <c r="J114" s="60"/>
      <c r="K114" s="52"/>
      <c r="L114" s="68" t="str">
        <f t="shared" si="14"/>
        <v xml:space="preserve">       </v>
      </c>
      <c r="M114" s="63" t="str">
        <f t="shared" si="10"/>
        <v xml:space="preserve">   </v>
      </c>
      <c r="N114" s="51"/>
      <c r="O114" s="51"/>
      <c r="P114" s="51"/>
      <c r="Q114" s="51"/>
      <c r="R114" s="51"/>
      <c r="S114" s="51"/>
      <c r="T114" s="51"/>
      <c r="U114" s="51"/>
      <c r="V114" s="51"/>
      <c r="W114" s="51"/>
      <c r="X114" s="51"/>
      <c r="Y114" s="51"/>
      <c r="Z114" s="51"/>
    </row>
    <row r="115" spans="1:26" ht="15" hidden="1" customHeight="1" x14ac:dyDescent="0.25">
      <c r="A115" s="339"/>
      <c r="B115" s="340"/>
      <c r="C115" s="66"/>
      <c r="D115" s="342"/>
      <c r="E115" s="51"/>
      <c r="F115" s="67"/>
      <c r="G115" s="62"/>
      <c r="H115" s="60"/>
      <c r="I115" s="60"/>
      <c r="J115" s="60"/>
      <c r="K115" s="52"/>
      <c r="L115" s="68" t="str">
        <f t="shared" si="14"/>
        <v xml:space="preserve">       </v>
      </c>
      <c r="M115" s="63" t="str">
        <f t="shared" si="10"/>
        <v xml:space="preserve">   </v>
      </c>
      <c r="N115" s="51"/>
      <c r="O115" s="51"/>
      <c r="P115" s="51"/>
      <c r="Q115" s="51"/>
      <c r="R115" s="51"/>
      <c r="S115" s="51"/>
      <c r="T115" s="51"/>
      <c r="U115" s="51"/>
      <c r="V115" s="51"/>
      <c r="W115" s="51"/>
      <c r="X115" s="51"/>
      <c r="Y115" s="51"/>
      <c r="Z115" s="51"/>
    </row>
    <row r="116" spans="1:26" ht="15" hidden="1" customHeight="1" x14ac:dyDescent="0.25">
      <c r="A116" s="339"/>
      <c r="B116" s="340"/>
      <c r="C116" s="66"/>
      <c r="D116" s="342"/>
      <c r="E116" s="51"/>
      <c r="F116" s="67"/>
      <c r="G116" s="62"/>
      <c r="H116" s="60"/>
      <c r="I116" s="60"/>
      <c r="J116" s="60"/>
      <c r="K116" s="52"/>
      <c r="L116" s="68" t="str">
        <f t="shared" si="14"/>
        <v xml:space="preserve">       </v>
      </c>
      <c r="M116" s="63" t="str">
        <f t="shared" si="10"/>
        <v xml:space="preserve">   </v>
      </c>
      <c r="N116" s="51"/>
      <c r="O116" s="51"/>
      <c r="P116" s="51"/>
      <c r="Q116" s="51"/>
      <c r="R116" s="51"/>
      <c r="S116" s="51"/>
      <c r="T116" s="51"/>
      <c r="U116" s="51"/>
      <c r="V116" s="51"/>
      <c r="W116" s="51"/>
      <c r="X116" s="51"/>
      <c r="Y116" s="51"/>
      <c r="Z116" s="51"/>
    </row>
    <row r="117" spans="1:26" ht="15" hidden="1" customHeight="1" x14ac:dyDescent="0.25">
      <c r="A117" s="339"/>
      <c r="B117" s="340"/>
      <c r="C117" s="66"/>
      <c r="D117" s="342"/>
      <c r="E117" s="51"/>
      <c r="F117" s="67"/>
      <c r="G117" s="62"/>
      <c r="H117" s="60"/>
      <c r="I117" s="60"/>
      <c r="J117" s="60"/>
      <c r="K117" s="52"/>
      <c r="L117" s="68" t="str">
        <f t="shared" si="14"/>
        <v xml:space="preserve">       </v>
      </c>
      <c r="M117" s="63" t="str">
        <f t="shared" si="10"/>
        <v xml:space="preserve">   </v>
      </c>
      <c r="N117" s="51"/>
      <c r="O117" s="51"/>
      <c r="P117" s="51"/>
      <c r="Q117" s="51"/>
      <c r="R117" s="51"/>
      <c r="S117" s="51"/>
      <c r="T117" s="51"/>
      <c r="U117" s="51"/>
      <c r="V117" s="51"/>
      <c r="W117" s="51"/>
      <c r="X117" s="51"/>
      <c r="Y117" s="51"/>
      <c r="Z117" s="51"/>
    </row>
    <row r="118" spans="1:26" ht="15" hidden="1" customHeight="1" x14ac:dyDescent="0.25">
      <c r="A118" s="339"/>
      <c r="B118" s="340"/>
      <c r="C118" s="66"/>
      <c r="D118" s="342"/>
      <c r="E118" s="51"/>
      <c r="F118" s="67"/>
      <c r="G118" s="62"/>
      <c r="H118" s="60"/>
      <c r="I118" s="60"/>
      <c r="J118" s="60"/>
      <c r="K118" s="52"/>
      <c r="L118" s="68" t="str">
        <f t="shared" si="14"/>
        <v xml:space="preserve">       </v>
      </c>
      <c r="M118" s="63" t="str">
        <f t="shared" si="10"/>
        <v xml:space="preserve">   </v>
      </c>
      <c r="N118" s="51"/>
      <c r="O118" s="51"/>
      <c r="P118" s="51"/>
      <c r="Q118" s="51"/>
      <c r="R118" s="51"/>
      <c r="S118" s="51"/>
      <c r="T118" s="51"/>
      <c r="U118" s="51"/>
      <c r="V118" s="51"/>
      <c r="W118" s="51"/>
      <c r="X118" s="51"/>
      <c r="Y118" s="51"/>
      <c r="Z118" s="51"/>
    </row>
    <row r="119" spans="1:26" ht="15" hidden="1" customHeight="1" x14ac:dyDescent="0.25">
      <c r="A119" s="343"/>
      <c r="B119" s="344"/>
      <c r="C119" s="66"/>
      <c r="D119" s="342"/>
      <c r="E119" s="51"/>
      <c r="F119" s="67"/>
      <c r="G119" s="62"/>
      <c r="H119" s="60"/>
      <c r="I119" s="60"/>
      <c r="J119" s="60"/>
      <c r="K119" s="52"/>
      <c r="L119" s="68" t="str">
        <f>CONCATENATE(C119," ",D119," ",E119," ",F119)</f>
        <v xml:space="preserve">   </v>
      </c>
      <c r="M119" s="63" t="str">
        <f t="shared" si="10"/>
        <v xml:space="preserve">   </v>
      </c>
      <c r="N119" s="51"/>
      <c r="O119" s="51"/>
      <c r="P119" s="51"/>
      <c r="Q119" s="51"/>
      <c r="R119" s="51"/>
      <c r="S119" s="51"/>
      <c r="T119" s="51"/>
      <c r="U119" s="51"/>
      <c r="V119" s="51"/>
      <c r="W119" s="51"/>
      <c r="X119" s="51"/>
      <c r="Y119" s="51"/>
      <c r="Z119" s="51"/>
    </row>
    <row r="120" spans="1:26" ht="15" hidden="1" customHeight="1" x14ac:dyDescent="0.25">
      <c r="A120" s="336" t="s">
        <v>127</v>
      </c>
      <c r="B120" s="345" t="s">
        <v>128</v>
      </c>
      <c r="C120" s="62"/>
      <c r="D120" s="60"/>
      <c r="E120" s="60"/>
      <c r="F120" s="60"/>
      <c r="G120" s="62"/>
      <c r="H120" s="60"/>
      <c r="I120" s="60"/>
      <c r="J120" s="60"/>
      <c r="K120" s="52"/>
      <c r="L120" s="347" t="str">
        <f t="shared" ref="L120:L128" si="15">CONCATENATE(C120," ",D120," ",E120," ",F120," ",C121," ",D121," ",E121," ",F121)</f>
        <v xml:space="preserve">       </v>
      </c>
      <c r="M120" s="63" t="str">
        <f t="shared" si="10"/>
        <v xml:space="preserve">   </v>
      </c>
      <c r="N120" s="51"/>
      <c r="O120" s="51"/>
      <c r="P120" s="51"/>
      <c r="Q120" s="51"/>
      <c r="R120" s="51"/>
      <c r="S120" s="51"/>
      <c r="T120" s="51"/>
      <c r="U120" s="51"/>
      <c r="V120" s="51"/>
      <c r="W120" s="51"/>
      <c r="X120" s="51"/>
      <c r="Y120" s="51"/>
      <c r="Z120" s="51"/>
    </row>
    <row r="121" spans="1:26" ht="15" hidden="1" customHeight="1" x14ac:dyDescent="0.25">
      <c r="A121" s="339"/>
      <c r="B121" s="340"/>
      <c r="C121" s="66"/>
      <c r="D121" s="342"/>
      <c r="E121" s="51"/>
      <c r="F121" s="67"/>
      <c r="G121" s="62"/>
      <c r="H121" s="60"/>
      <c r="I121" s="60"/>
      <c r="J121" s="60"/>
      <c r="K121" s="52"/>
      <c r="L121" s="68" t="str">
        <f t="shared" si="15"/>
        <v xml:space="preserve">       </v>
      </c>
      <c r="M121" s="63" t="str">
        <f t="shared" si="10"/>
        <v xml:space="preserve">   </v>
      </c>
      <c r="N121" s="51"/>
      <c r="O121" s="51"/>
      <c r="P121" s="51"/>
      <c r="Q121" s="51"/>
      <c r="R121" s="51"/>
      <c r="S121" s="51"/>
      <c r="T121" s="51"/>
      <c r="U121" s="51"/>
      <c r="V121" s="51"/>
      <c r="W121" s="51"/>
      <c r="X121" s="51"/>
      <c r="Y121" s="51"/>
      <c r="Z121" s="51"/>
    </row>
    <row r="122" spans="1:26" ht="15" hidden="1" customHeight="1" x14ac:dyDescent="0.25">
      <c r="A122" s="339"/>
      <c r="B122" s="340"/>
      <c r="C122" s="66"/>
      <c r="D122" s="342"/>
      <c r="E122" s="51"/>
      <c r="F122" s="67"/>
      <c r="G122" s="62"/>
      <c r="H122" s="60"/>
      <c r="I122" s="60"/>
      <c r="J122" s="60"/>
      <c r="K122" s="52"/>
      <c r="L122" s="68" t="str">
        <f t="shared" si="15"/>
        <v xml:space="preserve">       </v>
      </c>
      <c r="M122" s="63" t="str">
        <f t="shared" si="10"/>
        <v xml:space="preserve">   </v>
      </c>
      <c r="N122" s="51"/>
      <c r="O122" s="51"/>
      <c r="P122" s="51"/>
      <c r="Q122" s="51"/>
      <c r="R122" s="51"/>
      <c r="S122" s="51"/>
      <c r="T122" s="51"/>
      <c r="U122" s="51"/>
      <c r="V122" s="51"/>
      <c r="W122" s="51"/>
      <c r="X122" s="51"/>
      <c r="Y122" s="51"/>
      <c r="Z122" s="51"/>
    </row>
    <row r="123" spans="1:26" ht="15" hidden="1" customHeight="1" x14ac:dyDescent="0.25">
      <c r="A123" s="339"/>
      <c r="B123" s="340"/>
      <c r="C123" s="66"/>
      <c r="D123" s="342"/>
      <c r="E123" s="51"/>
      <c r="F123" s="67"/>
      <c r="G123" s="62"/>
      <c r="H123" s="60"/>
      <c r="I123" s="60"/>
      <c r="J123" s="60"/>
      <c r="K123" s="52"/>
      <c r="L123" s="68" t="str">
        <f t="shared" si="15"/>
        <v xml:space="preserve">       </v>
      </c>
      <c r="M123" s="63" t="str">
        <f t="shared" si="10"/>
        <v xml:space="preserve">   </v>
      </c>
      <c r="N123" s="51"/>
      <c r="O123" s="51"/>
      <c r="P123" s="51"/>
      <c r="Q123" s="51"/>
      <c r="R123" s="51"/>
      <c r="S123" s="51"/>
      <c r="T123" s="51"/>
      <c r="U123" s="51"/>
      <c r="V123" s="51"/>
      <c r="W123" s="51"/>
      <c r="X123" s="51"/>
      <c r="Y123" s="51"/>
      <c r="Z123" s="51"/>
    </row>
    <row r="124" spans="1:26" ht="15" hidden="1" customHeight="1" x14ac:dyDescent="0.25">
      <c r="A124" s="339"/>
      <c r="B124" s="340"/>
      <c r="C124" s="66"/>
      <c r="D124" s="342"/>
      <c r="E124" s="51"/>
      <c r="F124" s="67"/>
      <c r="G124" s="62"/>
      <c r="H124" s="60"/>
      <c r="I124" s="60"/>
      <c r="J124" s="60"/>
      <c r="K124" s="52"/>
      <c r="L124" s="68" t="str">
        <f t="shared" si="15"/>
        <v xml:space="preserve">       </v>
      </c>
      <c r="M124" s="63" t="str">
        <f t="shared" si="10"/>
        <v xml:space="preserve">   </v>
      </c>
      <c r="N124" s="51"/>
      <c r="O124" s="51"/>
      <c r="P124" s="51"/>
      <c r="Q124" s="51"/>
      <c r="R124" s="51"/>
      <c r="S124" s="51"/>
      <c r="T124" s="51"/>
      <c r="U124" s="51"/>
      <c r="V124" s="51"/>
      <c r="W124" s="51"/>
      <c r="X124" s="51"/>
      <c r="Y124" s="51"/>
      <c r="Z124" s="51"/>
    </row>
    <row r="125" spans="1:26" ht="15" hidden="1" customHeight="1" x14ac:dyDescent="0.25">
      <c r="A125" s="339"/>
      <c r="B125" s="340"/>
      <c r="C125" s="66"/>
      <c r="D125" s="342"/>
      <c r="E125" s="51"/>
      <c r="F125" s="67"/>
      <c r="G125" s="62"/>
      <c r="H125" s="60"/>
      <c r="I125" s="60"/>
      <c r="J125" s="60"/>
      <c r="K125" s="52"/>
      <c r="L125" s="68" t="str">
        <f t="shared" si="15"/>
        <v xml:space="preserve">       </v>
      </c>
      <c r="M125" s="63" t="str">
        <f t="shared" si="10"/>
        <v xml:space="preserve">   </v>
      </c>
      <c r="N125" s="51"/>
      <c r="O125" s="51"/>
      <c r="P125" s="51"/>
      <c r="Q125" s="51"/>
      <c r="R125" s="51"/>
      <c r="S125" s="51"/>
      <c r="T125" s="51"/>
      <c r="U125" s="51"/>
      <c r="V125" s="51"/>
      <c r="W125" s="51"/>
      <c r="X125" s="51"/>
      <c r="Y125" s="51"/>
      <c r="Z125" s="51"/>
    </row>
    <row r="126" spans="1:26" ht="15" hidden="1" customHeight="1" x14ac:dyDescent="0.25">
      <c r="A126" s="339"/>
      <c r="B126" s="340"/>
      <c r="C126" s="66"/>
      <c r="D126" s="342"/>
      <c r="E126" s="51"/>
      <c r="F126" s="67"/>
      <c r="G126" s="62"/>
      <c r="H126" s="60"/>
      <c r="I126" s="60"/>
      <c r="J126" s="60"/>
      <c r="K126" s="52"/>
      <c r="L126" s="68" t="str">
        <f t="shared" si="15"/>
        <v xml:space="preserve">       </v>
      </c>
      <c r="M126" s="63" t="str">
        <f t="shared" si="10"/>
        <v xml:space="preserve">   </v>
      </c>
      <c r="N126" s="51"/>
      <c r="O126" s="51"/>
      <c r="P126" s="51"/>
      <c r="Q126" s="51"/>
      <c r="R126" s="51"/>
      <c r="S126" s="51"/>
      <c r="T126" s="51"/>
      <c r="U126" s="51"/>
      <c r="V126" s="51"/>
      <c r="W126" s="51"/>
      <c r="X126" s="51"/>
      <c r="Y126" s="51"/>
      <c r="Z126" s="51"/>
    </row>
    <row r="127" spans="1:26" ht="15" hidden="1" customHeight="1" x14ac:dyDescent="0.25">
      <c r="A127" s="339"/>
      <c r="B127" s="340"/>
      <c r="C127" s="66"/>
      <c r="D127" s="342"/>
      <c r="E127" s="51"/>
      <c r="F127" s="67"/>
      <c r="G127" s="62"/>
      <c r="H127" s="60"/>
      <c r="I127" s="60"/>
      <c r="J127" s="60"/>
      <c r="K127" s="52"/>
      <c r="L127" s="68" t="str">
        <f t="shared" si="15"/>
        <v xml:space="preserve">       </v>
      </c>
      <c r="M127" s="63" t="str">
        <f t="shared" si="10"/>
        <v xml:space="preserve">   </v>
      </c>
      <c r="N127" s="51"/>
      <c r="O127" s="51"/>
      <c r="P127" s="51"/>
      <c r="Q127" s="51"/>
      <c r="R127" s="51"/>
      <c r="S127" s="51"/>
      <c r="T127" s="51"/>
      <c r="U127" s="51"/>
      <c r="V127" s="51"/>
      <c r="W127" s="51"/>
      <c r="X127" s="51"/>
      <c r="Y127" s="51"/>
      <c r="Z127" s="51"/>
    </row>
    <row r="128" spans="1:26" ht="15" hidden="1" customHeight="1" x14ac:dyDescent="0.25">
      <c r="A128" s="339"/>
      <c r="B128" s="340"/>
      <c r="C128" s="66"/>
      <c r="D128" s="342"/>
      <c r="E128" s="51"/>
      <c r="F128" s="67"/>
      <c r="G128" s="62"/>
      <c r="H128" s="60"/>
      <c r="I128" s="60"/>
      <c r="J128" s="60"/>
      <c r="K128" s="52"/>
      <c r="L128" s="68" t="str">
        <f t="shared" si="15"/>
        <v xml:space="preserve">       </v>
      </c>
      <c r="M128" s="63" t="str">
        <f t="shared" si="10"/>
        <v xml:space="preserve">   </v>
      </c>
      <c r="N128" s="51"/>
      <c r="O128" s="51"/>
      <c r="P128" s="51"/>
      <c r="Q128" s="51"/>
      <c r="R128" s="51"/>
      <c r="S128" s="51"/>
      <c r="T128" s="51"/>
      <c r="U128" s="51"/>
      <c r="V128" s="51"/>
      <c r="W128" s="51"/>
      <c r="X128" s="51"/>
      <c r="Y128" s="51"/>
      <c r="Z128" s="51"/>
    </row>
    <row r="129" spans="1:26" ht="15" hidden="1" customHeight="1" x14ac:dyDescent="0.25">
      <c r="A129" s="343"/>
      <c r="B129" s="344"/>
      <c r="C129" s="66"/>
      <c r="D129" s="342"/>
      <c r="E129" s="51"/>
      <c r="F129" s="67"/>
      <c r="G129" s="62"/>
      <c r="H129" s="60"/>
      <c r="I129" s="60"/>
      <c r="J129" s="60"/>
      <c r="K129" s="52"/>
      <c r="L129" s="68" t="str">
        <f>CONCATENATE(C129," ",D129," ",E129," ",F129)</f>
        <v xml:space="preserve">   </v>
      </c>
      <c r="M129" s="63" t="str">
        <f t="shared" si="10"/>
        <v xml:space="preserve">   </v>
      </c>
      <c r="N129" s="51"/>
      <c r="O129" s="51"/>
      <c r="P129" s="51"/>
      <c r="Q129" s="51"/>
      <c r="R129" s="51"/>
      <c r="S129" s="51"/>
      <c r="T129" s="51"/>
      <c r="U129" s="51"/>
      <c r="V129" s="51"/>
      <c r="W129" s="51"/>
      <c r="X129" s="51"/>
      <c r="Y129" s="51"/>
      <c r="Z129" s="51"/>
    </row>
    <row r="130" spans="1:26" ht="15" hidden="1" customHeight="1" x14ac:dyDescent="0.25">
      <c r="A130" s="336" t="s">
        <v>127</v>
      </c>
      <c r="B130" s="345" t="s">
        <v>128</v>
      </c>
      <c r="C130" s="62"/>
      <c r="D130" s="60"/>
      <c r="E130" s="60"/>
      <c r="F130" s="60"/>
      <c r="G130" s="62"/>
      <c r="H130" s="60"/>
      <c r="I130" s="60"/>
      <c r="J130" s="60"/>
      <c r="K130" s="52"/>
      <c r="L130" s="347" t="str">
        <f t="shared" ref="L130:L138" si="16">CONCATENATE(C130," ",D130," ",E130," ",F130," ",C131," ",D131," ",E131," ",F131)</f>
        <v xml:space="preserve">       </v>
      </c>
      <c r="M130" s="63" t="str">
        <f t="shared" si="10"/>
        <v xml:space="preserve">   </v>
      </c>
      <c r="N130" s="51"/>
      <c r="O130" s="51"/>
      <c r="P130" s="51"/>
      <c r="Q130" s="51"/>
      <c r="R130" s="51"/>
      <c r="S130" s="51"/>
      <c r="T130" s="51"/>
      <c r="U130" s="51"/>
      <c r="V130" s="51"/>
      <c r="W130" s="51"/>
      <c r="X130" s="51"/>
      <c r="Y130" s="51"/>
      <c r="Z130" s="51"/>
    </row>
    <row r="131" spans="1:26" ht="15" hidden="1" customHeight="1" x14ac:dyDescent="0.25">
      <c r="A131" s="339"/>
      <c r="B131" s="340"/>
      <c r="C131" s="66"/>
      <c r="D131" s="342"/>
      <c r="E131" s="51"/>
      <c r="F131" s="67"/>
      <c r="G131" s="62"/>
      <c r="H131" s="60"/>
      <c r="I131" s="60"/>
      <c r="J131" s="60"/>
      <c r="K131" s="52"/>
      <c r="L131" s="68" t="str">
        <f t="shared" si="16"/>
        <v xml:space="preserve">       </v>
      </c>
      <c r="M131" s="63" t="str">
        <f t="shared" si="10"/>
        <v xml:space="preserve">   </v>
      </c>
      <c r="N131" s="51"/>
      <c r="O131" s="51"/>
      <c r="P131" s="51"/>
      <c r="Q131" s="51"/>
      <c r="R131" s="51"/>
      <c r="S131" s="51"/>
      <c r="T131" s="51"/>
      <c r="U131" s="51"/>
      <c r="V131" s="51"/>
      <c r="W131" s="51"/>
      <c r="X131" s="51"/>
      <c r="Y131" s="51"/>
      <c r="Z131" s="51"/>
    </row>
    <row r="132" spans="1:26" ht="15" hidden="1" customHeight="1" x14ac:dyDescent="0.25">
      <c r="A132" s="339"/>
      <c r="B132" s="340"/>
      <c r="C132" s="66"/>
      <c r="D132" s="342"/>
      <c r="E132" s="51"/>
      <c r="F132" s="67"/>
      <c r="G132" s="62"/>
      <c r="H132" s="60"/>
      <c r="I132" s="60"/>
      <c r="J132" s="60"/>
      <c r="K132" s="52"/>
      <c r="L132" s="68" t="str">
        <f t="shared" si="16"/>
        <v xml:space="preserve">       </v>
      </c>
      <c r="M132" s="63" t="str">
        <f t="shared" si="10"/>
        <v xml:space="preserve">   </v>
      </c>
      <c r="N132" s="51"/>
      <c r="O132" s="51"/>
      <c r="P132" s="51"/>
      <c r="Q132" s="51"/>
      <c r="R132" s="51"/>
      <c r="S132" s="51"/>
      <c r="T132" s="51"/>
      <c r="U132" s="51"/>
      <c r="V132" s="51"/>
      <c r="W132" s="51"/>
      <c r="X132" s="51"/>
      <c r="Y132" s="51"/>
      <c r="Z132" s="51"/>
    </row>
    <row r="133" spans="1:26" ht="15" hidden="1" customHeight="1" x14ac:dyDescent="0.25">
      <c r="A133" s="339"/>
      <c r="B133" s="340"/>
      <c r="C133" s="66"/>
      <c r="D133" s="342"/>
      <c r="E133" s="51"/>
      <c r="F133" s="67"/>
      <c r="G133" s="62"/>
      <c r="H133" s="60"/>
      <c r="I133" s="60"/>
      <c r="J133" s="60"/>
      <c r="K133" s="52"/>
      <c r="L133" s="68" t="str">
        <f t="shared" si="16"/>
        <v xml:space="preserve">       </v>
      </c>
      <c r="M133" s="63" t="str">
        <f t="shared" si="10"/>
        <v xml:space="preserve">   </v>
      </c>
      <c r="N133" s="51"/>
      <c r="O133" s="51"/>
      <c r="P133" s="51"/>
      <c r="Q133" s="51"/>
      <c r="R133" s="51"/>
      <c r="S133" s="51"/>
      <c r="T133" s="51"/>
      <c r="U133" s="51"/>
      <c r="V133" s="51"/>
      <c r="W133" s="51"/>
      <c r="X133" s="51"/>
      <c r="Y133" s="51"/>
      <c r="Z133" s="51"/>
    </row>
    <row r="134" spans="1:26" ht="15" hidden="1" customHeight="1" x14ac:dyDescent="0.25">
      <c r="A134" s="339"/>
      <c r="B134" s="340"/>
      <c r="C134" s="66"/>
      <c r="D134" s="342"/>
      <c r="E134" s="51"/>
      <c r="F134" s="67"/>
      <c r="G134" s="62"/>
      <c r="H134" s="60"/>
      <c r="I134" s="60"/>
      <c r="J134" s="60"/>
      <c r="K134" s="52"/>
      <c r="L134" s="68" t="str">
        <f t="shared" si="16"/>
        <v xml:space="preserve">       </v>
      </c>
      <c r="M134" s="63" t="str">
        <f t="shared" si="10"/>
        <v xml:space="preserve">   </v>
      </c>
      <c r="N134" s="51"/>
      <c r="O134" s="51"/>
      <c r="P134" s="51"/>
      <c r="Q134" s="51"/>
      <c r="R134" s="51"/>
      <c r="S134" s="51"/>
      <c r="T134" s="51"/>
      <c r="U134" s="51"/>
      <c r="V134" s="51"/>
      <c r="W134" s="51"/>
      <c r="X134" s="51"/>
      <c r="Y134" s="51"/>
      <c r="Z134" s="51"/>
    </row>
    <row r="135" spans="1:26" ht="15" hidden="1" customHeight="1" x14ac:dyDescent="0.25">
      <c r="A135" s="339"/>
      <c r="B135" s="340"/>
      <c r="C135" s="66"/>
      <c r="D135" s="342"/>
      <c r="E135" s="51"/>
      <c r="F135" s="67"/>
      <c r="G135" s="62"/>
      <c r="H135" s="60"/>
      <c r="I135" s="60"/>
      <c r="J135" s="60"/>
      <c r="K135" s="52"/>
      <c r="L135" s="68" t="str">
        <f t="shared" si="16"/>
        <v xml:space="preserve">       </v>
      </c>
      <c r="M135" s="63" t="str">
        <f t="shared" si="10"/>
        <v xml:space="preserve">   </v>
      </c>
      <c r="N135" s="51"/>
      <c r="O135" s="51"/>
      <c r="P135" s="51"/>
      <c r="Q135" s="51"/>
      <c r="R135" s="51"/>
      <c r="S135" s="51"/>
      <c r="T135" s="51"/>
      <c r="U135" s="51"/>
      <c r="V135" s="51"/>
      <c r="W135" s="51"/>
      <c r="X135" s="51"/>
      <c r="Y135" s="51"/>
      <c r="Z135" s="51"/>
    </row>
    <row r="136" spans="1:26" ht="15" hidden="1" customHeight="1" x14ac:dyDescent="0.25">
      <c r="A136" s="339"/>
      <c r="B136" s="340"/>
      <c r="C136" s="66"/>
      <c r="D136" s="342"/>
      <c r="E136" s="51"/>
      <c r="F136" s="67"/>
      <c r="G136" s="62"/>
      <c r="H136" s="60"/>
      <c r="I136" s="60"/>
      <c r="J136" s="60"/>
      <c r="K136" s="52"/>
      <c r="L136" s="68" t="str">
        <f t="shared" si="16"/>
        <v xml:space="preserve">       </v>
      </c>
      <c r="M136" s="63" t="str">
        <f t="shared" si="10"/>
        <v xml:space="preserve">   </v>
      </c>
      <c r="N136" s="51"/>
      <c r="O136" s="51"/>
      <c r="P136" s="51"/>
      <c r="Q136" s="51"/>
      <c r="R136" s="51"/>
      <c r="S136" s="51"/>
      <c r="T136" s="51"/>
      <c r="U136" s="51"/>
      <c r="V136" s="51"/>
      <c r="W136" s="51"/>
      <c r="X136" s="51"/>
      <c r="Y136" s="51"/>
      <c r="Z136" s="51"/>
    </row>
    <row r="137" spans="1:26" ht="15" hidden="1" customHeight="1" x14ac:dyDescent="0.25">
      <c r="A137" s="339"/>
      <c r="B137" s="340"/>
      <c r="C137" s="66"/>
      <c r="D137" s="342"/>
      <c r="E137" s="51"/>
      <c r="F137" s="67"/>
      <c r="G137" s="62"/>
      <c r="H137" s="60"/>
      <c r="I137" s="60"/>
      <c r="J137" s="60"/>
      <c r="K137" s="52"/>
      <c r="L137" s="68" t="str">
        <f t="shared" si="16"/>
        <v xml:space="preserve">       </v>
      </c>
      <c r="M137" s="63" t="str">
        <f t="shared" si="10"/>
        <v xml:space="preserve">   </v>
      </c>
      <c r="N137" s="51"/>
      <c r="O137" s="51"/>
      <c r="P137" s="51"/>
      <c r="Q137" s="51"/>
      <c r="R137" s="51"/>
      <c r="S137" s="51"/>
      <c r="T137" s="51"/>
      <c r="U137" s="51"/>
      <c r="V137" s="51"/>
      <c r="W137" s="51"/>
      <c r="X137" s="51"/>
      <c r="Y137" s="51"/>
      <c r="Z137" s="51"/>
    </row>
    <row r="138" spans="1:26" ht="15" hidden="1" customHeight="1" x14ac:dyDescent="0.25">
      <c r="A138" s="339"/>
      <c r="B138" s="340"/>
      <c r="C138" s="66"/>
      <c r="D138" s="342"/>
      <c r="E138" s="51"/>
      <c r="F138" s="67"/>
      <c r="G138" s="62"/>
      <c r="H138" s="60"/>
      <c r="I138" s="60"/>
      <c r="J138" s="60"/>
      <c r="K138" s="52"/>
      <c r="L138" s="68" t="str">
        <f t="shared" si="16"/>
        <v xml:space="preserve">       </v>
      </c>
      <c r="M138" s="63" t="str">
        <f t="shared" si="10"/>
        <v xml:space="preserve">   </v>
      </c>
      <c r="N138" s="51"/>
      <c r="O138" s="51"/>
      <c r="P138" s="51"/>
      <c r="Q138" s="51"/>
      <c r="R138" s="51"/>
      <c r="S138" s="51"/>
      <c r="T138" s="51"/>
      <c r="U138" s="51"/>
      <c r="V138" s="51"/>
      <c r="W138" s="51"/>
      <c r="X138" s="51"/>
      <c r="Y138" s="51"/>
      <c r="Z138" s="51"/>
    </row>
    <row r="139" spans="1:26" ht="15" hidden="1" customHeight="1" x14ac:dyDescent="0.25">
      <c r="A139" s="343"/>
      <c r="B139" s="344"/>
      <c r="C139" s="66"/>
      <c r="D139" s="342"/>
      <c r="E139" s="51"/>
      <c r="F139" s="67"/>
      <c r="G139" s="62"/>
      <c r="H139" s="60"/>
      <c r="I139" s="60"/>
      <c r="J139" s="60"/>
      <c r="K139" s="52"/>
      <c r="L139" s="68" t="str">
        <f>CONCATENATE(C139," ",D139," ",E139," ",F139)</f>
        <v xml:space="preserve">   </v>
      </c>
      <c r="M139" s="63" t="str">
        <f t="shared" si="10"/>
        <v xml:space="preserve">   </v>
      </c>
      <c r="N139" s="51"/>
      <c r="O139" s="51"/>
      <c r="P139" s="51"/>
      <c r="Q139" s="51"/>
      <c r="R139" s="51"/>
      <c r="S139" s="51"/>
      <c r="T139" s="51"/>
      <c r="U139" s="51"/>
      <c r="V139" s="51"/>
      <c r="W139" s="51"/>
      <c r="X139" s="51"/>
      <c r="Y139" s="51"/>
      <c r="Z139" s="51"/>
    </row>
    <row r="140" spans="1:26" ht="15" hidden="1" customHeight="1" x14ac:dyDescent="0.25">
      <c r="A140" s="336" t="s">
        <v>127</v>
      </c>
      <c r="B140" s="345" t="s">
        <v>128</v>
      </c>
      <c r="C140" s="62"/>
      <c r="D140" s="60"/>
      <c r="E140" s="60"/>
      <c r="F140" s="60"/>
      <c r="G140" s="62"/>
      <c r="H140" s="60"/>
      <c r="I140" s="60"/>
      <c r="J140" s="60"/>
      <c r="K140" s="52"/>
      <c r="L140" s="347" t="str">
        <f t="shared" ref="L140:L148" si="17">CONCATENATE(C140," ",D140," ",E140," ",F140," ",C141," ",D141," ",E141," ",F141)</f>
        <v xml:space="preserve">       </v>
      </c>
      <c r="M140" s="63" t="str">
        <f t="shared" si="10"/>
        <v xml:space="preserve">   </v>
      </c>
      <c r="N140" s="51"/>
      <c r="O140" s="51"/>
      <c r="P140" s="51"/>
      <c r="Q140" s="51"/>
      <c r="R140" s="51"/>
      <c r="S140" s="51"/>
      <c r="T140" s="51"/>
      <c r="U140" s="51"/>
      <c r="V140" s="51"/>
      <c r="W140" s="51"/>
      <c r="X140" s="51"/>
      <c r="Y140" s="51"/>
      <c r="Z140" s="51"/>
    </row>
    <row r="141" spans="1:26" ht="15" hidden="1" customHeight="1" x14ac:dyDescent="0.25">
      <c r="A141" s="339"/>
      <c r="B141" s="340"/>
      <c r="C141" s="66"/>
      <c r="D141" s="342"/>
      <c r="E141" s="51"/>
      <c r="F141" s="67"/>
      <c r="G141" s="62"/>
      <c r="H141" s="60"/>
      <c r="I141" s="60"/>
      <c r="J141" s="60"/>
      <c r="K141" s="52"/>
      <c r="L141" s="68" t="str">
        <f t="shared" si="17"/>
        <v xml:space="preserve">       </v>
      </c>
      <c r="M141" s="63" t="str">
        <f t="shared" si="10"/>
        <v xml:space="preserve">   </v>
      </c>
      <c r="N141" s="51"/>
      <c r="O141" s="51"/>
      <c r="P141" s="51"/>
      <c r="Q141" s="51"/>
      <c r="R141" s="51"/>
      <c r="S141" s="51"/>
      <c r="T141" s="51"/>
      <c r="U141" s="51"/>
      <c r="V141" s="51"/>
      <c r="W141" s="51"/>
      <c r="X141" s="51"/>
      <c r="Y141" s="51"/>
      <c r="Z141" s="51"/>
    </row>
    <row r="142" spans="1:26" ht="15" hidden="1" customHeight="1" x14ac:dyDescent="0.25">
      <c r="A142" s="339"/>
      <c r="B142" s="340"/>
      <c r="C142" s="66"/>
      <c r="D142" s="342"/>
      <c r="E142" s="51"/>
      <c r="F142" s="67"/>
      <c r="G142" s="62"/>
      <c r="H142" s="60"/>
      <c r="I142" s="60"/>
      <c r="J142" s="60"/>
      <c r="K142" s="52"/>
      <c r="L142" s="68" t="str">
        <f t="shared" si="17"/>
        <v xml:space="preserve">       </v>
      </c>
      <c r="M142" s="63" t="str">
        <f t="shared" si="10"/>
        <v xml:space="preserve">   </v>
      </c>
      <c r="N142" s="51"/>
      <c r="O142" s="51"/>
      <c r="P142" s="51"/>
      <c r="Q142" s="51"/>
      <c r="R142" s="51"/>
      <c r="S142" s="51"/>
      <c r="T142" s="51"/>
      <c r="U142" s="51"/>
      <c r="V142" s="51"/>
      <c r="W142" s="51"/>
      <c r="X142" s="51"/>
      <c r="Y142" s="51"/>
      <c r="Z142" s="51"/>
    </row>
    <row r="143" spans="1:26" ht="15" hidden="1" customHeight="1" x14ac:dyDescent="0.25">
      <c r="A143" s="339"/>
      <c r="B143" s="340"/>
      <c r="C143" s="66"/>
      <c r="D143" s="342"/>
      <c r="E143" s="51"/>
      <c r="F143" s="67"/>
      <c r="G143" s="62"/>
      <c r="H143" s="60"/>
      <c r="I143" s="60"/>
      <c r="J143" s="60"/>
      <c r="K143" s="52"/>
      <c r="L143" s="68" t="str">
        <f t="shared" si="17"/>
        <v xml:space="preserve">       </v>
      </c>
      <c r="M143" s="63" t="str">
        <f t="shared" ref="M143:M206" si="18">CONCATENATE(G143," ",H143," ",I143," ",J143)</f>
        <v xml:space="preserve">   </v>
      </c>
      <c r="N143" s="51"/>
      <c r="O143" s="51"/>
      <c r="P143" s="51"/>
      <c r="Q143" s="51"/>
      <c r="R143" s="51"/>
      <c r="S143" s="51"/>
      <c r="T143" s="51"/>
      <c r="U143" s="51"/>
      <c r="V143" s="51"/>
      <c r="W143" s="51"/>
      <c r="X143" s="51"/>
      <c r="Y143" s="51"/>
      <c r="Z143" s="51"/>
    </row>
    <row r="144" spans="1:26" ht="15" hidden="1" customHeight="1" x14ac:dyDescent="0.25">
      <c r="A144" s="339"/>
      <c r="B144" s="340"/>
      <c r="C144" s="66"/>
      <c r="D144" s="342"/>
      <c r="E144" s="51"/>
      <c r="F144" s="67"/>
      <c r="G144" s="62"/>
      <c r="H144" s="60"/>
      <c r="I144" s="60"/>
      <c r="J144" s="60"/>
      <c r="K144" s="52"/>
      <c r="L144" s="68" t="str">
        <f t="shared" si="17"/>
        <v xml:space="preserve">       </v>
      </c>
      <c r="M144" s="63" t="str">
        <f t="shared" si="18"/>
        <v xml:space="preserve">   </v>
      </c>
      <c r="N144" s="51"/>
      <c r="O144" s="51"/>
      <c r="P144" s="51"/>
      <c r="Q144" s="51"/>
      <c r="R144" s="51"/>
      <c r="S144" s="51"/>
      <c r="T144" s="51"/>
      <c r="U144" s="51"/>
      <c r="V144" s="51"/>
      <c r="W144" s="51"/>
      <c r="X144" s="51"/>
      <c r="Y144" s="51"/>
      <c r="Z144" s="51"/>
    </row>
    <row r="145" spans="1:26" ht="15" hidden="1" customHeight="1" x14ac:dyDescent="0.25">
      <c r="A145" s="339"/>
      <c r="B145" s="340"/>
      <c r="C145" s="66"/>
      <c r="D145" s="342"/>
      <c r="E145" s="51"/>
      <c r="F145" s="67"/>
      <c r="G145" s="62"/>
      <c r="H145" s="60"/>
      <c r="I145" s="60"/>
      <c r="J145" s="60"/>
      <c r="K145" s="52"/>
      <c r="L145" s="68" t="str">
        <f t="shared" si="17"/>
        <v xml:space="preserve">       </v>
      </c>
      <c r="M145" s="63" t="str">
        <f t="shared" si="18"/>
        <v xml:space="preserve">   </v>
      </c>
      <c r="N145" s="51"/>
      <c r="O145" s="51"/>
      <c r="P145" s="51"/>
      <c r="Q145" s="51"/>
      <c r="R145" s="51"/>
      <c r="S145" s="51"/>
      <c r="T145" s="51"/>
      <c r="U145" s="51"/>
      <c r="V145" s="51"/>
      <c r="W145" s="51"/>
      <c r="X145" s="51"/>
      <c r="Y145" s="51"/>
      <c r="Z145" s="51"/>
    </row>
    <row r="146" spans="1:26" ht="15" hidden="1" customHeight="1" x14ac:dyDescent="0.25">
      <c r="A146" s="339"/>
      <c r="B146" s="340"/>
      <c r="C146" s="66"/>
      <c r="D146" s="342"/>
      <c r="E146" s="51"/>
      <c r="F146" s="67"/>
      <c r="G146" s="62"/>
      <c r="H146" s="60"/>
      <c r="I146" s="60"/>
      <c r="J146" s="60"/>
      <c r="K146" s="52"/>
      <c r="L146" s="68" t="str">
        <f t="shared" si="17"/>
        <v xml:space="preserve">       </v>
      </c>
      <c r="M146" s="63" t="str">
        <f t="shared" si="18"/>
        <v xml:space="preserve">   </v>
      </c>
      <c r="N146" s="51"/>
      <c r="O146" s="51"/>
      <c r="P146" s="51"/>
      <c r="Q146" s="51"/>
      <c r="R146" s="51"/>
      <c r="S146" s="51"/>
      <c r="T146" s="51"/>
      <c r="U146" s="51"/>
      <c r="V146" s="51"/>
      <c r="W146" s="51"/>
      <c r="X146" s="51"/>
      <c r="Y146" s="51"/>
      <c r="Z146" s="51"/>
    </row>
    <row r="147" spans="1:26" ht="15" hidden="1" customHeight="1" x14ac:dyDescent="0.25">
      <c r="A147" s="339"/>
      <c r="B147" s="340"/>
      <c r="C147" s="66"/>
      <c r="D147" s="342"/>
      <c r="E147" s="51"/>
      <c r="F147" s="67"/>
      <c r="G147" s="62"/>
      <c r="H147" s="60"/>
      <c r="I147" s="60"/>
      <c r="J147" s="60"/>
      <c r="K147" s="52"/>
      <c r="L147" s="68" t="str">
        <f t="shared" si="17"/>
        <v xml:space="preserve">       </v>
      </c>
      <c r="M147" s="63" t="str">
        <f t="shared" si="18"/>
        <v xml:space="preserve">   </v>
      </c>
      <c r="N147" s="51"/>
      <c r="O147" s="51"/>
      <c r="P147" s="51"/>
      <c r="Q147" s="51"/>
      <c r="R147" s="51"/>
      <c r="S147" s="51"/>
      <c r="T147" s="51"/>
      <c r="U147" s="51"/>
      <c r="V147" s="51"/>
      <c r="W147" s="51"/>
      <c r="X147" s="51"/>
      <c r="Y147" s="51"/>
      <c r="Z147" s="51"/>
    </row>
    <row r="148" spans="1:26" ht="15" hidden="1" customHeight="1" x14ac:dyDescent="0.25">
      <c r="A148" s="339"/>
      <c r="B148" s="340"/>
      <c r="C148" s="66"/>
      <c r="D148" s="342"/>
      <c r="E148" s="51"/>
      <c r="F148" s="67"/>
      <c r="G148" s="62"/>
      <c r="H148" s="60"/>
      <c r="I148" s="60"/>
      <c r="J148" s="60"/>
      <c r="K148" s="52"/>
      <c r="L148" s="68" t="str">
        <f t="shared" si="17"/>
        <v xml:space="preserve">       </v>
      </c>
      <c r="M148" s="63" t="str">
        <f t="shared" si="18"/>
        <v xml:space="preserve">   </v>
      </c>
      <c r="N148" s="51"/>
      <c r="O148" s="51"/>
      <c r="P148" s="51"/>
      <c r="Q148" s="51"/>
      <c r="R148" s="51"/>
      <c r="S148" s="51"/>
      <c r="T148" s="51"/>
      <c r="U148" s="51"/>
      <c r="V148" s="51"/>
      <c r="W148" s="51"/>
      <c r="X148" s="51"/>
      <c r="Y148" s="51"/>
      <c r="Z148" s="51"/>
    </row>
    <row r="149" spans="1:26" ht="15" hidden="1" customHeight="1" x14ac:dyDescent="0.25">
      <c r="A149" s="343"/>
      <c r="B149" s="344"/>
      <c r="C149" s="66"/>
      <c r="D149" s="342"/>
      <c r="E149" s="51"/>
      <c r="F149" s="67"/>
      <c r="G149" s="62"/>
      <c r="H149" s="60"/>
      <c r="I149" s="60"/>
      <c r="J149" s="60"/>
      <c r="K149" s="52"/>
      <c r="L149" s="68" t="str">
        <f>CONCATENATE(C149," ",D149," ",E149," ",F149)</f>
        <v xml:space="preserve">   </v>
      </c>
      <c r="M149" s="63" t="str">
        <f t="shared" si="18"/>
        <v xml:space="preserve">   </v>
      </c>
      <c r="N149" s="51"/>
      <c r="O149" s="51"/>
      <c r="P149" s="51"/>
      <c r="Q149" s="51"/>
      <c r="R149" s="51"/>
      <c r="S149" s="51"/>
      <c r="T149" s="51"/>
      <c r="U149" s="51"/>
      <c r="V149" s="51"/>
      <c r="W149" s="51"/>
      <c r="X149" s="51"/>
      <c r="Y149" s="51"/>
      <c r="Z149" s="51"/>
    </row>
    <row r="150" spans="1:26" ht="15" hidden="1" customHeight="1" x14ac:dyDescent="0.25">
      <c r="A150" s="336" t="s">
        <v>127</v>
      </c>
      <c r="B150" s="345" t="s">
        <v>128</v>
      </c>
      <c r="C150" s="62"/>
      <c r="D150" s="60"/>
      <c r="E150" s="60"/>
      <c r="F150" s="60"/>
      <c r="G150" s="62"/>
      <c r="H150" s="60"/>
      <c r="I150" s="60"/>
      <c r="J150" s="60"/>
      <c r="K150" s="52"/>
      <c r="L150" s="347" t="str">
        <f t="shared" ref="L150:L158" si="19">CONCATENATE(C150," ",D150," ",E150," ",F150," ",C151," ",D151," ",E151," ",F151)</f>
        <v xml:space="preserve">       </v>
      </c>
      <c r="M150" s="63" t="str">
        <f t="shared" si="18"/>
        <v xml:space="preserve">   </v>
      </c>
      <c r="N150" s="51"/>
      <c r="O150" s="51"/>
      <c r="P150" s="51"/>
      <c r="Q150" s="51"/>
      <c r="R150" s="51"/>
      <c r="S150" s="51"/>
      <c r="T150" s="51"/>
      <c r="U150" s="51"/>
      <c r="V150" s="51"/>
      <c r="W150" s="51"/>
      <c r="X150" s="51"/>
      <c r="Y150" s="51"/>
      <c r="Z150" s="51"/>
    </row>
    <row r="151" spans="1:26" ht="15" hidden="1" customHeight="1" x14ac:dyDescent="0.25">
      <c r="A151" s="339"/>
      <c r="B151" s="340"/>
      <c r="C151" s="66"/>
      <c r="D151" s="342"/>
      <c r="E151" s="51"/>
      <c r="F151" s="67"/>
      <c r="G151" s="62"/>
      <c r="H151" s="60"/>
      <c r="I151" s="60"/>
      <c r="J151" s="60"/>
      <c r="K151" s="52"/>
      <c r="L151" s="68" t="str">
        <f t="shared" si="19"/>
        <v xml:space="preserve">       </v>
      </c>
      <c r="M151" s="63" t="str">
        <f t="shared" si="18"/>
        <v xml:space="preserve">   </v>
      </c>
      <c r="N151" s="51"/>
      <c r="O151" s="51"/>
      <c r="P151" s="51"/>
      <c r="Q151" s="51"/>
      <c r="R151" s="51"/>
      <c r="S151" s="51"/>
      <c r="T151" s="51"/>
      <c r="U151" s="51"/>
      <c r="V151" s="51"/>
      <c r="W151" s="51"/>
      <c r="X151" s="51"/>
      <c r="Y151" s="51"/>
      <c r="Z151" s="51"/>
    </row>
    <row r="152" spans="1:26" ht="15" hidden="1" customHeight="1" x14ac:dyDescent="0.25">
      <c r="A152" s="339"/>
      <c r="B152" s="340"/>
      <c r="C152" s="66"/>
      <c r="D152" s="342"/>
      <c r="E152" s="51"/>
      <c r="F152" s="67"/>
      <c r="G152" s="62"/>
      <c r="H152" s="60"/>
      <c r="I152" s="60"/>
      <c r="J152" s="60"/>
      <c r="K152" s="52"/>
      <c r="L152" s="68" t="str">
        <f t="shared" si="19"/>
        <v xml:space="preserve">       </v>
      </c>
      <c r="M152" s="63" t="str">
        <f t="shared" si="18"/>
        <v xml:space="preserve">   </v>
      </c>
      <c r="N152" s="51"/>
      <c r="O152" s="51"/>
      <c r="P152" s="51"/>
      <c r="Q152" s="51"/>
      <c r="R152" s="51"/>
      <c r="S152" s="51"/>
      <c r="T152" s="51"/>
      <c r="U152" s="51"/>
      <c r="V152" s="51"/>
      <c r="W152" s="51"/>
      <c r="X152" s="51"/>
      <c r="Y152" s="51"/>
      <c r="Z152" s="51"/>
    </row>
    <row r="153" spans="1:26" ht="15" hidden="1" customHeight="1" x14ac:dyDescent="0.25">
      <c r="A153" s="339"/>
      <c r="B153" s="340"/>
      <c r="C153" s="66"/>
      <c r="D153" s="342"/>
      <c r="E153" s="51"/>
      <c r="F153" s="67"/>
      <c r="G153" s="62"/>
      <c r="H153" s="60"/>
      <c r="I153" s="60"/>
      <c r="J153" s="60"/>
      <c r="K153" s="52"/>
      <c r="L153" s="68" t="str">
        <f t="shared" si="19"/>
        <v xml:space="preserve">       </v>
      </c>
      <c r="M153" s="63" t="str">
        <f t="shared" si="18"/>
        <v xml:space="preserve">   </v>
      </c>
      <c r="N153" s="51"/>
      <c r="O153" s="51"/>
      <c r="P153" s="51"/>
      <c r="Q153" s="51"/>
      <c r="R153" s="51"/>
      <c r="S153" s="51"/>
      <c r="T153" s="51"/>
      <c r="U153" s="51"/>
      <c r="V153" s="51"/>
      <c r="W153" s="51"/>
      <c r="X153" s="51"/>
      <c r="Y153" s="51"/>
      <c r="Z153" s="51"/>
    </row>
    <row r="154" spans="1:26" ht="15" hidden="1" customHeight="1" x14ac:dyDescent="0.25">
      <c r="A154" s="339"/>
      <c r="B154" s="340"/>
      <c r="C154" s="66"/>
      <c r="D154" s="342"/>
      <c r="E154" s="51"/>
      <c r="F154" s="67"/>
      <c r="G154" s="62"/>
      <c r="H154" s="60"/>
      <c r="I154" s="60"/>
      <c r="J154" s="60"/>
      <c r="K154" s="52"/>
      <c r="L154" s="68" t="str">
        <f t="shared" si="19"/>
        <v xml:space="preserve">       </v>
      </c>
      <c r="M154" s="63" t="str">
        <f t="shared" si="18"/>
        <v xml:space="preserve">   </v>
      </c>
      <c r="N154" s="51"/>
      <c r="O154" s="51"/>
      <c r="P154" s="51"/>
      <c r="Q154" s="51"/>
      <c r="R154" s="51"/>
      <c r="S154" s="51"/>
      <c r="T154" s="51"/>
      <c r="U154" s="51"/>
      <c r="V154" s="51"/>
      <c r="W154" s="51"/>
      <c r="X154" s="51"/>
      <c r="Y154" s="51"/>
      <c r="Z154" s="51"/>
    </row>
    <row r="155" spans="1:26" ht="15" hidden="1" customHeight="1" x14ac:dyDescent="0.25">
      <c r="A155" s="339"/>
      <c r="B155" s="340"/>
      <c r="C155" s="66"/>
      <c r="D155" s="342"/>
      <c r="E155" s="51"/>
      <c r="F155" s="67"/>
      <c r="G155" s="62"/>
      <c r="H155" s="60"/>
      <c r="I155" s="60"/>
      <c r="J155" s="60"/>
      <c r="K155" s="52"/>
      <c r="L155" s="68" t="str">
        <f t="shared" si="19"/>
        <v xml:space="preserve">       </v>
      </c>
      <c r="M155" s="63" t="str">
        <f t="shared" si="18"/>
        <v xml:space="preserve">   </v>
      </c>
      <c r="N155" s="51"/>
      <c r="O155" s="51"/>
      <c r="P155" s="51"/>
      <c r="Q155" s="51"/>
      <c r="R155" s="51"/>
      <c r="S155" s="51"/>
      <c r="T155" s="51"/>
      <c r="U155" s="51"/>
      <c r="V155" s="51"/>
      <c r="W155" s="51"/>
      <c r="X155" s="51"/>
      <c r="Y155" s="51"/>
      <c r="Z155" s="51"/>
    </row>
    <row r="156" spans="1:26" ht="15" hidden="1" customHeight="1" x14ac:dyDescent="0.25">
      <c r="A156" s="339"/>
      <c r="B156" s="340"/>
      <c r="C156" s="66"/>
      <c r="D156" s="342"/>
      <c r="E156" s="51"/>
      <c r="F156" s="67"/>
      <c r="G156" s="62"/>
      <c r="H156" s="60"/>
      <c r="I156" s="60"/>
      <c r="J156" s="60"/>
      <c r="K156" s="52"/>
      <c r="L156" s="68" t="str">
        <f t="shared" si="19"/>
        <v xml:space="preserve">       </v>
      </c>
      <c r="M156" s="63" t="str">
        <f t="shared" si="18"/>
        <v xml:space="preserve">   </v>
      </c>
      <c r="N156" s="51"/>
      <c r="O156" s="51"/>
      <c r="P156" s="51"/>
      <c r="Q156" s="51"/>
      <c r="R156" s="51"/>
      <c r="S156" s="51"/>
      <c r="T156" s="51"/>
      <c r="U156" s="51"/>
      <c r="V156" s="51"/>
      <c r="W156" s="51"/>
      <c r="X156" s="51"/>
      <c r="Y156" s="51"/>
      <c r="Z156" s="51"/>
    </row>
    <row r="157" spans="1:26" ht="15" hidden="1" customHeight="1" x14ac:dyDescent="0.25">
      <c r="A157" s="339"/>
      <c r="B157" s="340"/>
      <c r="C157" s="66"/>
      <c r="D157" s="342"/>
      <c r="E157" s="51"/>
      <c r="F157" s="67"/>
      <c r="G157" s="62"/>
      <c r="H157" s="60"/>
      <c r="I157" s="60"/>
      <c r="J157" s="60"/>
      <c r="K157" s="52"/>
      <c r="L157" s="68" t="str">
        <f t="shared" si="19"/>
        <v xml:space="preserve">       </v>
      </c>
      <c r="M157" s="63" t="str">
        <f t="shared" si="18"/>
        <v xml:space="preserve">   </v>
      </c>
      <c r="N157" s="51"/>
      <c r="O157" s="51"/>
      <c r="P157" s="51"/>
      <c r="Q157" s="51"/>
      <c r="R157" s="51"/>
      <c r="S157" s="51"/>
      <c r="T157" s="51"/>
      <c r="U157" s="51"/>
      <c r="V157" s="51"/>
      <c r="W157" s="51"/>
      <c r="X157" s="51"/>
      <c r="Y157" s="51"/>
      <c r="Z157" s="51"/>
    </row>
    <row r="158" spans="1:26" ht="15" hidden="1" customHeight="1" x14ac:dyDescent="0.25">
      <c r="A158" s="339"/>
      <c r="B158" s="340"/>
      <c r="C158" s="66"/>
      <c r="D158" s="342"/>
      <c r="E158" s="51"/>
      <c r="F158" s="67"/>
      <c r="G158" s="62"/>
      <c r="H158" s="60"/>
      <c r="I158" s="60"/>
      <c r="J158" s="60"/>
      <c r="K158" s="52"/>
      <c r="L158" s="68" t="str">
        <f t="shared" si="19"/>
        <v xml:space="preserve">       </v>
      </c>
      <c r="M158" s="63" t="str">
        <f t="shared" si="18"/>
        <v xml:space="preserve">   </v>
      </c>
      <c r="N158" s="51"/>
      <c r="O158" s="51"/>
      <c r="P158" s="51"/>
      <c r="Q158" s="51"/>
      <c r="R158" s="51"/>
      <c r="S158" s="51"/>
      <c r="T158" s="51"/>
      <c r="U158" s="51"/>
      <c r="V158" s="51"/>
      <c r="W158" s="51"/>
      <c r="X158" s="51"/>
      <c r="Y158" s="51"/>
      <c r="Z158" s="51"/>
    </row>
    <row r="159" spans="1:26" ht="15" hidden="1" customHeight="1" x14ac:dyDescent="0.25">
      <c r="A159" s="343"/>
      <c r="B159" s="344"/>
      <c r="C159" s="66"/>
      <c r="D159" s="342"/>
      <c r="E159" s="51"/>
      <c r="F159" s="67"/>
      <c r="G159" s="62"/>
      <c r="H159" s="60"/>
      <c r="I159" s="60"/>
      <c r="J159" s="60"/>
      <c r="K159" s="52"/>
      <c r="L159" s="68" t="str">
        <f>CONCATENATE(C159," ",D159," ",E159," ",F159)</f>
        <v xml:space="preserve">   </v>
      </c>
      <c r="M159" s="63" t="str">
        <f t="shared" si="18"/>
        <v xml:space="preserve">   </v>
      </c>
      <c r="N159" s="51"/>
      <c r="O159" s="51"/>
      <c r="P159" s="51"/>
      <c r="Q159" s="51"/>
      <c r="R159" s="51"/>
      <c r="S159" s="51"/>
      <c r="T159" s="51"/>
      <c r="U159" s="51"/>
      <c r="V159" s="51"/>
      <c r="W159" s="51"/>
      <c r="X159" s="51"/>
      <c r="Y159" s="51"/>
      <c r="Z159" s="51"/>
    </row>
    <row r="160" spans="1:26" ht="15" hidden="1" customHeight="1" x14ac:dyDescent="0.25">
      <c r="A160" s="336" t="s">
        <v>127</v>
      </c>
      <c r="B160" s="345" t="s">
        <v>128</v>
      </c>
      <c r="C160" s="62"/>
      <c r="D160" s="60"/>
      <c r="E160" s="60"/>
      <c r="F160" s="60"/>
      <c r="G160" s="62"/>
      <c r="H160" s="60"/>
      <c r="I160" s="60"/>
      <c r="J160" s="60"/>
      <c r="K160" s="52"/>
      <c r="L160" s="347" t="str">
        <f t="shared" ref="L160:L168" si="20">CONCATENATE(C160," ",D160," ",E160," ",F160," ",C161," ",D161," ",E161," ",F161)</f>
        <v xml:space="preserve">       </v>
      </c>
      <c r="M160" s="63" t="str">
        <f t="shared" si="18"/>
        <v xml:space="preserve">   </v>
      </c>
      <c r="N160" s="51"/>
      <c r="O160" s="51"/>
      <c r="P160" s="51"/>
      <c r="Q160" s="51"/>
      <c r="R160" s="51"/>
      <c r="S160" s="51"/>
      <c r="T160" s="51"/>
      <c r="U160" s="51"/>
      <c r="V160" s="51"/>
      <c r="W160" s="51"/>
      <c r="X160" s="51"/>
      <c r="Y160" s="51"/>
      <c r="Z160" s="51"/>
    </row>
    <row r="161" spans="1:26" ht="15" hidden="1" customHeight="1" x14ac:dyDescent="0.25">
      <c r="A161" s="339"/>
      <c r="B161" s="340"/>
      <c r="C161" s="66"/>
      <c r="D161" s="342"/>
      <c r="E161" s="51"/>
      <c r="F161" s="67"/>
      <c r="G161" s="62"/>
      <c r="H161" s="60"/>
      <c r="I161" s="60"/>
      <c r="J161" s="60"/>
      <c r="K161" s="52"/>
      <c r="L161" s="68" t="str">
        <f t="shared" si="20"/>
        <v xml:space="preserve">       </v>
      </c>
      <c r="M161" s="63" t="str">
        <f t="shared" si="18"/>
        <v xml:space="preserve">   </v>
      </c>
      <c r="N161" s="51"/>
      <c r="O161" s="51"/>
      <c r="P161" s="51"/>
      <c r="Q161" s="51"/>
      <c r="R161" s="51"/>
      <c r="S161" s="51"/>
      <c r="T161" s="51"/>
      <c r="U161" s="51"/>
      <c r="V161" s="51"/>
      <c r="W161" s="51"/>
      <c r="X161" s="51"/>
      <c r="Y161" s="51"/>
      <c r="Z161" s="51"/>
    </row>
    <row r="162" spans="1:26" ht="15" hidden="1" customHeight="1" x14ac:dyDescent="0.25">
      <c r="A162" s="339"/>
      <c r="B162" s="340"/>
      <c r="C162" s="66"/>
      <c r="D162" s="342"/>
      <c r="E162" s="51"/>
      <c r="F162" s="67"/>
      <c r="G162" s="62"/>
      <c r="H162" s="60"/>
      <c r="I162" s="60"/>
      <c r="J162" s="60"/>
      <c r="K162" s="52"/>
      <c r="L162" s="68" t="str">
        <f t="shared" si="20"/>
        <v xml:space="preserve">       </v>
      </c>
      <c r="M162" s="63" t="str">
        <f t="shared" si="18"/>
        <v xml:space="preserve">   </v>
      </c>
      <c r="N162" s="51"/>
      <c r="O162" s="51"/>
      <c r="P162" s="51"/>
      <c r="Q162" s="51"/>
      <c r="R162" s="51"/>
      <c r="S162" s="51"/>
      <c r="T162" s="51"/>
      <c r="U162" s="51"/>
      <c r="V162" s="51"/>
      <c r="W162" s="51"/>
      <c r="X162" s="51"/>
      <c r="Y162" s="51"/>
      <c r="Z162" s="51"/>
    </row>
    <row r="163" spans="1:26" ht="15" hidden="1" customHeight="1" x14ac:dyDescent="0.25">
      <c r="A163" s="339"/>
      <c r="B163" s="340"/>
      <c r="C163" s="66"/>
      <c r="D163" s="342"/>
      <c r="E163" s="51"/>
      <c r="F163" s="67"/>
      <c r="G163" s="62"/>
      <c r="H163" s="60"/>
      <c r="I163" s="60"/>
      <c r="J163" s="60"/>
      <c r="K163" s="52"/>
      <c r="L163" s="68" t="str">
        <f t="shared" si="20"/>
        <v xml:space="preserve">       </v>
      </c>
      <c r="M163" s="63" t="str">
        <f t="shared" si="18"/>
        <v xml:space="preserve">   </v>
      </c>
      <c r="N163" s="51"/>
      <c r="O163" s="51"/>
      <c r="P163" s="51"/>
      <c r="Q163" s="51"/>
      <c r="R163" s="51"/>
      <c r="S163" s="51"/>
      <c r="T163" s="51"/>
      <c r="U163" s="51"/>
      <c r="V163" s="51"/>
      <c r="W163" s="51"/>
      <c r="X163" s="51"/>
      <c r="Y163" s="51"/>
      <c r="Z163" s="51"/>
    </row>
    <row r="164" spans="1:26" ht="15" hidden="1" customHeight="1" x14ac:dyDescent="0.25">
      <c r="A164" s="339"/>
      <c r="B164" s="340"/>
      <c r="C164" s="66"/>
      <c r="D164" s="342"/>
      <c r="E164" s="51"/>
      <c r="F164" s="67"/>
      <c r="G164" s="62"/>
      <c r="H164" s="60"/>
      <c r="I164" s="60"/>
      <c r="J164" s="60"/>
      <c r="K164" s="52"/>
      <c r="L164" s="68" t="str">
        <f t="shared" si="20"/>
        <v xml:space="preserve">       </v>
      </c>
      <c r="M164" s="63" t="str">
        <f t="shared" si="18"/>
        <v xml:space="preserve">   </v>
      </c>
      <c r="N164" s="51"/>
      <c r="O164" s="51"/>
      <c r="P164" s="51"/>
      <c r="Q164" s="51"/>
      <c r="R164" s="51"/>
      <c r="S164" s="51"/>
      <c r="T164" s="51"/>
      <c r="U164" s="51"/>
      <c r="V164" s="51"/>
      <c r="W164" s="51"/>
      <c r="X164" s="51"/>
      <c r="Y164" s="51"/>
      <c r="Z164" s="51"/>
    </row>
    <row r="165" spans="1:26" ht="15" hidden="1" customHeight="1" x14ac:dyDescent="0.25">
      <c r="A165" s="339"/>
      <c r="B165" s="340"/>
      <c r="C165" s="66"/>
      <c r="D165" s="342"/>
      <c r="E165" s="51"/>
      <c r="F165" s="67"/>
      <c r="G165" s="62"/>
      <c r="H165" s="60"/>
      <c r="I165" s="60"/>
      <c r="J165" s="60"/>
      <c r="K165" s="52"/>
      <c r="L165" s="68" t="str">
        <f t="shared" si="20"/>
        <v xml:space="preserve">       </v>
      </c>
      <c r="M165" s="63" t="str">
        <f t="shared" si="18"/>
        <v xml:space="preserve">   </v>
      </c>
      <c r="N165" s="51"/>
      <c r="O165" s="51"/>
      <c r="P165" s="51"/>
      <c r="Q165" s="51"/>
      <c r="R165" s="51"/>
      <c r="S165" s="51"/>
      <c r="T165" s="51"/>
      <c r="U165" s="51"/>
      <c r="V165" s="51"/>
      <c r="W165" s="51"/>
      <c r="X165" s="51"/>
      <c r="Y165" s="51"/>
      <c r="Z165" s="51"/>
    </row>
    <row r="166" spans="1:26" ht="15" hidden="1" customHeight="1" x14ac:dyDescent="0.25">
      <c r="A166" s="339"/>
      <c r="B166" s="340"/>
      <c r="C166" s="66"/>
      <c r="D166" s="342"/>
      <c r="E166" s="51"/>
      <c r="F166" s="67"/>
      <c r="G166" s="62"/>
      <c r="H166" s="60"/>
      <c r="I166" s="60"/>
      <c r="J166" s="60"/>
      <c r="K166" s="52"/>
      <c r="L166" s="68" t="str">
        <f t="shared" si="20"/>
        <v xml:space="preserve">       </v>
      </c>
      <c r="M166" s="63" t="str">
        <f t="shared" si="18"/>
        <v xml:space="preserve">   </v>
      </c>
      <c r="N166" s="51"/>
      <c r="O166" s="51"/>
      <c r="P166" s="51"/>
      <c r="Q166" s="51"/>
      <c r="R166" s="51"/>
      <c r="S166" s="51"/>
      <c r="T166" s="51"/>
      <c r="U166" s="51"/>
      <c r="V166" s="51"/>
      <c r="W166" s="51"/>
      <c r="X166" s="51"/>
      <c r="Y166" s="51"/>
      <c r="Z166" s="51"/>
    </row>
    <row r="167" spans="1:26" ht="15" hidden="1" customHeight="1" x14ac:dyDescent="0.25">
      <c r="A167" s="339"/>
      <c r="B167" s="340"/>
      <c r="C167" s="66"/>
      <c r="D167" s="342"/>
      <c r="E167" s="51"/>
      <c r="F167" s="67"/>
      <c r="G167" s="62"/>
      <c r="H167" s="60"/>
      <c r="I167" s="60"/>
      <c r="J167" s="60"/>
      <c r="K167" s="52"/>
      <c r="L167" s="68" t="str">
        <f t="shared" si="20"/>
        <v xml:space="preserve">       </v>
      </c>
      <c r="M167" s="63" t="str">
        <f t="shared" si="18"/>
        <v xml:space="preserve">   </v>
      </c>
      <c r="N167" s="51"/>
      <c r="O167" s="51"/>
      <c r="P167" s="51"/>
      <c r="Q167" s="51"/>
      <c r="R167" s="51"/>
      <c r="S167" s="51"/>
      <c r="T167" s="51"/>
      <c r="U167" s="51"/>
      <c r="V167" s="51"/>
      <c r="W167" s="51"/>
      <c r="X167" s="51"/>
      <c r="Y167" s="51"/>
      <c r="Z167" s="51"/>
    </row>
    <row r="168" spans="1:26" ht="15" hidden="1" customHeight="1" x14ac:dyDescent="0.25">
      <c r="A168" s="339"/>
      <c r="B168" s="340"/>
      <c r="C168" s="66"/>
      <c r="D168" s="342"/>
      <c r="E168" s="51"/>
      <c r="F168" s="67"/>
      <c r="G168" s="62"/>
      <c r="H168" s="60"/>
      <c r="I168" s="60"/>
      <c r="J168" s="60"/>
      <c r="K168" s="52"/>
      <c r="L168" s="68" t="str">
        <f t="shared" si="20"/>
        <v xml:space="preserve">       </v>
      </c>
      <c r="M168" s="63" t="str">
        <f t="shared" si="18"/>
        <v xml:space="preserve">   </v>
      </c>
      <c r="N168" s="51"/>
      <c r="O168" s="51"/>
      <c r="P168" s="51"/>
      <c r="Q168" s="51"/>
      <c r="R168" s="51"/>
      <c r="S168" s="51"/>
      <c r="T168" s="51"/>
      <c r="U168" s="51"/>
      <c r="V168" s="51"/>
      <c r="W168" s="51"/>
      <c r="X168" s="51"/>
      <c r="Y168" s="51"/>
      <c r="Z168" s="51"/>
    </row>
    <row r="169" spans="1:26" ht="15" hidden="1" customHeight="1" x14ac:dyDescent="0.25">
      <c r="A169" s="343"/>
      <c r="B169" s="344"/>
      <c r="C169" s="66"/>
      <c r="D169" s="342"/>
      <c r="E169" s="51"/>
      <c r="F169" s="67"/>
      <c r="G169" s="62"/>
      <c r="H169" s="60"/>
      <c r="I169" s="60"/>
      <c r="J169" s="60"/>
      <c r="K169" s="52"/>
      <c r="L169" s="68" t="str">
        <f>CONCATENATE(C169," ",D169," ",E169," ",F169)</f>
        <v xml:space="preserve">   </v>
      </c>
      <c r="M169" s="63" t="str">
        <f t="shared" si="18"/>
        <v xml:space="preserve">   </v>
      </c>
      <c r="N169" s="51"/>
      <c r="O169" s="51"/>
      <c r="P169" s="51"/>
      <c r="Q169" s="51"/>
      <c r="R169" s="51"/>
      <c r="S169" s="51"/>
      <c r="T169" s="51"/>
      <c r="U169" s="51"/>
      <c r="V169" s="51"/>
      <c r="W169" s="51"/>
      <c r="X169" s="51"/>
      <c r="Y169" s="51"/>
      <c r="Z169" s="51"/>
    </row>
    <row r="170" spans="1:26" ht="15" hidden="1" customHeight="1" x14ac:dyDescent="0.25">
      <c r="A170" s="336" t="s">
        <v>127</v>
      </c>
      <c r="B170" s="345" t="s">
        <v>128</v>
      </c>
      <c r="C170" s="62"/>
      <c r="D170" s="60"/>
      <c r="E170" s="60"/>
      <c r="F170" s="60"/>
      <c r="G170" s="62"/>
      <c r="H170" s="60"/>
      <c r="I170" s="60"/>
      <c r="J170" s="60"/>
      <c r="K170" s="52"/>
      <c r="L170" s="347" t="str">
        <f t="shared" ref="L170:L178" si="21">CONCATENATE(C170," ",D170," ",E170," ",F170," ",C171," ",D171," ",E171," ",F171)</f>
        <v xml:space="preserve">       </v>
      </c>
      <c r="M170" s="63" t="str">
        <f t="shared" si="18"/>
        <v xml:space="preserve">   </v>
      </c>
      <c r="N170" s="51"/>
      <c r="O170" s="51"/>
      <c r="P170" s="51"/>
      <c r="Q170" s="51"/>
      <c r="R170" s="51"/>
      <c r="S170" s="51"/>
      <c r="T170" s="51"/>
      <c r="U170" s="51"/>
      <c r="V170" s="51"/>
      <c r="W170" s="51"/>
      <c r="X170" s="51"/>
      <c r="Y170" s="51"/>
      <c r="Z170" s="51"/>
    </row>
    <row r="171" spans="1:26" ht="15" hidden="1" customHeight="1" x14ac:dyDescent="0.25">
      <c r="A171" s="339"/>
      <c r="B171" s="340"/>
      <c r="C171" s="66"/>
      <c r="D171" s="342"/>
      <c r="E171" s="51"/>
      <c r="F171" s="67"/>
      <c r="G171" s="62"/>
      <c r="H171" s="60"/>
      <c r="I171" s="60"/>
      <c r="J171" s="60"/>
      <c r="K171" s="52"/>
      <c r="L171" s="68" t="str">
        <f t="shared" si="21"/>
        <v xml:space="preserve">       </v>
      </c>
      <c r="M171" s="63" t="str">
        <f t="shared" si="18"/>
        <v xml:space="preserve">   </v>
      </c>
      <c r="N171" s="51"/>
      <c r="O171" s="51"/>
      <c r="P171" s="51"/>
      <c r="Q171" s="51"/>
      <c r="R171" s="51"/>
      <c r="S171" s="51"/>
      <c r="T171" s="51"/>
      <c r="U171" s="51"/>
      <c r="V171" s="51"/>
      <c r="W171" s="51"/>
      <c r="X171" s="51"/>
      <c r="Y171" s="51"/>
      <c r="Z171" s="51"/>
    </row>
    <row r="172" spans="1:26" ht="15" hidden="1" customHeight="1" x14ac:dyDescent="0.25">
      <c r="A172" s="339"/>
      <c r="B172" s="340"/>
      <c r="C172" s="66"/>
      <c r="D172" s="342"/>
      <c r="E172" s="51"/>
      <c r="F172" s="67"/>
      <c r="G172" s="62"/>
      <c r="H172" s="60"/>
      <c r="I172" s="60"/>
      <c r="J172" s="60"/>
      <c r="K172" s="52"/>
      <c r="L172" s="68" t="str">
        <f t="shared" si="21"/>
        <v xml:space="preserve">       </v>
      </c>
      <c r="M172" s="63" t="str">
        <f t="shared" si="18"/>
        <v xml:space="preserve">   </v>
      </c>
      <c r="N172" s="51"/>
      <c r="O172" s="51"/>
      <c r="P172" s="51"/>
      <c r="Q172" s="51"/>
      <c r="R172" s="51"/>
      <c r="S172" s="51"/>
      <c r="T172" s="51"/>
      <c r="U172" s="51"/>
      <c r="V172" s="51"/>
      <c r="W172" s="51"/>
      <c r="X172" s="51"/>
      <c r="Y172" s="51"/>
      <c r="Z172" s="51"/>
    </row>
    <row r="173" spans="1:26" ht="15" hidden="1" customHeight="1" x14ac:dyDescent="0.25">
      <c r="A173" s="339"/>
      <c r="B173" s="340"/>
      <c r="C173" s="66"/>
      <c r="D173" s="342"/>
      <c r="E173" s="51"/>
      <c r="F173" s="67"/>
      <c r="G173" s="62"/>
      <c r="H173" s="60"/>
      <c r="I173" s="60"/>
      <c r="J173" s="60"/>
      <c r="K173" s="52"/>
      <c r="L173" s="68" t="str">
        <f t="shared" si="21"/>
        <v xml:space="preserve">       </v>
      </c>
      <c r="M173" s="63" t="str">
        <f t="shared" si="18"/>
        <v xml:space="preserve">   </v>
      </c>
      <c r="N173" s="51"/>
      <c r="O173" s="51"/>
      <c r="P173" s="51"/>
      <c r="Q173" s="51"/>
      <c r="R173" s="51"/>
      <c r="S173" s="51"/>
      <c r="T173" s="51"/>
      <c r="U173" s="51"/>
      <c r="V173" s="51"/>
      <c r="W173" s="51"/>
      <c r="X173" s="51"/>
      <c r="Y173" s="51"/>
      <c r="Z173" s="51"/>
    </row>
    <row r="174" spans="1:26" ht="15" hidden="1" customHeight="1" x14ac:dyDescent="0.25">
      <c r="A174" s="339"/>
      <c r="B174" s="340"/>
      <c r="C174" s="66"/>
      <c r="D174" s="342"/>
      <c r="E174" s="51"/>
      <c r="F174" s="67"/>
      <c r="G174" s="62"/>
      <c r="H174" s="60"/>
      <c r="I174" s="60"/>
      <c r="J174" s="60"/>
      <c r="K174" s="52"/>
      <c r="L174" s="68" t="str">
        <f t="shared" si="21"/>
        <v xml:space="preserve">       </v>
      </c>
      <c r="M174" s="63" t="str">
        <f t="shared" si="18"/>
        <v xml:space="preserve">   </v>
      </c>
      <c r="N174" s="51"/>
      <c r="O174" s="51"/>
      <c r="P174" s="51"/>
      <c r="Q174" s="51"/>
      <c r="R174" s="51"/>
      <c r="S174" s="51"/>
      <c r="T174" s="51"/>
      <c r="U174" s="51"/>
      <c r="V174" s="51"/>
      <c r="W174" s="51"/>
      <c r="X174" s="51"/>
      <c r="Y174" s="51"/>
      <c r="Z174" s="51"/>
    </row>
    <row r="175" spans="1:26" ht="15" hidden="1" customHeight="1" x14ac:dyDescent="0.25">
      <c r="A175" s="339"/>
      <c r="B175" s="340"/>
      <c r="C175" s="66"/>
      <c r="D175" s="342"/>
      <c r="E175" s="51"/>
      <c r="F175" s="67"/>
      <c r="G175" s="62"/>
      <c r="H175" s="60"/>
      <c r="I175" s="60"/>
      <c r="J175" s="60"/>
      <c r="K175" s="52"/>
      <c r="L175" s="68" t="str">
        <f t="shared" si="21"/>
        <v xml:space="preserve">       </v>
      </c>
      <c r="M175" s="63" t="str">
        <f t="shared" si="18"/>
        <v xml:space="preserve">   </v>
      </c>
      <c r="N175" s="51"/>
      <c r="O175" s="51"/>
      <c r="P175" s="51"/>
      <c r="Q175" s="51"/>
      <c r="R175" s="51"/>
      <c r="S175" s="51"/>
      <c r="T175" s="51"/>
      <c r="U175" s="51"/>
      <c r="V175" s="51"/>
      <c r="W175" s="51"/>
      <c r="X175" s="51"/>
      <c r="Y175" s="51"/>
      <c r="Z175" s="51"/>
    </row>
    <row r="176" spans="1:26" ht="15" hidden="1" customHeight="1" x14ac:dyDescent="0.25">
      <c r="A176" s="339"/>
      <c r="B176" s="340"/>
      <c r="C176" s="66"/>
      <c r="D176" s="342"/>
      <c r="E176" s="51"/>
      <c r="F176" s="67"/>
      <c r="G176" s="62"/>
      <c r="H176" s="60"/>
      <c r="I176" s="60"/>
      <c r="J176" s="60"/>
      <c r="K176" s="52"/>
      <c r="L176" s="68" t="str">
        <f t="shared" si="21"/>
        <v xml:space="preserve">       </v>
      </c>
      <c r="M176" s="63" t="str">
        <f t="shared" si="18"/>
        <v xml:space="preserve">   </v>
      </c>
      <c r="N176" s="51"/>
      <c r="O176" s="51"/>
      <c r="P176" s="51"/>
      <c r="Q176" s="51"/>
      <c r="R176" s="51"/>
      <c r="S176" s="51"/>
      <c r="T176" s="51"/>
      <c r="U176" s="51"/>
      <c r="V176" s="51"/>
      <c r="W176" s="51"/>
      <c r="X176" s="51"/>
      <c r="Y176" s="51"/>
      <c r="Z176" s="51"/>
    </row>
    <row r="177" spans="1:26" ht="15" hidden="1" customHeight="1" x14ac:dyDescent="0.25">
      <c r="A177" s="339"/>
      <c r="B177" s="340"/>
      <c r="C177" s="66"/>
      <c r="D177" s="342"/>
      <c r="E177" s="51"/>
      <c r="F177" s="67"/>
      <c r="G177" s="62"/>
      <c r="H177" s="60"/>
      <c r="I177" s="60"/>
      <c r="J177" s="60"/>
      <c r="K177" s="52"/>
      <c r="L177" s="68" t="str">
        <f t="shared" si="21"/>
        <v xml:space="preserve">       </v>
      </c>
      <c r="M177" s="63" t="str">
        <f t="shared" si="18"/>
        <v xml:space="preserve">   </v>
      </c>
      <c r="N177" s="51"/>
      <c r="O177" s="51"/>
      <c r="P177" s="51"/>
      <c r="Q177" s="51"/>
      <c r="R177" s="51"/>
      <c r="S177" s="51"/>
      <c r="T177" s="51"/>
      <c r="U177" s="51"/>
      <c r="V177" s="51"/>
      <c r="W177" s="51"/>
      <c r="X177" s="51"/>
      <c r="Y177" s="51"/>
      <c r="Z177" s="51"/>
    </row>
    <row r="178" spans="1:26" ht="15" hidden="1" customHeight="1" x14ac:dyDescent="0.25">
      <c r="A178" s="339"/>
      <c r="B178" s="340"/>
      <c r="C178" s="66"/>
      <c r="D178" s="342"/>
      <c r="E178" s="51"/>
      <c r="F178" s="67"/>
      <c r="G178" s="62"/>
      <c r="H178" s="60"/>
      <c r="I178" s="60"/>
      <c r="J178" s="60"/>
      <c r="K178" s="52"/>
      <c r="L178" s="68" t="str">
        <f t="shared" si="21"/>
        <v xml:space="preserve">       </v>
      </c>
      <c r="M178" s="63" t="str">
        <f t="shared" si="18"/>
        <v xml:space="preserve">   </v>
      </c>
      <c r="N178" s="51"/>
      <c r="O178" s="51"/>
      <c r="P178" s="51"/>
      <c r="Q178" s="51"/>
      <c r="R178" s="51"/>
      <c r="S178" s="51"/>
      <c r="T178" s="51"/>
      <c r="U178" s="51"/>
      <c r="V178" s="51"/>
      <c r="W178" s="51"/>
      <c r="X178" s="51"/>
      <c r="Y178" s="51"/>
      <c r="Z178" s="51"/>
    </row>
    <row r="179" spans="1:26" ht="15" hidden="1" customHeight="1" x14ac:dyDescent="0.25">
      <c r="A179" s="343"/>
      <c r="B179" s="344"/>
      <c r="C179" s="66"/>
      <c r="D179" s="342"/>
      <c r="E179" s="51"/>
      <c r="F179" s="67"/>
      <c r="G179" s="62"/>
      <c r="H179" s="60"/>
      <c r="I179" s="60"/>
      <c r="J179" s="60"/>
      <c r="K179" s="52"/>
      <c r="L179" s="68" t="str">
        <f>CONCATENATE(C179," ",D179," ",E179," ",F179)</f>
        <v xml:space="preserve">   </v>
      </c>
      <c r="M179" s="63" t="str">
        <f t="shared" si="18"/>
        <v xml:space="preserve">   </v>
      </c>
      <c r="N179" s="51"/>
      <c r="O179" s="51"/>
      <c r="P179" s="51"/>
      <c r="Q179" s="51"/>
      <c r="R179" s="51"/>
      <c r="S179" s="51"/>
      <c r="T179" s="51"/>
      <c r="U179" s="51"/>
      <c r="V179" s="51"/>
      <c r="W179" s="51"/>
      <c r="X179" s="51"/>
      <c r="Y179" s="51"/>
      <c r="Z179" s="51"/>
    </row>
    <row r="180" spans="1:26" ht="15" hidden="1" customHeight="1" x14ac:dyDescent="0.25">
      <c r="A180" s="336" t="s">
        <v>127</v>
      </c>
      <c r="B180" s="345" t="s">
        <v>128</v>
      </c>
      <c r="C180" s="62"/>
      <c r="D180" s="60"/>
      <c r="E180" s="60"/>
      <c r="F180" s="60"/>
      <c r="G180" s="62"/>
      <c r="H180" s="60"/>
      <c r="I180" s="60"/>
      <c r="J180" s="60"/>
      <c r="K180" s="52"/>
      <c r="L180" s="347" t="str">
        <f t="shared" ref="L180:L188" si="22">CONCATENATE(C180," ",D180," ",E180," ",F180," ",C181," ",D181," ",E181," ",F181)</f>
        <v xml:space="preserve">       </v>
      </c>
      <c r="M180" s="63" t="str">
        <f t="shared" si="18"/>
        <v xml:space="preserve">   </v>
      </c>
      <c r="N180" s="51"/>
      <c r="O180" s="51"/>
      <c r="P180" s="51"/>
      <c r="Q180" s="51"/>
      <c r="R180" s="51"/>
      <c r="S180" s="51"/>
      <c r="T180" s="51"/>
      <c r="U180" s="51"/>
      <c r="V180" s="51"/>
      <c r="W180" s="51"/>
      <c r="X180" s="51"/>
      <c r="Y180" s="51"/>
      <c r="Z180" s="51"/>
    </row>
    <row r="181" spans="1:26" ht="15" hidden="1" customHeight="1" x14ac:dyDescent="0.25">
      <c r="A181" s="339"/>
      <c r="B181" s="340"/>
      <c r="C181" s="66"/>
      <c r="D181" s="342"/>
      <c r="E181" s="51"/>
      <c r="F181" s="67"/>
      <c r="G181" s="62"/>
      <c r="H181" s="60"/>
      <c r="I181" s="60"/>
      <c r="J181" s="60"/>
      <c r="K181" s="52"/>
      <c r="L181" s="68" t="str">
        <f t="shared" si="22"/>
        <v xml:space="preserve">       </v>
      </c>
      <c r="M181" s="63" t="str">
        <f t="shared" si="18"/>
        <v xml:space="preserve">   </v>
      </c>
      <c r="N181" s="51"/>
      <c r="O181" s="51"/>
      <c r="P181" s="51"/>
      <c r="Q181" s="51"/>
      <c r="R181" s="51"/>
      <c r="S181" s="51"/>
      <c r="T181" s="51"/>
      <c r="U181" s="51"/>
      <c r="V181" s="51"/>
      <c r="W181" s="51"/>
      <c r="X181" s="51"/>
      <c r="Y181" s="51"/>
      <c r="Z181" s="51"/>
    </row>
    <row r="182" spans="1:26" ht="15" hidden="1" customHeight="1" x14ac:dyDescent="0.25">
      <c r="A182" s="339"/>
      <c r="B182" s="340"/>
      <c r="C182" s="66"/>
      <c r="D182" s="342"/>
      <c r="E182" s="51"/>
      <c r="F182" s="67"/>
      <c r="G182" s="62"/>
      <c r="H182" s="60"/>
      <c r="I182" s="60"/>
      <c r="J182" s="60"/>
      <c r="K182" s="52"/>
      <c r="L182" s="68" t="str">
        <f t="shared" si="22"/>
        <v xml:space="preserve">       </v>
      </c>
      <c r="M182" s="63" t="str">
        <f t="shared" si="18"/>
        <v xml:space="preserve">   </v>
      </c>
      <c r="N182" s="51"/>
      <c r="O182" s="51"/>
      <c r="P182" s="51"/>
      <c r="Q182" s="51"/>
      <c r="R182" s="51"/>
      <c r="S182" s="51"/>
      <c r="T182" s="51"/>
      <c r="U182" s="51"/>
      <c r="V182" s="51"/>
      <c r="W182" s="51"/>
      <c r="X182" s="51"/>
      <c r="Y182" s="51"/>
      <c r="Z182" s="51"/>
    </row>
    <row r="183" spans="1:26" ht="15" hidden="1" customHeight="1" x14ac:dyDescent="0.25">
      <c r="A183" s="339"/>
      <c r="B183" s="340"/>
      <c r="C183" s="66"/>
      <c r="D183" s="342"/>
      <c r="E183" s="51"/>
      <c r="F183" s="67"/>
      <c r="G183" s="62"/>
      <c r="H183" s="60"/>
      <c r="I183" s="60"/>
      <c r="J183" s="60"/>
      <c r="K183" s="52"/>
      <c r="L183" s="68" t="str">
        <f t="shared" si="22"/>
        <v xml:space="preserve">       </v>
      </c>
      <c r="M183" s="63" t="str">
        <f t="shared" si="18"/>
        <v xml:space="preserve">   </v>
      </c>
      <c r="N183" s="51"/>
      <c r="O183" s="51"/>
      <c r="P183" s="51"/>
      <c r="Q183" s="51"/>
      <c r="R183" s="51"/>
      <c r="S183" s="51"/>
      <c r="T183" s="51"/>
      <c r="U183" s="51"/>
      <c r="V183" s="51"/>
      <c r="W183" s="51"/>
      <c r="X183" s="51"/>
      <c r="Y183" s="51"/>
      <c r="Z183" s="51"/>
    </row>
    <row r="184" spans="1:26" ht="15" hidden="1" customHeight="1" x14ac:dyDescent="0.25">
      <c r="A184" s="339"/>
      <c r="B184" s="340"/>
      <c r="C184" s="66"/>
      <c r="D184" s="342"/>
      <c r="E184" s="51"/>
      <c r="F184" s="67"/>
      <c r="G184" s="62"/>
      <c r="H184" s="60"/>
      <c r="I184" s="60"/>
      <c r="J184" s="60"/>
      <c r="K184" s="52"/>
      <c r="L184" s="68" t="str">
        <f t="shared" si="22"/>
        <v xml:space="preserve">       </v>
      </c>
      <c r="M184" s="63" t="str">
        <f t="shared" si="18"/>
        <v xml:space="preserve">   </v>
      </c>
      <c r="N184" s="51"/>
      <c r="O184" s="51"/>
      <c r="P184" s="51"/>
      <c r="Q184" s="51"/>
      <c r="R184" s="51"/>
      <c r="S184" s="51"/>
      <c r="T184" s="51"/>
      <c r="U184" s="51"/>
      <c r="V184" s="51"/>
      <c r="W184" s="51"/>
      <c r="X184" s="51"/>
      <c r="Y184" s="51"/>
      <c r="Z184" s="51"/>
    </row>
    <row r="185" spans="1:26" ht="15" hidden="1" customHeight="1" x14ac:dyDescent="0.25">
      <c r="A185" s="339"/>
      <c r="B185" s="340"/>
      <c r="C185" s="66"/>
      <c r="D185" s="342"/>
      <c r="E185" s="51"/>
      <c r="F185" s="67"/>
      <c r="G185" s="62"/>
      <c r="H185" s="60"/>
      <c r="I185" s="60"/>
      <c r="J185" s="60"/>
      <c r="K185" s="52"/>
      <c r="L185" s="68" t="str">
        <f t="shared" si="22"/>
        <v xml:space="preserve">       </v>
      </c>
      <c r="M185" s="63" t="str">
        <f t="shared" si="18"/>
        <v xml:space="preserve">   </v>
      </c>
      <c r="N185" s="51"/>
      <c r="O185" s="51"/>
      <c r="P185" s="51"/>
      <c r="Q185" s="51"/>
      <c r="R185" s="51"/>
      <c r="S185" s="51"/>
      <c r="T185" s="51"/>
      <c r="U185" s="51"/>
      <c r="V185" s="51"/>
      <c r="W185" s="51"/>
      <c r="X185" s="51"/>
      <c r="Y185" s="51"/>
      <c r="Z185" s="51"/>
    </row>
    <row r="186" spans="1:26" ht="15" hidden="1" customHeight="1" x14ac:dyDescent="0.25">
      <c r="A186" s="339"/>
      <c r="B186" s="340"/>
      <c r="C186" s="66"/>
      <c r="D186" s="342"/>
      <c r="E186" s="51"/>
      <c r="F186" s="67"/>
      <c r="G186" s="62"/>
      <c r="H186" s="60"/>
      <c r="I186" s="60"/>
      <c r="J186" s="60"/>
      <c r="K186" s="52"/>
      <c r="L186" s="68" t="str">
        <f t="shared" si="22"/>
        <v xml:space="preserve">       </v>
      </c>
      <c r="M186" s="63" t="str">
        <f t="shared" si="18"/>
        <v xml:space="preserve">   </v>
      </c>
      <c r="N186" s="51"/>
      <c r="O186" s="51"/>
      <c r="P186" s="51"/>
      <c r="Q186" s="51"/>
      <c r="R186" s="51"/>
      <c r="S186" s="51"/>
      <c r="T186" s="51"/>
      <c r="U186" s="51"/>
      <c r="V186" s="51"/>
      <c r="W186" s="51"/>
      <c r="X186" s="51"/>
      <c r="Y186" s="51"/>
      <c r="Z186" s="51"/>
    </row>
    <row r="187" spans="1:26" ht="15" hidden="1" customHeight="1" x14ac:dyDescent="0.25">
      <c r="A187" s="339"/>
      <c r="B187" s="340"/>
      <c r="C187" s="66"/>
      <c r="D187" s="342"/>
      <c r="E187" s="51"/>
      <c r="F187" s="67"/>
      <c r="G187" s="62"/>
      <c r="H187" s="60"/>
      <c r="I187" s="60"/>
      <c r="J187" s="60"/>
      <c r="K187" s="52"/>
      <c r="L187" s="68" t="str">
        <f t="shared" si="22"/>
        <v xml:space="preserve">       </v>
      </c>
      <c r="M187" s="63" t="str">
        <f t="shared" si="18"/>
        <v xml:space="preserve">   </v>
      </c>
      <c r="N187" s="51"/>
      <c r="O187" s="51"/>
      <c r="P187" s="51"/>
      <c r="Q187" s="51"/>
      <c r="R187" s="51"/>
      <c r="S187" s="51"/>
      <c r="T187" s="51"/>
      <c r="U187" s="51"/>
      <c r="V187" s="51"/>
      <c r="W187" s="51"/>
      <c r="X187" s="51"/>
      <c r="Y187" s="51"/>
      <c r="Z187" s="51"/>
    </row>
    <row r="188" spans="1:26" ht="15" hidden="1" customHeight="1" x14ac:dyDescent="0.25">
      <c r="A188" s="339"/>
      <c r="B188" s="340"/>
      <c r="C188" s="66"/>
      <c r="D188" s="342"/>
      <c r="E188" s="51"/>
      <c r="F188" s="67"/>
      <c r="G188" s="62"/>
      <c r="H188" s="60"/>
      <c r="I188" s="60"/>
      <c r="J188" s="60"/>
      <c r="K188" s="52"/>
      <c r="L188" s="68" t="str">
        <f t="shared" si="22"/>
        <v xml:space="preserve">       </v>
      </c>
      <c r="M188" s="63" t="str">
        <f t="shared" si="18"/>
        <v xml:space="preserve">   </v>
      </c>
      <c r="N188" s="51"/>
      <c r="O188" s="51"/>
      <c r="P188" s="51"/>
      <c r="Q188" s="51"/>
      <c r="R188" s="51"/>
      <c r="S188" s="51"/>
      <c r="T188" s="51"/>
      <c r="U188" s="51"/>
      <c r="V188" s="51"/>
      <c r="W188" s="51"/>
      <c r="X188" s="51"/>
      <c r="Y188" s="51"/>
      <c r="Z188" s="51"/>
    </row>
    <row r="189" spans="1:26" ht="15" hidden="1" customHeight="1" x14ac:dyDescent="0.25">
      <c r="A189" s="343"/>
      <c r="B189" s="344"/>
      <c r="C189" s="66"/>
      <c r="D189" s="342"/>
      <c r="E189" s="51"/>
      <c r="F189" s="67"/>
      <c r="G189" s="62"/>
      <c r="H189" s="60"/>
      <c r="I189" s="60"/>
      <c r="J189" s="60"/>
      <c r="K189" s="52"/>
      <c r="L189" s="68" t="str">
        <f>CONCATENATE(C189," ",D189," ",E189," ",F189)</f>
        <v xml:space="preserve">   </v>
      </c>
      <c r="M189" s="63" t="str">
        <f t="shared" si="18"/>
        <v xml:space="preserve">   </v>
      </c>
      <c r="N189" s="51"/>
      <c r="O189" s="51"/>
      <c r="P189" s="51"/>
      <c r="Q189" s="51"/>
      <c r="R189" s="51"/>
      <c r="S189" s="51"/>
      <c r="T189" s="51"/>
      <c r="U189" s="51"/>
      <c r="V189" s="51"/>
      <c r="W189" s="51"/>
      <c r="X189" s="51"/>
      <c r="Y189" s="51"/>
      <c r="Z189" s="51"/>
    </row>
    <row r="190" spans="1:26" ht="15" hidden="1" customHeight="1" x14ac:dyDescent="0.25">
      <c r="A190" s="336" t="s">
        <v>127</v>
      </c>
      <c r="B190" s="345" t="s">
        <v>128</v>
      </c>
      <c r="C190" s="62"/>
      <c r="D190" s="60"/>
      <c r="E190" s="60"/>
      <c r="F190" s="60"/>
      <c r="G190" s="62"/>
      <c r="H190" s="60"/>
      <c r="I190" s="60"/>
      <c r="J190" s="60"/>
      <c r="K190" s="52"/>
      <c r="L190" s="347" t="str">
        <f t="shared" ref="L190:L198" si="23">CONCATENATE(C190," ",D190," ",E190," ",F190," ",C191," ",D191," ",E191," ",F191)</f>
        <v xml:space="preserve">       </v>
      </c>
      <c r="M190" s="63" t="str">
        <f t="shared" si="18"/>
        <v xml:space="preserve">   </v>
      </c>
      <c r="N190" s="51"/>
      <c r="O190" s="51"/>
      <c r="P190" s="51"/>
      <c r="Q190" s="51"/>
      <c r="R190" s="51"/>
      <c r="S190" s="51"/>
      <c r="T190" s="51"/>
      <c r="U190" s="51"/>
      <c r="V190" s="51"/>
      <c r="W190" s="51"/>
      <c r="X190" s="51"/>
      <c r="Y190" s="51"/>
      <c r="Z190" s="51"/>
    </row>
    <row r="191" spans="1:26" ht="15" hidden="1" customHeight="1" x14ac:dyDescent="0.25">
      <c r="A191" s="339"/>
      <c r="B191" s="340"/>
      <c r="C191" s="66"/>
      <c r="D191" s="342"/>
      <c r="E191" s="51"/>
      <c r="F191" s="67"/>
      <c r="G191" s="62"/>
      <c r="H191" s="60"/>
      <c r="I191" s="60"/>
      <c r="J191" s="60"/>
      <c r="K191" s="52"/>
      <c r="L191" s="68" t="str">
        <f t="shared" si="23"/>
        <v xml:space="preserve">       </v>
      </c>
      <c r="M191" s="63" t="str">
        <f t="shared" si="18"/>
        <v xml:space="preserve">   </v>
      </c>
      <c r="N191" s="51"/>
      <c r="O191" s="51"/>
      <c r="P191" s="51"/>
      <c r="Q191" s="51"/>
      <c r="R191" s="51"/>
      <c r="S191" s="51"/>
      <c r="T191" s="51"/>
      <c r="U191" s="51"/>
      <c r="V191" s="51"/>
      <c r="W191" s="51"/>
      <c r="X191" s="51"/>
      <c r="Y191" s="51"/>
      <c r="Z191" s="51"/>
    </row>
    <row r="192" spans="1:26" ht="15" hidden="1" customHeight="1" x14ac:dyDescent="0.25">
      <c r="A192" s="339"/>
      <c r="B192" s="340"/>
      <c r="C192" s="66"/>
      <c r="D192" s="342"/>
      <c r="E192" s="51"/>
      <c r="F192" s="67"/>
      <c r="G192" s="62"/>
      <c r="H192" s="60"/>
      <c r="I192" s="60"/>
      <c r="J192" s="60"/>
      <c r="K192" s="52"/>
      <c r="L192" s="68" t="str">
        <f t="shared" si="23"/>
        <v xml:space="preserve">       </v>
      </c>
      <c r="M192" s="63" t="str">
        <f t="shared" si="18"/>
        <v xml:space="preserve">   </v>
      </c>
      <c r="N192" s="51"/>
      <c r="O192" s="51"/>
      <c r="P192" s="51"/>
      <c r="Q192" s="51"/>
      <c r="R192" s="51"/>
      <c r="S192" s="51"/>
      <c r="T192" s="51"/>
      <c r="U192" s="51"/>
      <c r="V192" s="51"/>
      <c r="W192" s="51"/>
      <c r="X192" s="51"/>
      <c r="Y192" s="51"/>
      <c r="Z192" s="51"/>
    </row>
    <row r="193" spans="1:26" ht="15" hidden="1" customHeight="1" x14ac:dyDescent="0.25">
      <c r="A193" s="339"/>
      <c r="B193" s="340"/>
      <c r="C193" s="66"/>
      <c r="D193" s="342"/>
      <c r="E193" s="51"/>
      <c r="F193" s="67"/>
      <c r="G193" s="62"/>
      <c r="H193" s="60"/>
      <c r="I193" s="60"/>
      <c r="J193" s="60"/>
      <c r="K193" s="52"/>
      <c r="L193" s="68" t="str">
        <f t="shared" si="23"/>
        <v xml:space="preserve">       </v>
      </c>
      <c r="M193" s="63" t="str">
        <f t="shared" si="18"/>
        <v xml:space="preserve">   </v>
      </c>
      <c r="N193" s="51"/>
      <c r="O193" s="51"/>
      <c r="P193" s="51"/>
      <c r="Q193" s="51"/>
      <c r="R193" s="51"/>
      <c r="S193" s="51"/>
      <c r="T193" s="51"/>
      <c r="U193" s="51"/>
      <c r="V193" s="51"/>
      <c r="W193" s="51"/>
      <c r="X193" s="51"/>
      <c r="Y193" s="51"/>
      <c r="Z193" s="51"/>
    </row>
    <row r="194" spans="1:26" ht="15" hidden="1" customHeight="1" x14ac:dyDescent="0.25">
      <c r="A194" s="339"/>
      <c r="B194" s="340"/>
      <c r="C194" s="66"/>
      <c r="D194" s="342"/>
      <c r="E194" s="51"/>
      <c r="F194" s="67"/>
      <c r="G194" s="62"/>
      <c r="H194" s="60"/>
      <c r="I194" s="60"/>
      <c r="J194" s="60"/>
      <c r="K194" s="52"/>
      <c r="L194" s="68" t="str">
        <f t="shared" si="23"/>
        <v xml:space="preserve">       </v>
      </c>
      <c r="M194" s="63" t="str">
        <f t="shared" si="18"/>
        <v xml:space="preserve">   </v>
      </c>
      <c r="N194" s="51"/>
      <c r="O194" s="51"/>
      <c r="P194" s="51"/>
      <c r="Q194" s="51"/>
      <c r="R194" s="51"/>
      <c r="S194" s="51"/>
      <c r="T194" s="51"/>
      <c r="U194" s="51"/>
      <c r="V194" s="51"/>
      <c r="W194" s="51"/>
      <c r="X194" s="51"/>
      <c r="Y194" s="51"/>
      <c r="Z194" s="51"/>
    </row>
    <row r="195" spans="1:26" ht="15" hidden="1" customHeight="1" x14ac:dyDescent="0.25">
      <c r="A195" s="339"/>
      <c r="B195" s="340"/>
      <c r="C195" s="66"/>
      <c r="D195" s="342"/>
      <c r="E195" s="51"/>
      <c r="F195" s="67"/>
      <c r="G195" s="62"/>
      <c r="H195" s="60"/>
      <c r="I195" s="60"/>
      <c r="J195" s="60"/>
      <c r="K195" s="52"/>
      <c r="L195" s="68" t="str">
        <f t="shared" si="23"/>
        <v xml:space="preserve">       </v>
      </c>
      <c r="M195" s="63" t="str">
        <f t="shared" si="18"/>
        <v xml:space="preserve">   </v>
      </c>
      <c r="N195" s="51"/>
      <c r="O195" s="51"/>
      <c r="P195" s="51"/>
      <c r="Q195" s="51"/>
      <c r="R195" s="51"/>
      <c r="S195" s="51"/>
      <c r="T195" s="51"/>
      <c r="U195" s="51"/>
      <c r="V195" s="51"/>
      <c r="W195" s="51"/>
      <c r="X195" s="51"/>
      <c r="Y195" s="51"/>
      <c r="Z195" s="51"/>
    </row>
    <row r="196" spans="1:26" ht="15" hidden="1" customHeight="1" x14ac:dyDescent="0.25">
      <c r="A196" s="339"/>
      <c r="B196" s="340"/>
      <c r="C196" s="66"/>
      <c r="D196" s="342"/>
      <c r="E196" s="51"/>
      <c r="F196" s="67"/>
      <c r="G196" s="62"/>
      <c r="H196" s="60"/>
      <c r="I196" s="60"/>
      <c r="J196" s="60"/>
      <c r="K196" s="52"/>
      <c r="L196" s="68" t="str">
        <f t="shared" si="23"/>
        <v xml:space="preserve">       </v>
      </c>
      <c r="M196" s="63" t="str">
        <f t="shared" si="18"/>
        <v xml:space="preserve">   </v>
      </c>
      <c r="N196" s="51"/>
      <c r="O196" s="51"/>
      <c r="P196" s="51"/>
      <c r="Q196" s="51"/>
      <c r="R196" s="51"/>
      <c r="S196" s="51"/>
      <c r="T196" s="51"/>
      <c r="U196" s="51"/>
      <c r="V196" s="51"/>
      <c r="W196" s="51"/>
      <c r="X196" s="51"/>
      <c r="Y196" s="51"/>
      <c r="Z196" s="51"/>
    </row>
    <row r="197" spans="1:26" ht="15" hidden="1" customHeight="1" x14ac:dyDescent="0.25">
      <c r="A197" s="339"/>
      <c r="B197" s="340"/>
      <c r="C197" s="66"/>
      <c r="D197" s="342"/>
      <c r="E197" s="51"/>
      <c r="F197" s="67"/>
      <c r="G197" s="62"/>
      <c r="H197" s="60"/>
      <c r="I197" s="60"/>
      <c r="J197" s="60"/>
      <c r="K197" s="52"/>
      <c r="L197" s="68" t="str">
        <f t="shared" si="23"/>
        <v xml:space="preserve">       </v>
      </c>
      <c r="M197" s="63" t="str">
        <f t="shared" si="18"/>
        <v xml:space="preserve">   </v>
      </c>
      <c r="N197" s="51"/>
      <c r="O197" s="51"/>
      <c r="P197" s="51"/>
      <c r="Q197" s="51"/>
      <c r="R197" s="51"/>
      <c r="S197" s="51"/>
      <c r="T197" s="51"/>
      <c r="U197" s="51"/>
      <c r="V197" s="51"/>
      <c r="W197" s="51"/>
      <c r="X197" s="51"/>
      <c r="Y197" s="51"/>
      <c r="Z197" s="51"/>
    </row>
    <row r="198" spans="1:26" ht="15" hidden="1" customHeight="1" x14ac:dyDescent="0.25">
      <c r="A198" s="339"/>
      <c r="B198" s="340"/>
      <c r="C198" s="66"/>
      <c r="D198" s="342"/>
      <c r="E198" s="51"/>
      <c r="F198" s="67"/>
      <c r="G198" s="62"/>
      <c r="H198" s="60"/>
      <c r="I198" s="60"/>
      <c r="J198" s="60"/>
      <c r="K198" s="52"/>
      <c r="L198" s="68" t="str">
        <f t="shared" si="23"/>
        <v xml:space="preserve">       </v>
      </c>
      <c r="M198" s="63" t="str">
        <f t="shared" si="18"/>
        <v xml:space="preserve">   </v>
      </c>
      <c r="N198" s="51"/>
      <c r="O198" s="51"/>
      <c r="P198" s="51"/>
      <c r="Q198" s="51"/>
      <c r="R198" s="51"/>
      <c r="S198" s="51"/>
      <c r="T198" s="51"/>
      <c r="U198" s="51"/>
      <c r="V198" s="51"/>
      <c r="W198" s="51"/>
      <c r="X198" s="51"/>
      <c r="Y198" s="51"/>
      <c r="Z198" s="51"/>
    </row>
    <row r="199" spans="1:26" ht="15" hidden="1" customHeight="1" x14ac:dyDescent="0.25">
      <c r="A199" s="343"/>
      <c r="B199" s="344"/>
      <c r="C199" s="66"/>
      <c r="D199" s="342"/>
      <c r="E199" s="51"/>
      <c r="F199" s="67"/>
      <c r="G199" s="62"/>
      <c r="H199" s="60"/>
      <c r="I199" s="60"/>
      <c r="J199" s="60"/>
      <c r="K199" s="52"/>
      <c r="L199" s="68" t="str">
        <f>CONCATENATE(C199," ",D199," ",E199," ",F199)</f>
        <v xml:space="preserve">   </v>
      </c>
      <c r="M199" s="63" t="str">
        <f t="shared" si="18"/>
        <v xml:space="preserve">   </v>
      </c>
      <c r="N199" s="51"/>
      <c r="O199" s="51"/>
      <c r="P199" s="51"/>
      <c r="Q199" s="51"/>
      <c r="R199" s="51"/>
      <c r="S199" s="51"/>
      <c r="T199" s="51"/>
      <c r="U199" s="51"/>
      <c r="V199" s="51"/>
      <c r="W199" s="51"/>
      <c r="X199" s="51"/>
      <c r="Y199" s="51"/>
      <c r="Z199" s="51"/>
    </row>
    <row r="200" spans="1:26" ht="15" hidden="1" customHeight="1" x14ac:dyDescent="0.25">
      <c r="A200" s="336" t="s">
        <v>127</v>
      </c>
      <c r="B200" s="345" t="s">
        <v>128</v>
      </c>
      <c r="C200" s="62"/>
      <c r="D200" s="60"/>
      <c r="E200" s="60"/>
      <c r="F200" s="60"/>
      <c r="G200" s="62"/>
      <c r="H200" s="60"/>
      <c r="I200" s="60"/>
      <c r="J200" s="60"/>
      <c r="K200" s="52"/>
      <c r="L200" s="347" t="str">
        <f t="shared" ref="L200:L208" si="24">CONCATENATE(C200," ",D200," ",E200," ",F200," ",C201," ",D201," ",E201," ",F201)</f>
        <v xml:space="preserve">       </v>
      </c>
      <c r="M200" s="63" t="str">
        <f t="shared" si="18"/>
        <v xml:space="preserve">   </v>
      </c>
      <c r="N200" s="51"/>
      <c r="O200" s="51"/>
      <c r="P200" s="51"/>
      <c r="Q200" s="51"/>
      <c r="R200" s="51"/>
      <c r="S200" s="51"/>
      <c r="T200" s="51"/>
      <c r="U200" s="51"/>
      <c r="V200" s="51"/>
      <c r="W200" s="51"/>
      <c r="X200" s="51"/>
      <c r="Y200" s="51"/>
      <c r="Z200" s="51"/>
    </row>
    <row r="201" spans="1:26" ht="15" hidden="1" customHeight="1" x14ac:dyDescent="0.25">
      <c r="A201" s="339"/>
      <c r="B201" s="340"/>
      <c r="C201" s="66"/>
      <c r="D201" s="342"/>
      <c r="E201" s="51"/>
      <c r="F201" s="67"/>
      <c r="G201" s="62"/>
      <c r="H201" s="60"/>
      <c r="I201" s="60"/>
      <c r="J201" s="60"/>
      <c r="K201" s="52"/>
      <c r="L201" s="68" t="str">
        <f t="shared" si="24"/>
        <v xml:space="preserve">       </v>
      </c>
      <c r="M201" s="63" t="str">
        <f t="shared" si="18"/>
        <v xml:space="preserve">   </v>
      </c>
      <c r="N201" s="51"/>
      <c r="O201" s="51"/>
      <c r="P201" s="51"/>
      <c r="Q201" s="51"/>
      <c r="R201" s="51"/>
      <c r="S201" s="51"/>
      <c r="T201" s="51"/>
      <c r="U201" s="51"/>
      <c r="V201" s="51"/>
      <c r="W201" s="51"/>
      <c r="X201" s="51"/>
      <c r="Y201" s="51"/>
      <c r="Z201" s="51"/>
    </row>
    <row r="202" spans="1:26" ht="15" hidden="1" customHeight="1" x14ac:dyDescent="0.25">
      <c r="A202" s="339"/>
      <c r="B202" s="340"/>
      <c r="C202" s="66"/>
      <c r="D202" s="342"/>
      <c r="E202" s="51"/>
      <c r="F202" s="67"/>
      <c r="G202" s="62"/>
      <c r="H202" s="60"/>
      <c r="I202" s="60"/>
      <c r="J202" s="60"/>
      <c r="K202" s="52"/>
      <c r="L202" s="68" t="str">
        <f t="shared" si="24"/>
        <v xml:space="preserve">       </v>
      </c>
      <c r="M202" s="63" t="str">
        <f t="shared" si="18"/>
        <v xml:space="preserve">   </v>
      </c>
      <c r="N202" s="51"/>
      <c r="O202" s="51"/>
      <c r="P202" s="51"/>
      <c r="Q202" s="51"/>
      <c r="R202" s="51"/>
      <c r="S202" s="51"/>
      <c r="T202" s="51"/>
      <c r="U202" s="51"/>
      <c r="V202" s="51"/>
      <c r="W202" s="51"/>
      <c r="X202" s="51"/>
      <c r="Y202" s="51"/>
      <c r="Z202" s="51"/>
    </row>
    <row r="203" spans="1:26" ht="15" hidden="1" customHeight="1" x14ac:dyDescent="0.25">
      <c r="A203" s="339"/>
      <c r="B203" s="340"/>
      <c r="C203" s="66"/>
      <c r="D203" s="342"/>
      <c r="E203" s="51"/>
      <c r="F203" s="67"/>
      <c r="G203" s="62"/>
      <c r="H203" s="60"/>
      <c r="I203" s="60"/>
      <c r="J203" s="60"/>
      <c r="K203" s="52"/>
      <c r="L203" s="68" t="str">
        <f t="shared" si="24"/>
        <v xml:space="preserve">       </v>
      </c>
      <c r="M203" s="63" t="str">
        <f t="shared" si="18"/>
        <v xml:space="preserve">   </v>
      </c>
      <c r="N203" s="51"/>
      <c r="O203" s="51"/>
      <c r="P203" s="51"/>
      <c r="Q203" s="51"/>
      <c r="R203" s="51"/>
      <c r="S203" s="51"/>
      <c r="T203" s="51"/>
      <c r="U203" s="51"/>
      <c r="V203" s="51"/>
      <c r="W203" s="51"/>
      <c r="X203" s="51"/>
      <c r="Y203" s="51"/>
      <c r="Z203" s="51"/>
    </row>
    <row r="204" spans="1:26" ht="15" hidden="1" customHeight="1" x14ac:dyDescent="0.25">
      <c r="A204" s="339"/>
      <c r="B204" s="340"/>
      <c r="C204" s="66"/>
      <c r="D204" s="342"/>
      <c r="E204" s="51"/>
      <c r="F204" s="67"/>
      <c r="G204" s="62"/>
      <c r="H204" s="60"/>
      <c r="I204" s="60"/>
      <c r="J204" s="60"/>
      <c r="K204" s="52"/>
      <c r="L204" s="68" t="str">
        <f t="shared" si="24"/>
        <v xml:space="preserve">       </v>
      </c>
      <c r="M204" s="63" t="str">
        <f t="shared" si="18"/>
        <v xml:space="preserve">   </v>
      </c>
      <c r="N204" s="51"/>
      <c r="O204" s="51"/>
      <c r="P204" s="51"/>
      <c r="Q204" s="51"/>
      <c r="R204" s="51"/>
      <c r="S204" s="51"/>
      <c r="T204" s="51"/>
      <c r="U204" s="51"/>
      <c r="V204" s="51"/>
      <c r="W204" s="51"/>
      <c r="X204" s="51"/>
      <c r="Y204" s="51"/>
      <c r="Z204" s="51"/>
    </row>
    <row r="205" spans="1:26" ht="15" hidden="1" customHeight="1" x14ac:dyDescent="0.25">
      <c r="A205" s="339"/>
      <c r="B205" s="340"/>
      <c r="C205" s="66"/>
      <c r="D205" s="342"/>
      <c r="E205" s="51"/>
      <c r="F205" s="67"/>
      <c r="G205" s="62"/>
      <c r="H205" s="60"/>
      <c r="I205" s="60"/>
      <c r="J205" s="60"/>
      <c r="K205" s="52"/>
      <c r="L205" s="68" t="str">
        <f t="shared" si="24"/>
        <v xml:space="preserve">       </v>
      </c>
      <c r="M205" s="63" t="str">
        <f t="shared" si="18"/>
        <v xml:space="preserve">   </v>
      </c>
      <c r="N205" s="51"/>
      <c r="O205" s="51"/>
      <c r="P205" s="51"/>
      <c r="Q205" s="51"/>
      <c r="R205" s="51"/>
      <c r="S205" s="51"/>
      <c r="T205" s="51"/>
      <c r="U205" s="51"/>
      <c r="V205" s="51"/>
      <c r="W205" s="51"/>
      <c r="X205" s="51"/>
      <c r="Y205" s="51"/>
      <c r="Z205" s="51"/>
    </row>
    <row r="206" spans="1:26" ht="15" hidden="1" customHeight="1" x14ac:dyDescent="0.25">
      <c r="A206" s="339"/>
      <c r="B206" s="340"/>
      <c r="C206" s="66"/>
      <c r="D206" s="342"/>
      <c r="E206" s="51"/>
      <c r="F206" s="67"/>
      <c r="G206" s="62"/>
      <c r="H206" s="60"/>
      <c r="I206" s="60"/>
      <c r="J206" s="60"/>
      <c r="K206" s="52"/>
      <c r="L206" s="68" t="str">
        <f t="shared" si="24"/>
        <v xml:space="preserve">       </v>
      </c>
      <c r="M206" s="63" t="str">
        <f t="shared" si="18"/>
        <v xml:space="preserve">   </v>
      </c>
      <c r="N206" s="51"/>
      <c r="O206" s="51"/>
      <c r="P206" s="51"/>
      <c r="Q206" s="51"/>
      <c r="R206" s="51"/>
      <c r="S206" s="51"/>
      <c r="T206" s="51"/>
      <c r="U206" s="51"/>
      <c r="V206" s="51"/>
      <c r="W206" s="51"/>
      <c r="X206" s="51"/>
      <c r="Y206" s="51"/>
      <c r="Z206" s="51"/>
    </row>
    <row r="207" spans="1:26" ht="15" hidden="1" customHeight="1" x14ac:dyDescent="0.25">
      <c r="A207" s="339"/>
      <c r="B207" s="340"/>
      <c r="C207" s="66"/>
      <c r="D207" s="342"/>
      <c r="E207" s="51"/>
      <c r="F207" s="67"/>
      <c r="G207" s="62"/>
      <c r="H207" s="60"/>
      <c r="I207" s="60"/>
      <c r="J207" s="60"/>
      <c r="K207" s="52"/>
      <c r="L207" s="68" t="str">
        <f t="shared" si="24"/>
        <v xml:space="preserve">       </v>
      </c>
      <c r="M207" s="63" t="str">
        <f t="shared" ref="M207:M270" si="25">CONCATENATE(G207," ",H207," ",I207," ",J207)</f>
        <v xml:space="preserve">   </v>
      </c>
      <c r="N207" s="51"/>
      <c r="O207" s="51"/>
      <c r="P207" s="51"/>
      <c r="Q207" s="51"/>
      <c r="R207" s="51"/>
      <c r="S207" s="51"/>
      <c r="T207" s="51"/>
      <c r="U207" s="51"/>
      <c r="V207" s="51"/>
      <c r="W207" s="51"/>
      <c r="X207" s="51"/>
      <c r="Y207" s="51"/>
      <c r="Z207" s="51"/>
    </row>
    <row r="208" spans="1:26" ht="15" hidden="1" customHeight="1" x14ac:dyDescent="0.25">
      <c r="A208" s="339"/>
      <c r="B208" s="340"/>
      <c r="C208" s="66"/>
      <c r="D208" s="342"/>
      <c r="E208" s="51"/>
      <c r="F208" s="67"/>
      <c r="G208" s="62"/>
      <c r="H208" s="60"/>
      <c r="I208" s="60"/>
      <c r="J208" s="60"/>
      <c r="K208" s="52"/>
      <c r="L208" s="68" t="str">
        <f t="shared" si="24"/>
        <v xml:space="preserve">       </v>
      </c>
      <c r="M208" s="63" t="str">
        <f t="shared" si="25"/>
        <v xml:space="preserve">   </v>
      </c>
      <c r="N208" s="51"/>
      <c r="O208" s="51"/>
      <c r="P208" s="51"/>
      <c r="Q208" s="51"/>
      <c r="R208" s="51"/>
      <c r="S208" s="51"/>
      <c r="T208" s="51"/>
      <c r="U208" s="51"/>
      <c r="V208" s="51"/>
      <c r="W208" s="51"/>
      <c r="X208" s="51"/>
      <c r="Y208" s="51"/>
      <c r="Z208" s="51"/>
    </row>
    <row r="209" spans="1:26" ht="15" hidden="1" customHeight="1" x14ac:dyDescent="0.25">
      <c r="A209" s="343"/>
      <c r="B209" s="344"/>
      <c r="C209" s="66"/>
      <c r="D209" s="342"/>
      <c r="E209" s="51"/>
      <c r="F209" s="67"/>
      <c r="G209" s="70"/>
      <c r="H209" s="65"/>
      <c r="I209" s="65"/>
      <c r="J209" s="65"/>
      <c r="K209" s="52"/>
      <c r="L209" s="68" t="str">
        <f>CONCATENATE(C209," ",D209," ",E209," ",F209)</f>
        <v xml:space="preserve">   </v>
      </c>
      <c r="M209" s="63" t="str">
        <f t="shared" si="25"/>
        <v xml:space="preserve">   </v>
      </c>
      <c r="N209" s="51"/>
      <c r="O209" s="51"/>
      <c r="P209" s="51"/>
      <c r="Q209" s="51"/>
      <c r="R209" s="51"/>
      <c r="S209" s="51"/>
      <c r="T209" s="51"/>
      <c r="U209" s="51"/>
      <c r="V209" s="51"/>
      <c r="W209" s="51"/>
      <c r="X209" s="51"/>
      <c r="Y209" s="51"/>
      <c r="Z209" s="51"/>
    </row>
    <row r="210" spans="1:26" ht="57.75" customHeight="1" x14ac:dyDescent="0.25">
      <c r="A210" s="336" t="s">
        <v>127</v>
      </c>
      <c r="B210" s="348" t="s">
        <v>191</v>
      </c>
      <c r="C210" s="62" t="s">
        <v>192</v>
      </c>
      <c r="D210" s="80" t="s">
        <v>193</v>
      </c>
      <c r="E210" s="60" t="s">
        <v>194</v>
      </c>
      <c r="F210" s="60" t="s">
        <v>195</v>
      </c>
      <c r="G210" s="62" t="s">
        <v>133</v>
      </c>
      <c r="H210" s="60" t="s">
        <v>196</v>
      </c>
      <c r="I210" s="60" t="s">
        <v>197</v>
      </c>
      <c r="J210" s="60" t="s">
        <v>198</v>
      </c>
      <c r="K210" s="52"/>
      <c r="L210" s="349" t="str">
        <f t="shared" ref="L210:L218" si="26">CONCATENATE(C210," ",D210," ",E210," ",F210," ",C211," ",D211," ",E211," ",F211)</f>
        <v xml:space="preserve">CE1. C1 Expresar conceptos, ideas, sentimientos y hechos  en la forma oral en la interacción con otras personas en diferentes contextos.    </v>
      </c>
      <c r="M210" s="63" t="str">
        <f t="shared" si="25"/>
        <v>C1I1 Participa en diálogos  planteando sus opiniones, proponiendo ideas, compartiendo saberes y escuchando a los demás.</v>
      </c>
      <c r="N210" s="47"/>
      <c r="O210" s="47"/>
      <c r="P210" s="47"/>
      <c r="Q210" s="47"/>
      <c r="R210" s="47"/>
      <c r="S210" s="47"/>
      <c r="T210" s="47"/>
      <c r="U210" s="47"/>
      <c r="V210" s="47"/>
      <c r="W210" s="47"/>
      <c r="X210" s="47"/>
      <c r="Y210" s="47"/>
      <c r="Z210" s="47"/>
    </row>
    <row r="211" spans="1:26" ht="30.75" customHeight="1" x14ac:dyDescent="0.25">
      <c r="A211" s="339"/>
      <c r="B211" s="72"/>
      <c r="C211" s="66"/>
      <c r="D211" s="342"/>
      <c r="E211" s="51"/>
      <c r="F211" s="67"/>
      <c r="G211" s="62" t="s">
        <v>137</v>
      </c>
      <c r="H211" s="60" t="s">
        <v>199</v>
      </c>
      <c r="I211" s="60" t="s">
        <v>200</v>
      </c>
      <c r="J211" s="60" t="s">
        <v>201</v>
      </c>
      <c r="K211" s="52"/>
      <c r="L211" s="65" t="str">
        <f t="shared" si="26"/>
        <v xml:space="preserve">       </v>
      </c>
      <c r="M211" s="63" t="str">
        <f t="shared" si="25"/>
        <v>C1I2 Brinda información de situaciones vinculadas a su entorno personal y laboral de forma asertiva.</v>
      </c>
      <c r="N211" s="47"/>
      <c r="O211" s="47"/>
      <c r="P211" s="47"/>
      <c r="Q211" s="47"/>
      <c r="R211" s="47"/>
      <c r="S211" s="47"/>
      <c r="T211" s="47"/>
      <c r="U211" s="47"/>
      <c r="V211" s="47"/>
      <c r="W211" s="47"/>
      <c r="X211" s="47"/>
      <c r="Y211" s="47"/>
      <c r="Z211" s="47"/>
    </row>
    <row r="212" spans="1:26" ht="32.25" customHeight="1" x14ac:dyDescent="0.25">
      <c r="A212" s="339"/>
      <c r="B212" s="350"/>
      <c r="C212" s="66"/>
      <c r="D212" s="342"/>
      <c r="E212" s="51"/>
      <c r="F212" s="67"/>
      <c r="G212" s="62" t="s">
        <v>141</v>
      </c>
      <c r="H212" s="60" t="s">
        <v>202</v>
      </c>
      <c r="I212" s="60" t="s">
        <v>203</v>
      </c>
      <c r="J212" s="60" t="s">
        <v>204</v>
      </c>
      <c r="K212" s="52"/>
      <c r="L212" s="65" t="str">
        <f t="shared" si="26"/>
        <v xml:space="preserve">       </v>
      </c>
      <c r="M212" s="63" t="str">
        <f t="shared" si="25"/>
        <v>C1I3 Utiliza  técnica de escucha activa, empática y asertiva  en situaciones vinculadas a su entorno personal y profesional, sin estereotipos de género u otros.</v>
      </c>
      <c r="N212" s="47"/>
      <c r="O212" s="47"/>
      <c r="P212" s="47"/>
      <c r="Q212" s="47"/>
      <c r="R212" s="47"/>
      <c r="S212" s="47"/>
      <c r="T212" s="47"/>
      <c r="U212" s="47"/>
      <c r="V212" s="47"/>
      <c r="W212" s="47"/>
      <c r="X212" s="47"/>
      <c r="Y212" s="47"/>
      <c r="Z212" s="47"/>
    </row>
    <row r="213" spans="1:26" ht="15" hidden="1" customHeight="1" x14ac:dyDescent="0.25">
      <c r="A213" s="339"/>
      <c r="B213" s="350"/>
      <c r="C213" s="66"/>
      <c r="D213" s="342"/>
      <c r="E213" s="51"/>
      <c r="F213" s="67"/>
      <c r="G213" s="62"/>
      <c r="H213" s="60"/>
      <c r="I213" s="60"/>
      <c r="J213" s="60"/>
      <c r="K213" s="52"/>
      <c r="L213" s="65" t="str">
        <f t="shared" si="26"/>
        <v xml:space="preserve">       </v>
      </c>
      <c r="M213" s="63" t="str">
        <f t="shared" si="25"/>
        <v xml:space="preserve">   </v>
      </c>
      <c r="N213" s="47"/>
      <c r="O213" s="47"/>
      <c r="P213" s="47"/>
      <c r="Q213" s="47"/>
      <c r="R213" s="47"/>
      <c r="S213" s="47"/>
      <c r="T213" s="47"/>
      <c r="U213" s="47"/>
      <c r="V213" s="47"/>
      <c r="W213" s="47"/>
      <c r="X213" s="47"/>
      <c r="Y213" s="47"/>
      <c r="Z213" s="47"/>
    </row>
    <row r="214" spans="1:26" ht="38.25" hidden="1" customHeight="1" x14ac:dyDescent="0.25">
      <c r="A214" s="339"/>
      <c r="B214" s="350"/>
      <c r="C214" s="66"/>
      <c r="D214" s="342"/>
      <c r="E214" s="51"/>
      <c r="F214" s="67"/>
      <c r="G214" s="74"/>
      <c r="H214" s="60"/>
      <c r="I214" s="60"/>
      <c r="J214" s="60"/>
      <c r="K214" s="52"/>
      <c r="L214" s="68" t="str">
        <f t="shared" si="26"/>
        <v xml:space="preserve">       </v>
      </c>
      <c r="M214" s="63" t="str">
        <f t="shared" si="25"/>
        <v xml:space="preserve">   </v>
      </c>
      <c r="N214" s="47"/>
      <c r="O214" s="47"/>
      <c r="P214" s="47"/>
      <c r="Q214" s="47"/>
      <c r="R214" s="47"/>
      <c r="S214" s="47"/>
      <c r="T214" s="47"/>
      <c r="U214" s="47"/>
      <c r="V214" s="47"/>
      <c r="W214" s="47"/>
      <c r="X214" s="47"/>
      <c r="Y214" s="47"/>
      <c r="Z214" s="47"/>
    </row>
    <row r="215" spans="1:26" ht="15" hidden="1" customHeight="1" x14ac:dyDescent="0.25">
      <c r="A215" s="339"/>
      <c r="B215" s="350"/>
      <c r="C215" s="66"/>
      <c r="D215" s="342"/>
      <c r="E215" s="51"/>
      <c r="F215" s="67"/>
      <c r="G215" s="62"/>
      <c r="H215" s="60"/>
      <c r="I215" s="60"/>
      <c r="J215" s="60"/>
      <c r="K215" s="52"/>
      <c r="L215" s="68" t="str">
        <f t="shared" si="26"/>
        <v xml:space="preserve">       </v>
      </c>
      <c r="M215" s="63" t="str">
        <f t="shared" si="25"/>
        <v xml:space="preserve">   </v>
      </c>
      <c r="N215" s="47"/>
      <c r="O215" s="47"/>
      <c r="P215" s="47"/>
      <c r="Q215" s="47"/>
      <c r="R215" s="47"/>
      <c r="S215" s="47"/>
      <c r="T215" s="47"/>
      <c r="U215" s="47"/>
      <c r="V215" s="47"/>
      <c r="W215" s="47"/>
      <c r="X215" s="47"/>
      <c r="Y215" s="47"/>
      <c r="Z215" s="47"/>
    </row>
    <row r="216" spans="1:26" ht="15" hidden="1" customHeight="1" x14ac:dyDescent="0.25">
      <c r="A216" s="339"/>
      <c r="B216" s="350"/>
      <c r="C216" s="66"/>
      <c r="D216" s="342"/>
      <c r="E216" s="51"/>
      <c r="F216" s="67"/>
      <c r="G216" s="62"/>
      <c r="H216" s="60"/>
      <c r="I216" s="60"/>
      <c r="J216" s="60"/>
      <c r="K216" s="52"/>
      <c r="L216" s="68" t="str">
        <f t="shared" si="26"/>
        <v xml:space="preserve">       </v>
      </c>
      <c r="M216" s="63" t="str">
        <f t="shared" si="25"/>
        <v xml:space="preserve">   </v>
      </c>
      <c r="N216" s="47"/>
      <c r="O216" s="47"/>
      <c r="P216" s="47"/>
      <c r="Q216" s="47"/>
      <c r="R216" s="47"/>
      <c r="S216" s="47"/>
      <c r="T216" s="47"/>
      <c r="U216" s="47"/>
      <c r="V216" s="47"/>
      <c r="W216" s="47"/>
      <c r="X216" s="47"/>
      <c r="Y216" s="47"/>
      <c r="Z216" s="47"/>
    </row>
    <row r="217" spans="1:26" ht="15" hidden="1" customHeight="1" x14ac:dyDescent="0.25">
      <c r="A217" s="339"/>
      <c r="B217" s="350"/>
      <c r="C217" s="66"/>
      <c r="D217" s="342"/>
      <c r="E217" s="51"/>
      <c r="F217" s="67"/>
      <c r="G217" s="62"/>
      <c r="H217" s="60"/>
      <c r="I217" s="60"/>
      <c r="J217" s="60"/>
      <c r="K217" s="52"/>
      <c r="L217" s="68" t="str">
        <f t="shared" si="26"/>
        <v xml:space="preserve">       </v>
      </c>
      <c r="M217" s="63" t="str">
        <f t="shared" si="25"/>
        <v xml:space="preserve">   </v>
      </c>
      <c r="N217" s="47"/>
      <c r="O217" s="47"/>
      <c r="P217" s="47"/>
      <c r="Q217" s="47"/>
      <c r="R217" s="47"/>
      <c r="S217" s="47"/>
      <c r="T217" s="47"/>
      <c r="U217" s="47"/>
      <c r="V217" s="47"/>
      <c r="W217" s="47"/>
      <c r="X217" s="47"/>
      <c r="Y217" s="47"/>
      <c r="Z217" s="47"/>
    </row>
    <row r="218" spans="1:26" ht="15" hidden="1" customHeight="1" x14ac:dyDescent="0.25">
      <c r="A218" s="339"/>
      <c r="B218" s="350"/>
      <c r="C218" s="66"/>
      <c r="D218" s="342"/>
      <c r="E218" s="51"/>
      <c r="F218" s="67"/>
      <c r="G218" s="62"/>
      <c r="H218" s="60"/>
      <c r="I218" s="60"/>
      <c r="J218" s="60"/>
      <c r="K218" s="52"/>
      <c r="L218" s="68" t="str">
        <f t="shared" si="26"/>
        <v xml:space="preserve">       </v>
      </c>
      <c r="M218" s="63" t="str">
        <f t="shared" si="25"/>
        <v xml:space="preserve">   </v>
      </c>
      <c r="N218" s="47"/>
      <c r="O218" s="47"/>
      <c r="P218" s="47"/>
      <c r="Q218" s="47"/>
      <c r="R218" s="47"/>
      <c r="S218" s="47"/>
      <c r="T218" s="47"/>
      <c r="U218" s="47"/>
      <c r="V218" s="47"/>
      <c r="W218" s="47"/>
      <c r="X218" s="47"/>
      <c r="Y218" s="47"/>
      <c r="Z218" s="47"/>
    </row>
    <row r="219" spans="1:26" ht="15" hidden="1" customHeight="1" x14ac:dyDescent="0.25">
      <c r="A219" s="343"/>
      <c r="B219" s="351"/>
      <c r="C219" s="75"/>
      <c r="D219" s="76"/>
      <c r="E219" s="77"/>
      <c r="F219" s="78"/>
      <c r="G219" s="62"/>
      <c r="H219" s="60"/>
      <c r="I219" s="60"/>
      <c r="J219" s="60"/>
      <c r="K219" s="52"/>
      <c r="L219" s="68" t="str">
        <f>CONCATENATE(C219," ",D219," ",E219," ",F219)</f>
        <v xml:space="preserve">   </v>
      </c>
      <c r="M219" s="63" t="str">
        <f t="shared" si="25"/>
        <v xml:space="preserve">   </v>
      </c>
      <c r="N219" s="47"/>
      <c r="O219" s="47"/>
      <c r="P219" s="47"/>
      <c r="Q219" s="47"/>
      <c r="R219" s="47"/>
      <c r="S219" s="47"/>
      <c r="T219" s="47"/>
      <c r="U219" s="47"/>
      <c r="V219" s="47"/>
      <c r="W219" s="47"/>
      <c r="X219" s="47"/>
      <c r="Y219" s="47"/>
      <c r="Z219" s="47"/>
    </row>
    <row r="220" spans="1:26" ht="38.25" customHeight="1" x14ac:dyDescent="0.25">
      <c r="A220" s="336" t="s">
        <v>127</v>
      </c>
      <c r="B220" s="352" t="s">
        <v>191</v>
      </c>
      <c r="C220" s="79" t="s">
        <v>205</v>
      </c>
      <c r="D220" s="80" t="s">
        <v>206</v>
      </c>
      <c r="E220" s="80" t="s">
        <v>207</v>
      </c>
      <c r="F220" s="80" t="s">
        <v>208</v>
      </c>
      <c r="G220" s="353" t="s">
        <v>155</v>
      </c>
      <c r="H220" s="354" t="s">
        <v>209</v>
      </c>
      <c r="I220" s="80" t="s">
        <v>210</v>
      </c>
      <c r="J220" s="355" t="s">
        <v>211</v>
      </c>
      <c r="K220" s="52"/>
      <c r="L220" s="349" t="str">
        <f t="shared" ref="L220:L228" si="27">CONCATENATE(C220," ",D220," ",E220," ",F220," ",C221," ",D221," ",E221," ",F221)</f>
        <v xml:space="preserve">CE1. C2 Interpretar conceptos, ideas y hechos  expresados de manera escrita en diferentes contextos.    </v>
      </c>
      <c r="M220" s="63" t="str">
        <f t="shared" si="25"/>
        <v>C2I1 Identifica las ideas principales del texto  utilizando estrategias de comprensión lectora.</v>
      </c>
      <c r="N220" s="47"/>
      <c r="O220" s="47"/>
      <c r="P220" s="47"/>
      <c r="Q220" s="47"/>
      <c r="R220" s="47"/>
      <c r="S220" s="47"/>
      <c r="T220" s="47"/>
      <c r="U220" s="47"/>
      <c r="V220" s="47"/>
      <c r="W220" s="47"/>
      <c r="X220" s="47"/>
      <c r="Y220" s="47"/>
      <c r="Z220" s="47"/>
    </row>
    <row r="221" spans="1:26" ht="35.25" customHeight="1" x14ac:dyDescent="0.25">
      <c r="A221" s="339"/>
      <c r="B221" s="350"/>
      <c r="C221" s="66"/>
      <c r="D221" s="342"/>
      <c r="E221" s="51"/>
      <c r="F221" s="67"/>
      <c r="G221" s="353" t="s">
        <v>158</v>
      </c>
      <c r="H221" s="60" t="s">
        <v>212</v>
      </c>
      <c r="I221" s="60" t="s">
        <v>213</v>
      </c>
      <c r="J221" s="60" t="s">
        <v>214</v>
      </c>
      <c r="K221" s="52"/>
      <c r="L221" s="65" t="str">
        <f t="shared" si="27"/>
        <v xml:space="preserve">       </v>
      </c>
      <c r="M221" s="63" t="str">
        <f t="shared" si="25"/>
        <v>C2I2 Organiza  la información de los textos y documentación escrita  relacionados al programa de estudios en gráficos visuales, de manera objetiva.</v>
      </c>
      <c r="N221" s="47"/>
      <c r="O221" s="47"/>
      <c r="P221" s="47"/>
      <c r="Q221" s="47"/>
      <c r="R221" s="47"/>
      <c r="S221" s="47"/>
      <c r="T221" s="47"/>
      <c r="U221" s="47"/>
      <c r="V221" s="47"/>
      <c r="W221" s="47"/>
      <c r="X221" s="47"/>
      <c r="Y221" s="47"/>
      <c r="Z221" s="47"/>
    </row>
    <row r="222" spans="1:26" ht="21.75" customHeight="1" x14ac:dyDescent="0.25">
      <c r="A222" s="339"/>
      <c r="B222" s="350"/>
      <c r="C222" s="66"/>
      <c r="D222" s="342"/>
      <c r="E222" s="51"/>
      <c r="F222" s="67"/>
      <c r="G222" s="353" t="s">
        <v>161</v>
      </c>
      <c r="H222" s="60" t="s">
        <v>215</v>
      </c>
      <c r="I222" s="81" t="s">
        <v>216</v>
      </c>
      <c r="J222" s="60" t="s">
        <v>217</v>
      </c>
      <c r="K222" s="52"/>
      <c r="L222" s="65" t="str">
        <f t="shared" si="27"/>
        <v xml:space="preserve">       </v>
      </c>
      <c r="M222" s="63" t="str">
        <f t="shared" si="25"/>
        <v>C2I3 Redacta textos varios  con coherencia, cohesión, y corrección.</v>
      </c>
      <c r="N222" s="47"/>
      <c r="O222" s="47"/>
      <c r="P222" s="47"/>
      <c r="Q222" s="47"/>
      <c r="R222" s="47"/>
      <c r="S222" s="47"/>
      <c r="T222" s="47"/>
      <c r="U222" s="47"/>
      <c r="V222" s="47"/>
      <c r="W222" s="47"/>
      <c r="X222" s="47"/>
      <c r="Y222" s="47"/>
      <c r="Z222" s="47"/>
    </row>
    <row r="223" spans="1:26" ht="15" hidden="1" customHeight="1" x14ac:dyDescent="0.25">
      <c r="A223" s="339"/>
      <c r="B223" s="350"/>
      <c r="C223" s="66"/>
      <c r="D223" s="342"/>
      <c r="E223" s="51"/>
      <c r="F223" s="67"/>
      <c r="G223" s="62"/>
      <c r="H223" s="60"/>
      <c r="I223" s="60"/>
      <c r="J223" s="60"/>
      <c r="K223" s="52"/>
      <c r="L223" s="65" t="str">
        <f t="shared" si="27"/>
        <v xml:space="preserve">       </v>
      </c>
      <c r="M223" s="63" t="str">
        <f t="shared" si="25"/>
        <v xml:space="preserve">   </v>
      </c>
      <c r="N223" s="47"/>
      <c r="O223" s="47"/>
      <c r="P223" s="47"/>
      <c r="Q223" s="47"/>
      <c r="R223" s="47"/>
      <c r="S223" s="47"/>
      <c r="T223" s="47"/>
      <c r="U223" s="47"/>
      <c r="V223" s="47"/>
      <c r="W223" s="47"/>
      <c r="X223" s="47"/>
      <c r="Y223" s="47"/>
      <c r="Z223" s="47"/>
    </row>
    <row r="224" spans="1:26" ht="15" hidden="1" customHeight="1" x14ac:dyDescent="0.25">
      <c r="A224" s="339"/>
      <c r="B224" s="350"/>
      <c r="C224" s="66"/>
      <c r="D224" s="342"/>
      <c r="E224" s="51"/>
      <c r="F224" s="67"/>
      <c r="G224" s="62"/>
      <c r="H224" s="60"/>
      <c r="I224" s="60"/>
      <c r="J224" s="60"/>
      <c r="K224" s="52"/>
      <c r="L224" s="65" t="str">
        <f t="shared" si="27"/>
        <v xml:space="preserve">       </v>
      </c>
      <c r="M224" s="63" t="str">
        <f t="shared" si="25"/>
        <v xml:space="preserve">   </v>
      </c>
      <c r="N224" s="47"/>
      <c r="O224" s="47"/>
      <c r="P224" s="47"/>
      <c r="Q224" s="47"/>
      <c r="R224" s="47"/>
      <c r="S224" s="47"/>
      <c r="T224" s="47"/>
      <c r="U224" s="47"/>
      <c r="V224" s="47"/>
      <c r="W224" s="47"/>
      <c r="X224" s="47"/>
      <c r="Y224" s="47"/>
      <c r="Z224" s="47"/>
    </row>
    <row r="225" spans="1:26" ht="48.75" hidden="1" customHeight="1" x14ac:dyDescent="0.25">
      <c r="A225" s="339"/>
      <c r="B225" s="350"/>
      <c r="C225" s="66"/>
      <c r="D225" s="60"/>
      <c r="E225" s="60"/>
      <c r="F225" s="60"/>
      <c r="G225" s="62"/>
      <c r="H225" s="60"/>
      <c r="I225" s="60"/>
      <c r="J225" s="60"/>
      <c r="K225" s="52"/>
      <c r="L225" s="68" t="str">
        <f t="shared" si="27"/>
        <v xml:space="preserve">       </v>
      </c>
      <c r="M225" s="63" t="str">
        <f t="shared" si="25"/>
        <v xml:space="preserve">   </v>
      </c>
      <c r="N225" s="47"/>
      <c r="O225" s="47"/>
      <c r="P225" s="47"/>
      <c r="Q225" s="47"/>
      <c r="R225" s="47"/>
      <c r="S225" s="47"/>
      <c r="T225" s="47"/>
      <c r="U225" s="47"/>
      <c r="V225" s="47"/>
      <c r="W225" s="47"/>
      <c r="X225" s="47"/>
      <c r="Y225" s="47"/>
      <c r="Z225" s="47"/>
    </row>
    <row r="226" spans="1:26" ht="54" hidden="1" customHeight="1" x14ac:dyDescent="0.25">
      <c r="A226" s="339"/>
      <c r="B226" s="350"/>
      <c r="C226" s="66"/>
      <c r="D226" s="60"/>
      <c r="E226" s="60"/>
      <c r="F226" s="60"/>
      <c r="G226" s="62"/>
      <c r="H226" s="60"/>
      <c r="I226" s="60"/>
      <c r="J226" s="60"/>
      <c r="K226" s="52"/>
      <c r="L226" s="68" t="str">
        <f t="shared" si="27"/>
        <v xml:space="preserve">       </v>
      </c>
      <c r="M226" s="63" t="str">
        <f t="shared" si="25"/>
        <v xml:space="preserve">   </v>
      </c>
      <c r="N226" s="47"/>
      <c r="O226" s="47"/>
      <c r="P226" s="47"/>
      <c r="Q226" s="47"/>
      <c r="R226" s="47"/>
      <c r="S226" s="47"/>
      <c r="T226" s="47"/>
      <c r="U226" s="47"/>
      <c r="V226" s="47"/>
      <c r="W226" s="47"/>
      <c r="X226" s="47"/>
      <c r="Y226" s="47"/>
      <c r="Z226" s="47"/>
    </row>
    <row r="227" spans="1:26" ht="30" hidden="1" customHeight="1" x14ac:dyDescent="0.25">
      <c r="A227" s="339"/>
      <c r="B227" s="350"/>
      <c r="C227" s="66"/>
      <c r="D227" s="342"/>
      <c r="E227" s="51"/>
      <c r="F227" s="67"/>
      <c r="G227" s="62"/>
      <c r="H227" s="60"/>
      <c r="I227" s="60"/>
      <c r="J227" s="60"/>
      <c r="K227" s="52"/>
      <c r="L227" s="68" t="str">
        <f t="shared" si="27"/>
        <v xml:space="preserve">       </v>
      </c>
      <c r="M227" s="63" t="str">
        <f t="shared" si="25"/>
        <v xml:space="preserve">   </v>
      </c>
      <c r="N227" s="47"/>
      <c r="O227" s="47"/>
      <c r="P227" s="47"/>
      <c r="Q227" s="47"/>
      <c r="R227" s="47"/>
      <c r="S227" s="47"/>
      <c r="T227" s="47"/>
      <c r="U227" s="47"/>
      <c r="V227" s="47"/>
      <c r="W227" s="47"/>
      <c r="X227" s="47"/>
      <c r="Y227" s="47"/>
      <c r="Z227" s="47"/>
    </row>
    <row r="228" spans="1:26" ht="63.75" hidden="1" customHeight="1" x14ac:dyDescent="0.25">
      <c r="A228" s="339"/>
      <c r="B228" s="350"/>
      <c r="C228" s="66"/>
      <c r="D228" s="342"/>
      <c r="E228" s="51"/>
      <c r="F228" s="67"/>
      <c r="G228" s="62"/>
      <c r="H228" s="60"/>
      <c r="I228" s="60"/>
      <c r="J228" s="60"/>
      <c r="K228" s="52"/>
      <c r="L228" s="68" t="str">
        <f t="shared" si="27"/>
        <v xml:space="preserve">       </v>
      </c>
      <c r="M228" s="63" t="str">
        <f t="shared" si="25"/>
        <v xml:space="preserve">   </v>
      </c>
      <c r="N228" s="47"/>
      <c r="O228" s="47"/>
      <c r="P228" s="47"/>
      <c r="Q228" s="47"/>
      <c r="R228" s="47"/>
      <c r="S228" s="47"/>
      <c r="T228" s="47"/>
      <c r="U228" s="47"/>
      <c r="V228" s="47"/>
      <c r="W228" s="47"/>
      <c r="X228" s="47"/>
      <c r="Y228" s="47"/>
      <c r="Z228" s="47"/>
    </row>
    <row r="229" spans="1:26" ht="15" hidden="1" customHeight="1" x14ac:dyDescent="0.25">
      <c r="A229" s="343"/>
      <c r="B229" s="351"/>
      <c r="C229" s="75"/>
      <c r="D229" s="76"/>
      <c r="E229" s="77"/>
      <c r="F229" s="78"/>
      <c r="G229" s="62"/>
      <c r="H229" s="60"/>
      <c r="I229" s="60"/>
      <c r="J229" s="60"/>
      <c r="K229" s="52"/>
      <c r="L229" s="82" t="str">
        <f>CONCATENATE(C229," ",D229," ",E229," ",F229)</f>
        <v xml:space="preserve">   </v>
      </c>
      <c r="M229" s="63" t="str">
        <f t="shared" si="25"/>
        <v xml:space="preserve">   </v>
      </c>
      <c r="N229" s="47"/>
      <c r="O229" s="47"/>
      <c r="P229" s="47"/>
      <c r="Q229" s="47"/>
      <c r="R229" s="47"/>
      <c r="S229" s="47"/>
      <c r="T229" s="47"/>
      <c r="U229" s="47"/>
      <c r="V229" s="47"/>
      <c r="W229" s="47"/>
      <c r="X229" s="47"/>
      <c r="Y229" s="47"/>
      <c r="Z229" s="47"/>
    </row>
    <row r="230" spans="1:26" ht="23.25" hidden="1" customHeight="1" x14ac:dyDescent="0.25">
      <c r="A230" s="336" t="s">
        <v>127</v>
      </c>
      <c r="B230" s="352" t="s">
        <v>191</v>
      </c>
      <c r="C230" s="62"/>
      <c r="D230" s="47"/>
      <c r="E230" s="47"/>
      <c r="F230" s="47"/>
      <c r="G230" s="62"/>
      <c r="H230" s="60"/>
      <c r="I230" s="60"/>
      <c r="J230" s="60"/>
      <c r="K230" s="52"/>
      <c r="L230" s="356" t="str">
        <f>CONCATENATE(C230," ",H214," ",I214," ",J214," ",C231," ",D231," ",E231," ",F231)</f>
        <v xml:space="preserve">       </v>
      </c>
      <c r="M230" s="63" t="str">
        <f t="shared" si="25"/>
        <v xml:space="preserve">   </v>
      </c>
      <c r="N230" s="47"/>
      <c r="O230" s="47"/>
      <c r="P230" s="47"/>
      <c r="Q230" s="47"/>
      <c r="R230" s="47"/>
      <c r="S230" s="47"/>
      <c r="T230" s="47"/>
      <c r="U230" s="47"/>
      <c r="V230" s="47"/>
      <c r="W230" s="47"/>
      <c r="X230" s="47"/>
      <c r="Y230" s="47"/>
      <c r="Z230" s="47"/>
    </row>
    <row r="231" spans="1:26" ht="15" hidden="1" customHeight="1" x14ac:dyDescent="0.25">
      <c r="A231" s="339"/>
      <c r="B231" s="350"/>
      <c r="C231" s="70"/>
      <c r="D231" s="342"/>
      <c r="E231" s="51"/>
      <c r="F231" s="67"/>
      <c r="G231" s="62"/>
      <c r="H231" s="60"/>
      <c r="I231" s="60"/>
      <c r="J231" s="60"/>
      <c r="K231" s="52"/>
      <c r="L231" s="68" t="str">
        <f t="shared" ref="L231:L238" si="28">CONCATENATE(C231," ",D231," ",E231," ",F231," ",C232," ",D232," ",E232," ",F232)</f>
        <v xml:space="preserve">       </v>
      </c>
      <c r="M231" s="63" t="str">
        <f t="shared" si="25"/>
        <v xml:space="preserve">   </v>
      </c>
      <c r="N231" s="47"/>
      <c r="O231" s="47"/>
      <c r="P231" s="47"/>
      <c r="Q231" s="47"/>
      <c r="R231" s="47"/>
      <c r="S231" s="47"/>
      <c r="T231" s="47"/>
      <c r="U231" s="47"/>
      <c r="V231" s="47"/>
      <c r="W231" s="47"/>
      <c r="X231" s="47"/>
      <c r="Y231" s="47"/>
      <c r="Z231" s="47"/>
    </row>
    <row r="232" spans="1:26" ht="15" hidden="1" customHeight="1" x14ac:dyDescent="0.25">
      <c r="A232" s="339"/>
      <c r="B232" s="350"/>
      <c r="C232" s="66"/>
      <c r="D232" s="342"/>
      <c r="E232" s="51"/>
      <c r="F232" s="67"/>
      <c r="G232" s="62"/>
      <c r="H232" s="60"/>
      <c r="I232" s="60"/>
      <c r="J232" s="60"/>
      <c r="K232" s="52"/>
      <c r="L232" s="68" t="str">
        <f t="shared" si="28"/>
        <v xml:space="preserve">       </v>
      </c>
      <c r="M232" s="63" t="str">
        <f t="shared" si="25"/>
        <v xml:space="preserve">   </v>
      </c>
      <c r="N232" s="47"/>
      <c r="O232" s="47"/>
      <c r="P232" s="47"/>
      <c r="Q232" s="47"/>
      <c r="R232" s="47"/>
      <c r="S232" s="47"/>
      <c r="T232" s="47"/>
      <c r="U232" s="47"/>
      <c r="V232" s="47"/>
      <c r="W232" s="47"/>
      <c r="X232" s="47"/>
      <c r="Y232" s="47"/>
      <c r="Z232" s="47"/>
    </row>
    <row r="233" spans="1:26" ht="15" hidden="1" customHeight="1" x14ac:dyDescent="0.25">
      <c r="A233" s="339"/>
      <c r="B233" s="350"/>
      <c r="C233" s="66"/>
      <c r="D233" s="342"/>
      <c r="E233" s="51"/>
      <c r="F233" s="67"/>
      <c r="G233" s="62"/>
      <c r="H233" s="60"/>
      <c r="I233" s="60"/>
      <c r="J233" s="60"/>
      <c r="K233" s="52"/>
      <c r="L233" s="68" t="str">
        <f t="shared" si="28"/>
        <v xml:space="preserve">       </v>
      </c>
      <c r="M233" s="63" t="str">
        <f t="shared" si="25"/>
        <v xml:space="preserve">   </v>
      </c>
      <c r="N233" s="47"/>
      <c r="O233" s="47"/>
      <c r="P233" s="47"/>
      <c r="Q233" s="47"/>
      <c r="R233" s="47"/>
      <c r="S233" s="47"/>
      <c r="T233" s="47"/>
      <c r="U233" s="47"/>
      <c r="V233" s="47"/>
      <c r="W233" s="47"/>
      <c r="X233" s="47"/>
      <c r="Y233" s="47"/>
      <c r="Z233" s="47"/>
    </row>
    <row r="234" spans="1:26" ht="15" hidden="1" customHeight="1" x14ac:dyDescent="0.25">
      <c r="A234" s="339"/>
      <c r="B234" s="350"/>
      <c r="C234" s="66"/>
      <c r="D234" s="342"/>
      <c r="E234" s="51"/>
      <c r="F234" s="67"/>
      <c r="G234" s="62"/>
      <c r="H234" s="60"/>
      <c r="I234" s="60"/>
      <c r="J234" s="60"/>
      <c r="K234" s="52"/>
      <c r="L234" s="68" t="str">
        <f t="shared" si="28"/>
        <v xml:space="preserve">       </v>
      </c>
      <c r="M234" s="63" t="str">
        <f t="shared" si="25"/>
        <v xml:space="preserve">   </v>
      </c>
      <c r="N234" s="47"/>
      <c r="O234" s="47"/>
      <c r="P234" s="47"/>
      <c r="Q234" s="47"/>
      <c r="R234" s="47"/>
      <c r="S234" s="47"/>
      <c r="T234" s="47"/>
      <c r="U234" s="47"/>
      <c r="V234" s="47"/>
      <c r="W234" s="47"/>
      <c r="X234" s="47"/>
      <c r="Y234" s="47"/>
      <c r="Z234" s="47"/>
    </row>
    <row r="235" spans="1:26" ht="15" hidden="1" customHeight="1" x14ac:dyDescent="0.25">
      <c r="A235" s="339"/>
      <c r="B235" s="350"/>
      <c r="C235" s="66"/>
      <c r="D235" s="342"/>
      <c r="E235" s="51"/>
      <c r="F235" s="67"/>
      <c r="G235" s="62"/>
      <c r="H235" s="60"/>
      <c r="I235" s="60"/>
      <c r="J235" s="60"/>
      <c r="K235" s="52"/>
      <c r="L235" s="68" t="str">
        <f t="shared" si="28"/>
        <v xml:space="preserve">       </v>
      </c>
      <c r="M235" s="63" t="str">
        <f t="shared" si="25"/>
        <v xml:space="preserve">   </v>
      </c>
      <c r="N235" s="47"/>
      <c r="O235" s="47"/>
      <c r="P235" s="47"/>
      <c r="Q235" s="47"/>
      <c r="R235" s="47"/>
      <c r="S235" s="47"/>
      <c r="T235" s="47"/>
      <c r="U235" s="47"/>
      <c r="V235" s="47"/>
      <c r="W235" s="47"/>
      <c r="X235" s="47"/>
      <c r="Y235" s="47"/>
      <c r="Z235" s="47"/>
    </row>
    <row r="236" spans="1:26" ht="15" hidden="1" customHeight="1" x14ac:dyDescent="0.25">
      <c r="A236" s="339"/>
      <c r="B236" s="350"/>
      <c r="C236" s="66"/>
      <c r="D236" s="342"/>
      <c r="E236" s="51"/>
      <c r="F236" s="67"/>
      <c r="G236" s="62"/>
      <c r="H236" s="60"/>
      <c r="I236" s="60"/>
      <c r="J236" s="60"/>
      <c r="K236" s="52"/>
      <c r="L236" s="68" t="str">
        <f t="shared" si="28"/>
        <v xml:space="preserve">       </v>
      </c>
      <c r="M236" s="63" t="str">
        <f t="shared" si="25"/>
        <v xml:space="preserve">   </v>
      </c>
      <c r="N236" s="47"/>
      <c r="O236" s="47"/>
      <c r="P236" s="47"/>
      <c r="Q236" s="47"/>
      <c r="R236" s="47"/>
      <c r="S236" s="47"/>
      <c r="T236" s="47"/>
      <c r="U236" s="47"/>
      <c r="V236" s="47"/>
      <c r="W236" s="47"/>
      <c r="X236" s="47"/>
      <c r="Y236" s="47"/>
      <c r="Z236" s="47"/>
    </row>
    <row r="237" spans="1:26" ht="15" hidden="1" customHeight="1" x14ac:dyDescent="0.25">
      <c r="A237" s="339"/>
      <c r="B237" s="350"/>
      <c r="C237" s="66"/>
      <c r="D237" s="342"/>
      <c r="E237" s="51"/>
      <c r="F237" s="67"/>
      <c r="G237" s="62"/>
      <c r="H237" s="60"/>
      <c r="I237" s="60"/>
      <c r="J237" s="60"/>
      <c r="K237" s="52"/>
      <c r="L237" s="68" t="str">
        <f t="shared" si="28"/>
        <v xml:space="preserve">       </v>
      </c>
      <c r="M237" s="63" t="str">
        <f t="shared" si="25"/>
        <v xml:space="preserve">   </v>
      </c>
      <c r="N237" s="47"/>
      <c r="O237" s="47"/>
      <c r="P237" s="47"/>
      <c r="Q237" s="47"/>
      <c r="R237" s="47"/>
      <c r="S237" s="47"/>
      <c r="T237" s="47"/>
      <c r="U237" s="47"/>
      <c r="V237" s="47"/>
      <c r="W237" s="47"/>
      <c r="X237" s="47"/>
      <c r="Y237" s="47"/>
      <c r="Z237" s="47"/>
    </row>
    <row r="238" spans="1:26" ht="15" hidden="1" customHeight="1" x14ac:dyDescent="0.25">
      <c r="A238" s="339"/>
      <c r="B238" s="350"/>
      <c r="C238" s="66"/>
      <c r="D238" s="342"/>
      <c r="E238" s="51"/>
      <c r="F238" s="67"/>
      <c r="G238" s="62"/>
      <c r="H238" s="60"/>
      <c r="I238" s="60"/>
      <c r="J238" s="60"/>
      <c r="K238" s="52"/>
      <c r="L238" s="68" t="str">
        <f t="shared" si="28"/>
        <v xml:space="preserve">       </v>
      </c>
      <c r="M238" s="63" t="str">
        <f t="shared" si="25"/>
        <v xml:space="preserve">   </v>
      </c>
      <c r="N238" s="47"/>
      <c r="O238" s="47"/>
      <c r="P238" s="47"/>
      <c r="Q238" s="47"/>
      <c r="R238" s="47"/>
      <c r="S238" s="47"/>
      <c r="T238" s="47"/>
      <c r="U238" s="47"/>
      <c r="V238" s="47"/>
      <c r="W238" s="47"/>
      <c r="X238" s="47"/>
      <c r="Y238" s="47"/>
      <c r="Z238" s="47"/>
    </row>
    <row r="239" spans="1:26" ht="15" hidden="1" customHeight="1" x14ac:dyDescent="0.25">
      <c r="A239" s="343"/>
      <c r="B239" s="351"/>
      <c r="C239" s="75"/>
      <c r="D239" s="76"/>
      <c r="E239" s="77"/>
      <c r="F239" s="78"/>
      <c r="G239" s="62"/>
      <c r="H239" s="60"/>
      <c r="I239" s="60"/>
      <c r="J239" s="60"/>
      <c r="K239" s="52"/>
      <c r="L239" s="68" t="str">
        <f>CONCATENATE(C239," ",D239," ",E239," ",F239)</f>
        <v xml:space="preserve">   </v>
      </c>
      <c r="M239" s="63" t="str">
        <f t="shared" si="25"/>
        <v xml:space="preserve">   </v>
      </c>
      <c r="N239" s="47"/>
      <c r="O239" s="47"/>
      <c r="P239" s="47"/>
      <c r="Q239" s="47"/>
      <c r="R239" s="47"/>
      <c r="S239" s="47"/>
      <c r="T239" s="47"/>
      <c r="U239" s="47"/>
      <c r="V239" s="47"/>
      <c r="W239" s="47"/>
      <c r="X239" s="47"/>
      <c r="Y239" s="47"/>
      <c r="Z239" s="47"/>
    </row>
    <row r="240" spans="1:26" ht="15" hidden="1" customHeight="1" x14ac:dyDescent="0.25">
      <c r="A240" s="336" t="s">
        <v>127</v>
      </c>
      <c r="B240" s="352" t="s">
        <v>191</v>
      </c>
      <c r="C240" s="62"/>
      <c r="D240" s="60"/>
      <c r="E240" s="60"/>
      <c r="F240" s="60"/>
      <c r="G240" s="62"/>
      <c r="H240" s="60"/>
      <c r="I240" s="60"/>
      <c r="J240" s="60"/>
      <c r="K240" s="52"/>
      <c r="L240" s="356" t="str">
        <f t="shared" ref="L240:L248" si="29">CONCATENATE(C240," ",D240," ",E240," ",F240," ",C241," ",D241," ",E241," ",F241)</f>
        <v xml:space="preserve">       </v>
      </c>
      <c r="M240" s="63" t="str">
        <f t="shared" si="25"/>
        <v xml:space="preserve">   </v>
      </c>
      <c r="N240" s="47"/>
      <c r="O240" s="47"/>
      <c r="P240" s="47"/>
      <c r="Q240" s="47"/>
      <c r="R240" s="47"/>
      <c r="S240" s="47"/>
      <c r="T240" s="47"/>
      <c r="U240" s="47"/>
      <c r="V240" s="47"/>
      <c r="W240" s="47"/>
      <c r="X240" s="47"/>
      <c r="Y240" s="47"/>
      <c r="Z240" s="47"/>
    </row>
    <row r="241" spans="1:26" ht="15" hidden="1" customHeight="1" x14ac:dyDescent="0.25">
      <c r="A241" s="339"/>
      <c r="B241" s="350"/>
      <c r="C241" s="70"/>
      <c r="D241" s="342"/>
      <c r="E241" s="51"/>
      <c r="F241" s="67"/>
      <c r="G241" s="62"/>
      <c r="H241" s="60"/>
      <c r="I241" s="60"/>
      <c r="J241" s="60"/>
      <c r="K241" s="52"/>
      <c r="L241" s="68" t="str">
        <f t="shared" si="29"/>
        <v xml:space="preserve">       </v>
      </c>
      <c r="M241" s="63" t="str">
        <f t="shared" si="25"/>
        <v xml:space="preserve">   </v>
      </c>
      <c r="N241" s="47"/>
      <c r="O241" s="47"/>
      <c r="P241" s="47"/>
      <c r="Q241" s="47"/>
      <c r="R241" s="47"/>
      <c r="S241" s="47"/>
      <c r="T241" s="47"/>
      <c r="U241" s="47"/>
      <c r="V241" s="47"/>
      <c r="W241" s="47"/>
      <c r="X241" s="47"/>
      <c r="Y241" s="47"/>
      <c r="Z241" s="47"/>
    </row>
    <row r="242" spans="1:26" ht="15" hidden="1" customHeight="1" x14ac:dyDescent="0.25">
      <c r="A242" s="339"/>
      <c r="B242" s="350"/>
      <c r="C242" s="66"/>
      <c r="D242" s="342"/>
      <c r="E242" s="51"/>
      <c r="F242" s="67"/>
      <c r="G242" s="62"/>
      <c r="H242" s="60"/>
      <c r="I242" s="60"/>
      <c r="J242" s="60"/>
      <c r="K242" s="52"/>
      <c r="L242" s="68" t="str">
        <f t="shared" si="29"/>
        <v xml:space="preserve">       </v>
      </c>
      <c r="M242" s="63" t="str">
        <f t="shared" si="25"/>
        <v xml:space="preserve">   </v>
      </c>
      <c r="N242" s="47"/>
      <c r="O242" s="47"/>
      <c r="P242" s="47"/>
      <c r="Q242" s="47"/>
      <c r="R242" s="47"/>
      <c r="S242" s="47"/>
      <c r="T242" s="47"/>
      <c r="U242" s="47"/>
      <c r="V242" s="47"/>
      <c r="W242" s="47"/>
      <c r="X242" s="47"/>
      <c r="Y242" s="47"/>
      <c r="Z242" s="47"/>
    </row>
    <row r="243" spans="1:26" ht="15" hidden="1" customHeight="1" x14ac:dyDescent="0.25">
      <c r="A243" s="339"/>
      <c r="B243" s="350"/>
      <c r="C243" s="66"/>
      <c r="D243" s="342"/>
      <c r="E243" s="51"/>
      <c r="F243" s="67"/>
      <c r="G243" s="62"/>
      <c r="H243" s="60"/>
      <c r="I243" s="60"/>
      <c r="J243" s="60"/>
      <c r="K243" s="52"/>
      <c r="L243" s="68" t="str">
        <f t="shared" si="29"/>
        <v xml:space="preserve">       </v>
      </c>
      <c r="M243" s="63" t="str">
        <f t="shared" si="25"/>
        <v xml:space="preserve">   </v>
      </c>
      <c r="N243" s="47"/>
      <c r="O243" s="47"/>
      <c r="P243" s="47"/>
      <c r="Q243" s="47"/>
      <c r="R243" s="47"/>
      <c r="S243" s="47"/>
      <c r="T243" s="47"/>
      <c r="U243" s="47"/>
      <c r="V243" s="47"/>
      <c r="W243" s="47"/>
      <c r="X243" s="47"/>
      <c r="Y243" s="47"/>
      <c r="Z243" s="47"/>
    </row>
    <row r="244" spans="1:26" ht="15" hidden="1" customHeight="1" x14ac:dyDescent="0.25">
      <c r="A244" s="339"/>
      <c r="B244" s="350"/>
      <c r="C244" s="66"/>
      <c r="D244" s="342"/>
      <c r="E244" s="51"/>
      <c r="F244" s="67"/>
      <c r="G244" s="62"/>
      <c r="H244" s="60"/>
      <c r="I244" s="60"/>
      <c r="J244" s="60"/>
      <c r="K244" s="52"/>
      <c r="L244" s="68" t="str">
        <f t="shared" si="29"/>
        <v xml:space="preserve">       </v>
      </c>
      <c r="M244" s="63" t="str">
        <f t="shared" si="25"/>
        <v xml:space="preserve">   </v>
      </c>
      <c r="N244" s="47"/>
      <c r="O244" s="47"/>
      <c r="P244" s="47"/>
      <c r="Q244" s="47"/>
      <c r="R244" s="47"/>
      <c r="S244" s="47"/>
      <c r="T244" s="47"/>
      <c r="U244" s="47"/>
      <c r="V244" s="47"/>
      <c r="W244" s="47"/>
      <c r="X244" s="47"/>
      <c r="Y244" s="47"/>
      <c r="Z244" s="47"/>
    </row>
    <row r="245" spans="1:26" ht="15" hidden="1" customHeight="1" x14ac:dyDescent="0.25">
      <c r="A245" s="339"/>
      <c r="B245" s="350"/>
      <c r="C245" s="66"/>
      <c r="D245" s="342"/>
      <c r="E245" s="51"/>
      <c r="F245" s="67"/>
      <c r="G245" s="62"/>
      <c r="H245" s="60"/>
      <c r="I245" s="60"/>
      <c r="J245" s="60"/>
      <c r="K245" s="52"/>
      <c r="L245" s="68" t="str">
        <f t="shared" si="29"/>
        <v xml:space="preserve">       </v>
      </c>
      <c r="M245" s="63" t="str">
        <f t="shared" si="25"/>
        <v xml:space="preserve">   </v>
      </c>
      <c r="N245" s="47"/>
      <c r="O245" s="47"/>
      <c r="P245" s="47"/>
      <c r="Q245" s="47"/>
      <c r="R245" s="47"/>
      <c r="S245" s="47"/>
      <c r="T245" s="47"/>
      <c r="U245" s="47"/>
      <c r="V245" s="47"/>
      <c r="W245" s="47"/>
      <c r="X245" s="47"/>
      <c r="Y245" s="47"/>
      <c r="Z245" s="47"/>
    </row>
    <row r="246" spans="1:26" ht="15" hidden="1" customHeight="1" x14ac:dyDescent="0.25">
      <c r="A246" s="339"/>
      <c r="B246" s="350"/>
      <c r="C246" s="66"/>
      <c r="D246" s="342"/>
      <c r="E246" s="51"/>
      <c r="F246" s="67"/>
      <c r="G246" s="62"/>
      <c r="H246" s="60"/>
      <c r="I246" s="60"/>
      <c r="J246" s="60"/>
      <c r="K246" s="52"/>
      <c r="L246" s="68" t="str">
        <f t="shared" si="29"/>
        <v xml:space="preserve">       </v>
      </c>
      <c r="M246" s="63" t="str">
        <f t="shared" si="25"/>
        <v xml:space="preserve">   </v>
      </c>
      <c r="N246" s="47"/>
      <c r="O246" s="47"/>
      <c r="P246" s="47"/>
      <c r="Q246" s="47"/>
      <c r="R246" s="47"/>
      <c r="S246" s="47"/>
      <c r="T246" s="47"/>
      <c r="U246" s="47"/>
      <c r="V246" s="47"/>
      <c r="W246" s="47"/>
      <c r="X246" s="47"/>
      <c r="Y246" s="47"/>
      <c r="Z246" s="47"/>
    </row>
    <row r="247" spans="1:26" ht="15" hidden="1" customHeight="1" x14ac:dyDescent="0.25">
      <c r="A247" s="339"/>
      <c r="B247" s="350"/>
      <c r="C247" s="66"/>
      <c r="D247" s="342"/>
      <c r="E247" s="51"/>
      <c r="F247" s="67"/>
      <c r="G247" s="62"/>
      <c r="H247" s="60"/>
      <c r="I247" s="60"/>
      <c r="J247" s="60"/>
      <c r="K247" s="52"/>
      <c r="L247" s="68" t="str">
        <f t="shared" si="29"/>
        <v xml:space="preserve">       </v>
      </c>
      <c r="M247" s="63" t="str">
        <f t="shared" si="25"/>
        <v xml:space="preserve">   </v>
      </c>
      <c r="N247" s="47"/>
      <c r="O247" s="47"/>
      <c r="P247" s="47"/>
      <c r="Q247" s="47"/>
      <c r="R247" s="47"/>
      <c r="S247" s="47"/>
      <c r="T247" s="47"/>
      <c r="U247" s="47"/>
      <c r="V247" s="47"/>
      <c r="W247" s="47"/>
      <c r="X247" s="47"/>
      <c r="Y247" s="47"/>
      <c r="Z247" s="47"/>
    </row>
    <row r="248" spans="1:26" ht="15" hidden="1" customHeight="1" x14ac:dyDescent="0.25">
      <c r="A248" s="339"/>
      <c r="B248" s="350"/>
      <c r="C248" s="66"/>
      <c r="D248" s="342"/>
      <c r="E248" s="51"/>
      <c r="F248" s="67"/>
      <c r="G248" s="62"/>
      <c r="H248" s="60"/>
      <c r="I248" s="60"/>
      <c r="J248" s="60"/>
      <c r="K248" s="52"/>
      <c r="L248" s="68" t="str">
        <f t="shared" si="29"/>
        <v xml:space="preserve">       </v>
      </c>
      <c r="M248" s="63" t="str">
        <f t="shared" si="25"/>
        <v xml:space="preserve">   </v>
      </c>
      <c r="N248" s="47"/>
      <c r="O248" s="47"/>
      <c r="P248" s="47"/>
      <c r="Q248" s="47"/>
      <c r="R248" s="47"/>
      <c r="S248" s="47"/>
      <c r="T248" s="47"/>
      <c r="U248" s="47"/>
      <c r="V248" s="47"/>
      <c r="W248" s="47"/>
      <c r="X248" s="47"/>
      <c r="Y248" s="47"/>
      <c r="Z248" s="47"/>
    </row>
    <row r="249" spans="1:26" ht="15" hidden="1" customHeight="1" x14ac:dyDescent="0.25">
      <c r="A249" s="343"/>
      <c r="B249" s="351"/>
      <c r="C249" s="75"/>
      <c r="D249" s="76"/>
      <c r="E249" s="77"/>
      <c r="F249" s="78"/>
      <c r="G249" s="62"/>
      <c r="H249" s="60"/>
      <c r="I249" s="60"/>
      <c r="J249" s="60"/>
      <c r="K249" s="52"/>
      <c r="L249" s="82" t="str">
        <f>CONCATENATE(C249," ",D249," ",E249," ",F249)</f>
        <v xml:space="preserve">   </v>
      </c>
      <c r="M249" s="63" t="str">
        <f t="shared" si="25"/>
        <v xml:space="preserve">   </v>
      </c>
      <c r="N249" s="47"/>
      <c r="O249" s="47"/>
      <c r="P249" s="47"/>
      <c r="Q249" s="47"/>
      <c r="R249" s="47"/>
      <c r="S249" s="47"/>
      <c r="T249" s="47"/>
      <c r="U249" s="47"/>
      <c r="V249" s="47"/>
      <c r="W249" s="47"/>
      <c r="X249" s="47"/>
      <c r="Y249" s="47"/>
      <c r="Z249" s="47"/>
    </row>
    <row r="250" spans="1:26" ht="15" hidden="1" customHeight="1" x14ac:dyDescent="0.25">
      <c r="A250" s="336" t="s">
        <v>127</v>
      </c>
      <c r="B250" s="352" t="s">
        <v>191</v>
      </c>
      <c r="C250" s="62"/>
      <c r="D250" s="60"/>
      <c r="E250" s="60"/>
      <c r="F250" s="60"/>
      <c r="G250" s="62"/>
      <c r="H250" s="60"/>
      <c r="I250" s="60"/>
      <c r="J250" s="60"/>
      <c r="K250" s="52"/>
      <c r="L250" s="356" t="str">
        <f t="shared" ref="L250:L258" si="30">CONCATENATE(C250," ",D250," ",E250," ",F250," ",C251," ",D251," ",E251," ",F251)</f>
        <v xml:space="preserve">       </v>
      </c>
      <c r="M250" s="63" t="str">
        <f t="shared" si="25"/>
        <v xml:space="preserve">   </v>
      </c>
      <c r="N250" s="47"/>
      <c r="O250" s="47"/>
      <c r="P250" s="47"/>
      <c r="Q250" s="47"/>
      <c r="R250" s="47"/>
      <c r="S250" s="47"/>
      <c r="T250" s="47"/>
      <c r="U250" s="47"/>
      <c r="V250" s="47"/>
      <c r="W250" s="47"/>
      <c r="X250" s="47"/>
      <c r="Y250" s="47"/>
      <c r="Z250" s="47"/>
    </row>
    <row r="251" spans="1:26" ht="15" hidden="1" customHeight="1" x14ac:dyDescent="0.25">
      <c r="A251" s="339"/>
      <c r="B251" s="350"/>
      <c r="C251" s="70"/>
      <c r="D251" s="342"/>
      <c r="E251" s="51"/>
      <c r="F251" s="67"/>
      <c r="G251" s="62"/>
      <c r="H251" s="60"/>
      <c r="I251" s="60"/>
      <c r="J251" s="60"/>
      <c r="K251" s="52"/>
      <c r="L251" s="68" t="str">
        <f t="shared" si="30"/>
        <v xml:space="preserve">       </v>
      </c>
      <c r="M251" s="63" t="str">
        <f t="shared" si="25"/>
        <v xml:space="preserve">   </v>
      </c>
      <c r="N251" s="47"/>
      <c r="O251" s="47"/>
      <c r="P251" s="47"/>
      <c r="Q251" s="47"/>
      <c r="R251" s="47"/>
      <c r="S251" s="47"/>
      <c r="T251" s="47"/>
      <c r="U251" s="47"/>
      <c r="V251" s="47"/>
      <c r="W251" s="47"/>
      <c r="X251" s="47"/>
      <c r="Y251" s="47"/>
      <c r="Z251" s="47"/>
    </row>
    <row r="252" spans="1:26" ht="15" hidden="1" customHeight="1" x14ac:dyDescent="0.25">
      <c r="A252" s="339"/>
      <c r="B252" s="350"/>
      <c r="C252" s="66"/>
      <c r="D252" s="342"/>
      <c r="E252" s="51"/>
      <c r="F252" s="67"/>
      <c r="G252" s="62"/>
      <c r="H252" s="60"/>
      <c r="I252" s="60"/>
      <c r="J252" s="60"/>
      <c r="K252" s="52"/>
      <c r="L252" s="68" t="str">
        <f t="shared" si="30"/>
        <v xml:space="preserve">       </v>
      </c>
      <c r="M252" s="63" t="str">
        <f t="shared" si="25"/>
        <v xml:space="preserve">   </v>
      </c>
      <c r="N252" s="47"/>
      <c r="O252" s="47"/>
      <c r="P252" s="47"/>
      <c r="Q252" s="47"/>
      <c r="R252" s="47"/>
      <c r="S252" s="47"/>
      <c r="T252" s="47"/>
      <c r="U252" s="47"/>
      <c r="V252" s="47"/>
      <c r="W252" s="47"/>
      <c r="X252" s="47"/>
      <c r="Y252" s="47"/>
      <c r="Z252" s="47"/>
    </row>
    <row r="253" spans="1:26" ht="15" hidden="1" customHeight="1" x14ac:dyDescent="0.25">
      <c r="A253" s="339"/>
      <c r="B253" s="350"/>
      <c r="C253" s="66"/>
      <c r="D253" s="342"/>
      <c r="E253" s="51"/>
      <c r="F253" s="67"/>
      <c r="G253" s="62"/>
      <c r="H253" s="60"/>
      <c r="I253" s="60"/>
      <c r="J253" s="60"/>
      <c r="K253" s="52"/>
      <c r="L253" s="68" t="str">
        <f t="shared" si="30"/>
        <v xml:space="preserve">       </v>
      </c>
      <c r="M253" s="63" t="str">
        <f t="shared" si="25"/>
        <v xml:space="preserve">   </v>
      </c>
      <c r="N253" s="47"/>
      <c r="O253" s="47"/>
      <c r="P253" s="47"/>
      <c r="Q253" s="47"/>
      <c r="R253" s="47"/>
      <c r="S253" s="47"/>
      <c r="T253" s="47"/>
      <c r="U253" s="47"/>
      <c r="V253" s="47"/>
      <c r="W253" s="47"/>
      <c r="X253" s="47"/>
      <c r="Y253" s="47"/>
      <c r="Z253" s="47"/>
    </row>
    <row r="254" spans="1:26" ht="15" hidden="1" customHeight="1" x14ac:dyDescent="0.25">
      <c r="A254" s="339"/>
      <c r="B254" s="350"/>
      <c r="C254" s="66"/>
      <c r="D254" s="342"/>
      <c r="E254" s="51"/>
      <c r="F254" s="67"/>
      <c r="G254" s="62"/>
      <c r="H254" s="60"/>
      <c r="I254" s="60"/>
      <c r="J254" s="60"/>
      <c r="K254" s="52"/>
      <c r="L254" s="68" t="str">
        <f t="shared" si="30"/>
        <v xml:space="preserve">       </v>
      </c>
      <c r="M254" s="63" t="str">
        <f t="shared" si="25"/>
        <v xml:space="preserve">   </v>
      </c>
      <c r="N254" s="47"/>
      <c r="O254" s="47"/>
      <c r="P254" s="47"/>
      <c r="Q254" s="47"/>
      <c r="R254" s="47"/>
      <c r="S254" s="47"/>
      <c r="T254" s="47"/>
      <c r="U254" s="47"/>
      <c r="V254" s="47"/>
      <c r="W254" s="47"/>
      <c r="X254" s="47"/>
      <c r="Y254" s="47"/>
      <c r="Z254" s="47"/>
    </row>
    <row r="255" spans="1:26" ht="15" hidden="1" customHeight="1" x14ac:dyDescent="0.25">
      <c r="A255" s="339"/>
      <c r="B255" s="350"/>
      <c r="C255" s="66"/>
      <c r="D255" s="342"/>
      <c r="E255" s="51"/>
      <c r="F255" s="67"/>
      <c r="G255" s="62"/>
      <c r="H255" s="60"/>
      <c r="I255" s="60"/>
      <c r="J255" s="60"/>
      <c r="K255" s="52"/>
      <c r="L255" s="68" t="str">
        <f t="shared" si="30"/>
        <v xml:space="preserve">       </v>
      </c>
      <c r="M255" s="63" t="str">
        <f t="shared" si="25"/>
        <v xml:space="preserve">   </v>
      </c>
      <c r="N255" s="47"/>
      <c r="O255" s="47"/>
      <c r="P255" s="47"/>
      <c r="Q255" s="47"/>
      <c r="R255" s="47"/>
      <c r="S255" s="47"/>
      <c r="T255" s="47"/>
      <c r="U255" s="47"/>
      <c r="V255" s="47"/>
      <c r="W255" s="47"/>
      <c r="X255" s="47"/>
      <c r="Y255" s="47"/>
      <c r="Z255" s="47"/>
    </row>
    <row r="256" spans="1:26" ht="15" hidden="1" customHeight="1" x14ac:dyDescent="0.25">
      <c r="A256" s="339"/>
      <c r="B256" s="350"/>
      <c r="C256" s="66"/>
      <c r="D256" s="342"/>
      <c r="E256" s="51"/>
      <c r="F256" s="67"/>
      <c r="G256" s="62"/>
      <c r="H256" s="60"/>
      <c r="I256" s="60"/>
      <c r="J256" s="60"/>
      <c r="K256" s="52"/>
      <c r="L256" s="68" t="str">
        <f t="shared" si="30"/>
        <v xml:space="preserve">       </v>
      </c>
      <c r="M256" s="63" t="str">
        <f t="shared" si="25"/>
        <v xml:space="preserve">   </v>
      </c>
      <c r="N256" s="47"/>
      <c r="O256" s="47"/>
      <c r="P256" s="47"/>
      <c r="Q256" s="47"/>
      <c r="R256" s="47"/>
      <c r="S256" s="47"/>
      <c r="T256" s="47"/>
      <c r="U256" s="47"/>
      <c r="V256" s="47"/>
      <c r="W256" s="47"/>
      <c r="X256" s="47"/>
      <c r="Y256" s="47"/>
      <c r="Z256" s="47"/>
    </row>
    <row r="257" spans="1:26" ht="15" hidden="1" customHeight="1" x14ac:dyDescent="0.25">
      <c r="A257" s="339"/>
      <c r="B257" s="350"/>
      <c r="C257" s="66"/>
      <c r="D257" s="342"/>
      <c r="E257" s="51"/>
      <c r="F257" s="67"/>
      <c r="G257" s="62"/>
      <c r="H257" s="60"/>
      <c r="I257" s="60"/>
      <c r="J257" s="60"/>
      <c r="K257" s="52"/>
      <c r="L257" s="68" t="str">
        <f t="shared" si="30"/>
        <v xml:space="preserve">       </v>
      </c>
      <c r="M257" s="63" t="str">
        <f t="shared" si="25"/>
        <v xml:space="preserve">   </v>
      </c>
      <c r="N257" s="47"/>
      <c r="O257" s="47"/>
      <c r="P257" s="47"/>
      <c r="Q257" s="47"/>
      <c r="R257" s="47"/>
      <c r="S257" s="47"/>
      <c r="T257" s="47"/>
      <c r="U257" s="47"/>
      <c r="V257" s="47"/>
      <c r="W257" s="47"/>
      <c r="X257" s="47"/>
      <c r="Y257" s="47"/>
      <c r="Z257" s="47"/>
    </row>
    <row r="258" spans="1:26" ht="15" hidden="1" customHeight="1" x14ac:dyDescent="0.25">
      <c r="A258" s="339"/>
      <c r="B258" s="350"/>
      <c r="C258" s="66"/>
      <c r="D258" s="342"/>
      <c r="E258" s="51"/>
      <c r="F258" s="67"/>
      <c r="G258" s="62"/>
      <c r="H258" s="60"/>
      <c r="I258" s="60"/>
      <c r="J258" s="60"/>
      <c r="K258" s="52"/>
      <c r="L258" s="68" t="str">
        <f t="shared" si="30"/>
        <v xml:space="preserve">       </v>
      </c>
      <c r="M258" s="63" t="str">
        <f t="shared" si="25"/>
        <v xml:space="preserve">   </v>
      </c>
      <c r="N258" s="47"/>
      <c r="O258" s="47"/>
      <c r="P258" s="47"/>
      <c r="Q258" s="47"/>
      <c r="R258" s="47"/>
      <c r="S258" s="47"/>
      <c r="T258" s="47"/>
      <c r="U258" s="47"/>
      <c r="V258" s="47"/>
      <c r="W258" s="47"/>
      <c r="X258" s="47"/>
      <c r="Y258" s="47"/>
      <c r="Z258" s="47"/>
    </row>
    <row r="259" spans="1:26" ht="15" hidden="1" customHeight="1" x14ac:dyDescent="0.25">
      <c r="A259" s="343"/>
      <c r="B259" s="351"/>
      <c r="C259" s="75"/>
      <c r="D259" s="76"/>
      <c r="E259" s="77"/>
      <c r="F259" s="78"/>
      <c r="G259" s="62"/>
      <c r="H259" s="60"/>
      <c r="I259" s="60"/>
      <c r="J259" s="60"/>
      <c r="K259" s="52"/>
      <c r="L259" s="68" t="str">
        <f>CONCATENATE(C259," ",D259," ",E259," ",F259)</f>
        <v xml:space="preserve">   </v>
      </c>
      <c r="M259" s="63" t="str">
        <f t="shared" si="25"/>
        <v xml:space="preserve">   </v>
      </c>
      <c r="N259" s="47"/>
      <c r="O259" s="47"/>
      <c r="P259" s="47"/>
      <c r="Q259" s="47"/>
      <c r="R259" s="47"/>
      <c r="S259" s="47"/>
      <c r="T259" s="47"/>
      <c r="U259" s="47"/>
      <c r="V259" s="47"/>
      <c r="W259" s="47"/>
      <c r="X259" s="47"/>
      <c r="Y259" s="47"/>
      <c r="Z259" s="47"/>
    </row>
    <row r="260" spans="1:26" ht="15" hidden="1" customHeight="1" x14ac:dyDescent="0.25">
      <c r="A260" s="336" t="s">
        <v>127</v>
      </c>
      <c r="B260" s="352" t="s">
        <v>191</v>
      </c>
      <c r="C260" s="62"/>
      <c r="D260" s="60"/>
      <c r="E260" s="60"/>
      <c r="F260" s="60"/>
      <c r="G260" s="62"/>
      <c r="H260" s="60"/>
      <c r="I260" s="60"/>
      <c r="J260" s="60"/>
      <c r="K260" s="52"/>
      <c r="L260" s="356" t="str">
        <f t="shared" ref="L260:L268" si="31">CONCATENATE(C260," ",D260," ",E260," ",F260," ",C261," ",D261," ",E261," ",F261)</f>
        <v xml:space="preserve">       </v>
      </c>
      <c r="M260" s="63" t="str">
        <f t="shared" si="25"/>
        <v xml:space="preserve">   </v>
      </c>
      <c r="N260" s="47"/>
      <c r="O260" s="47"/>
      <c r="P260" s="47"/>
      <c r="Q260" s="47"/>
      <c r="R260" s="47"/>
      <c r="S260" s="47"/>
      <c r="T260" s="47"/>
      <c r="U260" s="47"/>
      <c r="V260" s="47"/>
      <c r="W260" s="47"/>
      <c r="X260" s="47"/>
      <c r="Y260" s="47"/>
      <c r="Z260" s="47"/>
    </row>
    <row r="261" spans="1:26" ht="15" hidden="1" customHeight="1" x14ac:dyDescent="0.25">
      <c r="A261" s="339"/>
      <c r="B261" s="350"/>
      <c r="C261" s="70"/>
      <c r="D261" s="342"/>
      <c r="E261" s="51"/>
      <c r="F261" s="67"/>
      <c r="G261" s="62"/>
      <c r="H261" s="60"/>
      <c r="I261" s="60"/>
      <c r="J261" s="60"/>
      <c r="K261" s="52"/>
      <c r="L261" s="68" t="str">
        <f t="shared" si="31"/>
        <v xml:space="preserve">       </v>
      </c>
      <c r="M261" s="63" t="str">
        <f t="shared" si="25"/>
        <v xml:space="preserve">   </v>
      </c>
      <c r="N261" s="47"/>
      <c r="O261" s="47"/>
      <c r="P261" s="47"/>
      <c r="Q261" s="47"/>
      <c r="R261" s="47"/>
      <c r="S261" s="47"/>
      <c r="T261" s="47"/>
      <c r="U261" s="47"/>
      <c r="V261" s="47"/>
      <c r="W261" s="47"/>
      <c r="X261" s="47"/>
      <c r="Y261" s="47"/>
      <c r="Z261" s="47"/>
    </row>
    <row r="262" spans="1:26" ht="15" hidden="1" customHeight="1" x14ac:dyDescent="0.25">
      <c r="A262" s="339"/>
      <c r="B262" s="350"/>
      <c r="C262" s="66"/>
      <c r="D262" s="342"/>
      <c r="E262" s="51"/>
      <c r="F262" s="67"/>
      <c r="G262" s="62"/>
      <c r="H262" s="60"/>
      <c r="I262" s="60"/>
      <c r="J262" s="60"/>
      <c r="K262" s="52"/>
      <c r="L262" s="68" t="str">
        <f t="shared" si="31"/>
        <v xml:space="preserve">       </v>
      </c>
      <c r="M262" s="63" t="str">
        <f t="shared" si="25"/>
        <v xml:space="preserve">   </v>
      </c>
      <c r="N262" s="47"/>
      <c r="O262" s="47"/>
      <c r="P262" s="47"/>
      <c r="Q262" s="47"/>
      <c r="R262" s="47"/>
      <c r="S262" s="47"/>
      <c r="T262" s="47"/>
      <c r="U262" s="47"/>
      <c r="V262" s="47"/>
      <c r="W262" s="47"/>
      <c r="X262" s="47"/>
      <c r="Y262" s="47"/>
      <c r="Z262" s="47"/>
    </row>
    <row r="263" spans="1:26" ht="15" hidden="1" customHeight="1" x14ac:dyDescent="0.25">
      <c r="A263" s="339"/>
      <c r="B263" s="350"/>
      <c r="C263" s="66"/>
      <c r="D263" s="342"/>
      <c r="E263" s="51"/>
      <c r="F263" s="67"/>
      <c r="G263" s="62"/>
      <c r="H263" s="60"/>
      <c r="I263" s="60"/>
      <c r="J263" s="60"/>
      <c r="K263" s="52"/>
      <c r="L263" s="68" t="str">
        <f t="shared" si="31"/>
        <v xml:space="preserve">       </v>
      </c>
      <c r="M263" s="63" t="str">
        <f t="shared" si="25"/>
        <v xml:space="preserve">   </v>
      </c>
      <c r="N263" s="47"/>
      <c r="O263" s="47"/>
      <c r="P263" s="47"/>
      <c r="Q263" s="47"/>
      <c r="R263" s="47"/>
      <c r="S263" s="47"/>
      <c r="T263" s="47"/>
      <c r="U263" s="47"/>
      <c r="V263" s="47"/>
      <c r="W263" s="47"/>
      <c r="X263" s="47"/>
      <c r="Y263" s="47"/>
      <c r="Z263" s="47"/>
    </row>
    <row r="264" spans="1:26" ht="15" hidden="1" customHeight="1" x14ac:dyDescent="0.25">
      <c r="A264" s="339"/>
      <c r="B264" s="350"/>
      <c r="C264" s="66"/>
      <c r="D264" s="342"/>
      <c r="E264" s="51"/>
      <c r="F264" s="67"/>
      <c r="G264" s="62"/>
      <c r="H264" s="60"/>
      <c r="I264" s="60"/>
      <c r="J264" s="60"/>
      <c r="K264" s="52"/>
      <c r="L264" s="68" t="str">
        <f t="shared" si="31"/>
        <v xml:space="preserve">       </v>
      </c>
      <c r="M264" s="63" t="str">
        <f t="shared" si="25"/>
        <v xml:space="preserve">   </v>
      </c>
      <c r="N264" s="47"/>
      <c r="O264" s="47"/>
      <c r="P264" s="47"/>
      <c r="Q264" s="47"/>
      <c r="R264" s="47"/>
      <c r="S264" s="47"/>
      <c r="T264" s="47"/>
      <c r="U264" s="47"/>
      <c r="V264" s="47"/>
      <c r="W264" s="47"/>
      <c r="X264" s="47"/>
      <c r="Y264" s="47"/>
      <c r="Z264" s="47"/>
    </row>
    <row r="265" spans="1:26" ht="15" hidden="1" customHeight="1" x14ac:dyDescent="0.25">
      <c r="A265" s="339"/>
      <c r="B265" s="350"/>
      <c r="C265" s="66"/>
      <c r="D265" s="342"/>
      <c r="E265" s="51"/>
      <c r="F265" s="67"/>
      <c r="G265" s="62"/>
      <c r="H265" s="60"/>
      <c r="I265" s="60"/>
      <c r="J265" s="60"/>
      <c r="K265" s="52"/>
      <c r="L265" s="68" t="str">
        <f t="shared" si="31"/>
        <v xml:space="preserve">       </v>
      </c>
      <c r="M265" s="63" t="str">
        <f t="shared" si="25"/>
        <v xml:space="preserve">   </v>
      </c>
      <c r="N265" s="47"/>
      <c r="O265" s="47"/>
      <c r="P265" s="47"/>
      <c r="Q265" s="47"/>
      <c r="R265" s="47"/>
      <c r="S265" s="47"/>
      <c r="T265" s="47"/>
      <c r="U265" s="47"/>
      <c r="V265" s="47"/>
      <c r="W265" s="47"/>
      <c r="X265" s="47"/>
      <c r="Y265" s="47"/>
      <c r="Z265" s="47"/>
    </row>
    <row r="266" spans="1:26" ht="15" hidden="1" customHeight="1" x14ac:dyDescent="0.25">
      <c r="A266" s="339"/>
      <c r="B266" s="350"/>
      <c r="C266" s="66"/>
      <c r="D266" s="342"/>
      <c r="E266" s="51"/>
      <c r="F266" s="67"/>
      <c r="G266" s="62"/>
      <c r="H266" s="60"/>
      <c r="I266" s="60"/>
      <c r="J266" s="60"/>
      <c r="K266" s="52"/>
      <c r="L266" s="68" t="str">
        <f t="shared" si="31"/>
        <v xml:space="preserve">       </v>
      </c>
      <c r="M266" s="63" t="str">
        <f t="shared" si="25"/>
        <v xml:space="preserve">   </v>
      </c>
      <c r="N266" s="47"/>
      <c r="O266" s="47"/>
      <c r="P266" s="47"/>
      <c r="Q266" s="47"/>
      <c r="R266" s="47"/>
      <c r="S266" s="47"/>
      <c r="T266" s="47"/>
      <c r="U266" s="47"/>
      <c r="V266" s="47"/>
      <c r="W266" s="47"/>
      <c r="X266" s="47"/>
      <c r="Y266" s="47"/>
      <c r="Z266" s="47"/>
    </row>
    <row r="267" spans="1:26" ht="15" hidden="1" customHeight="1" x14ac:dyDescent="0.25">
      <c r="A267" s="339"/>
      <c r="B267" s="350"/>
      <c r="C267" s="66"/>
      <c r="D267" s="342"/>
      <c r="E267" s="51"/>
      <c r="F267" s="67"/>
      <c r="G267" s="62"/>
      <c r="H267" s="60"/>
      <c r="I267" s="60"/>
      <c r="J267" s="60"/>
      <c r="K267" s="52"/>
      <c r="L267" s="68" t="str">
        <f t="shared" si="31"/>
        <v xml:space="preserve">       </v>
      </c>
      <c r="M267" s="63" t="str">
        <f t="shared" si="25"/>
        <v xml:space="preserve">   </v>
      </c>
      <c r="N267" s="47"/>
      <c r="O267" s="47"/>
      <c r="P267" s="47"/>
      <c r="Q267" s="47"/>
      <c r="R267" s="47"/>
      <c r="S267" s="47"/>
      <c r="T267" s="47"/>
      <c r="U267" s="47"/>
      <c r="V267" s="47"/>
      <c r="W267" s="47"/>
      <c r="X267" s="47"/>
      <c r="Y267" s="47"/>
      <c r="Z267" s="47"/>
    </row>
    <row r="268" spans="1:26" ht="15" hidden="1" customHeight="1" x14ac:dyDescent="0.25">
      <c r="A268" s="339"/>
      <c r="B268" s="350"/>
      <c r="C268" s="66"/>
      <c r="D268" s="342"/>
      <c r="E268" s="51"/>
      <c r="F268" s="67"/>
      <c r="G268" s="62"/>
      <c r="H268" s="60"/>
      <c r="I268" s="60"/>
      <c r="J268" s="60"/>
      <c r="K268" s="52"/>
      <c r="L268" s="68" t="str">
        <f t="shared" si="31"/>
        <v xml:space="preserve">       </v>
      </c>
      <c r="M268" s="63" t="str">
        <f t="shared" si="25"/>
        <v xml:space="preserve">   </v>
      </c>
      <c r="N268" s="47"/>
      <c r="O268" s="47"/>
      <c r="P268" s="47"/>
      <c r="Q268" s="47"/>
      <c r="R268" s="47"/>
      <c r="S268" s="47"/>
      <c r="T268" s="47"/>
      <c r="U268" s="47"/>
      <c r="V268" s="47"/>
      <c r="W268" s="47"/>
      <c r="X268" s="47"/>
      <c r="Y268" s="47"/>
      <c r="Z268" s="47"/>
    </row>
    <row r="269" spans="1:26" ht="15" hidden="1" customHeight="1" x14ac:dyDescent="0.25">
      <c r="A269" s="343"/>
      <c r="B269" s="351"/>
      <c r="C269" s="75"/>
      <c r="D269" s="76"/>
      <c r="E269" s="77"/>
      <c r="F269" s="78"/>
      <c r="G269" s="62"/>
      <c r="H269" s="60"/>
      <c r="I269" s="60"/>
      <c r="J269" s="60"/>
      <c r="K269" s="52"/>
      <c r="L269" s="82" t="str">
        <f>CONCATENATE(C269," ",D269," ",E269," ",F269)</f>
        <v xml:space="preserve">   </v>
      </c>
      <c r="M269" s="63" t="str">
        <f t="shared" si="25"/>
        <v xml:space="preserve">   </v>
      </c>
      <c r="N269" s="47"/>
      <c r="O269" s="47"/>
      <c r="P269" s="47"/>
      <c r="Q269" s="47"/>
      <c r="R269" s="47"/>
      <c r="S269" s="47"/>
      <c r="T269" s="47"/>
      <c r="U269" s="47"/>
      <c r="V269" s="47"/>
      <c r="W269" s="47"/>
      <c r="X269" s="47"/>
      <c r="Y269" s="47"/>
      <c r="Z269" s="47"/>
    </row>
    <row r="270" spans="1:26" ht="15" hidden="1" customHeight="1" x14ac:dyDescent="0.25">
      <c r="A270" s="336" t="s">
        <v>127</v>
      </c>
      <c r="B270" s="352" t="s">
        <v>191</v>
      </c>
      <c r="C270" s="62"/>
      <c r="D270" s="60"/>
      <c r="E270" s="60"/>
      <c r="F270" s="60"/>
      <c r="G270" s="62"/>
      <c r="H270" s="60"/>
      <c r="I270" s="60"/>
      <c r="J270" s="60"/>
      <c r="K270" s="52"/>
      <c r="L270" s="356" t="str">
        <f t="shared" ref="L270:L278" si="32">CONCATENATE(C270," ",D270," ",E270," ",F270," ",C271," ",D271," ",E271," ",F271)</f>
        <v xml:space="preserve">       </v>
      </c>
      <c r="M270" s="63" t="str">
        <f t="shared" si="25"/>
        <v xml:space="preserve">   </v>
      </c>
      <c r="N270" s="47"/>
      <c r="O270" s="47"/>
      <c r="P270" s="47"/>
      <c r="Q270" s="47"/>
      <c r="R270" s="47"/>
      <c r="S270" s="47"/>
      <c r="T270" s="47"/>
      <c r="U270" s="47"/>
      <c r="V270" s="47"/>
      <c r="W270" s="47"/>
      <c r="X270" s="47"/>
      <c r="Y270" s="47"/>
      <c r="Z270" s="47"/>
    </row>
    <row r="271" spans="1:26" ht="15" hidden="1" customHeight="1" x14ac:dyDescent="0.25">
      <c r="A271" s="339"/>
      <c r="B271" s="350"/>
      <c r="C271" s="70"/>
      <c r="D271" s="342"/>
      <c r="E271" s="51"/>
      <c r="F271" s="67"/>
      <c r="G271" s="62"/>
      <c r="H271" s="60"/>
      <c r="I271" s="60"/>
      <c r="J271" s="60"/>
      <c r="K271" s="52"/>
      <c r="L271" s="68" t="str">
        <f t="shared" si="32"/>
        <v xml:space="preserve">       </v>
      </c>
      <c r="M271" s="63" t="str">
        <f t="shared" ref="M271:M334" si="33">CONCATENATE(G271," ",H271," ",I271," ",J271)</f>
        <v xml:space="preserve">   </v>
      </c>
      <c r="N271" s="47"/>
      <c r="O271" s="47"/>
      <c r="P271" s="47"/>
      <c r="Q271" s="47"/>
      <c r="R271" s="47"/>
      <c r="S271" s="47"/>
      <c r="T271" s="47"/>
      <c r="U271" s="47"/>
      <c r="V271" s="47"/>
      <c r="W271" s="47"/>
      <c r="X271" s="47"/>
      <c r="Y271" s="47"/>
      <c r="Z271" s="47"/>
    </row>
    <row r="272" spans="1:26" ht="15" hidden="1" customHeight="1" x14ac:dyDescent="0.25">
      <c r="A272" s="339"/>
      <c r="B272" s="350"/>
      <c r="C272" s="66"/>
      <c r="D272" s="342"/>
      <c r="E272" s="51"/>
      <c r="F272" s="67"/>
      <c r="G272" s="62"/>
      <c r="H272" s="60"/>
      <c r="I272" s="60"/>
      <c r="J272" s="60"/>
      <c r="K272" s="52"/>
      <c r="L272" s="68" t="str">
        <f t="shared" si="32"/>
        <v xml:space="preserve">       </v>
      </c>
      <c r="M272" s="63" t="str">
        <f t="shared" si="33"/>
        <v xml:space="preserve">   </v>
      </c>
      <c r="N272" s="47"/>
      <c r="O272" s="47"/>
      <c r="P272" s="47"/>
      <c r="Q272" s="47"/>
      <c r="R272" s="47"/>
      <c r="S272" s="47"/>
      <c r="T272" s="47"/>
      <c r="U272" s="47"/>
      <c r="V272" s="47"/>
      <c r="W272" s="47"/>
      <c r="X272" s="47"/>
      <c r="Y272" s="47"/>
      <c r="Z272" s="47"/>
    </row>
    <row r="273" spans="1:26" ht="15" hidden="1" customHeight="1" x14ac:dyDescent="0.25">
      <c r="A273" s="339"/>
      <c r="B273" s="350"/>
      <c r="C273" s="66"/>
      <c r="D273" s="342"/>
      <c r="E273" s="51"/>
      <c r="F273" s="67"/>
      <c r="G273" s="62"/>
      <c r="H273" s="60"/>
      <c r="I273" s="60"/>
      <c r="J273" s="60"/>
      <c r="K273" s="52"/>
      <c r="L273" s="68" t="str">
        <f t="shared" si="32"/>
        <v xml:space="preserve">       </v>
      </c>
      <c r="M273" s="63" t="str">
        <f t="shared" si="33"/>
        <v xml:space="preserve">   </v>
      </c>
      <c r="N273" s="47"/>
      <c r="O273" s="47"/>
      <c r="P273" s="47"/>
      <c r="Q273" s="47"/>
      <c r="R273" s="47"/>
      <c r="S273" s="47"/>
      <c r="T273" s="47"/>
      <c r="U273" s="47"/>
      <c r="V273" s="47"/>
      <c r="W273" s="47"/>
      <c r="X273" s="47"/>
      <c r="Y273" s="47"/>
      <c r="Z273" s="47"/>
    </row>
    <row r="274" spans="1:26" ht="15" hidden="1" customHeight="1" x14ac:dyDescent="0.25">
      <c r="A274" s="339"/>
      <c r="B274" s="350"/>
      <c r="C274" s="66"/>
      <c r="D274" s="342"/>
      <c r="E274" s="51"/>
      <c r="F274" s="67"/>
      <c r="G274" s="62"/>
      <c r="H274" s="60"/>
      <c r="I274" s="60"/>
      <c r="J274" s="60"/>
      <c r="K274" s="52"/>
      <c r="L274" s="68" t="str">
        <f t="shared" si="32"/>
        <v xml:space="preserve">       </v>
      </c>
      <c r="M274" s="63" t="str">
        <f t="shared" si="33"/>
        <v xml:space="preserve">   </v>
      </c>
      <c r="N274" s="47"/>
      <c r="O274" s="47"/>
      <c r="P274" s="47"/>
      <c r="Q274" s="47"/>
      <c r="R274" s="47"/>
      <c r="S274" s="47"/>
      <c r="T274" s="47"/>
      <c r="U274" s="47"/>
      <c r="V274" s="47"/>
      <c r="W274" s="47"/>
      <c r="X274" s="47"/>
      <c r="Y274" s="47"/>
      <c r="Z274" s="47"/>
    </row>
    <row r="275" spans="1:26" ht="15" hidden="1" customHeight="1" x14ac:dyDescent="0.25">
      <c r="A275" s="339"/>
      <c r="B275" s="350"/>
      <c r="C275" s="66"/>
      <c r="D275" s="342"/>
      <c r="E275" s="51"/>
      <c r="F275" s="67"/>
      <c r="G275" s="62"/>
      <c r="H275" s="60"/>
      <c r="I275" s="60"/>
      <c r="J275" s="60"/>
      <c r="K275" s="52"/>
      <c r="L275" s="68" t="str">
        <f t="shared" si="32"/>
        <v xml:space="preserve">       </v>
      </c>
      <c r="M275" s="63" t="str">
        <f t="shared" si="33"/>
        <v xml:space="preserve">   </v>
      </c>
      <c r="N275" s="47"/>
      <c r="O275" s="47"/>
      <c r="P275" s="47"/>
      <c r="Q275" s="47"/>
      <c r="R275" s="47"/>
      <c r="S275" s="47"/>
      <c r="T275" s="47"/>
      <c r="U275" s="47"/>
      <c r="V275" s="47"/>
      <c r="W275" s="47"/>
      <c r="X275" s="47"/>
      <c r="Y275" s="47"/>
      <c r="Z275" s="47"/>
    </row>
    <row r="276" spans="1:26" ht="15" hidden="1" customHeight="1" x14ac:dyDescent="0.25">
      <c r="A276" s="339"/>
      <c r="B276" s="350"/>
      <c r="C276" s="66"/>
      <c r="D276" s="342"/>
      <c r="E276" s="51"/>
      <c r="F276" s="67"/>
      <c r="G276" s="62"/>
      <c r="H276" s="60"/>
      <c r="I276" s="60"/>
      <c r="J276" s="60"/>
      <c r="K276" s="52"/>
      <c r="L276" s="68" t="str">
        <f t="shared" si="32"/>
        <v xml:space="preserve">       </v>
      </c>
      <c r="M276" s="63" t="str">
        <f t="shared" si="33"/>
        <v xml:space="preserve">   </v>
      </c>
      <c r="N276" s="47"/>
      <c r="O276" s="47"/>
      <c r="P276" s="47"/>
      <c r="Q276" s="47"/>
      <c r="R276" s="47"/>
      <c r="S276" s="47"/>
      <c r="T276" s="47"/>
      <c r="U276" s="47"/>
      <c r="V276" s="47"/>
      <c r="W276" s="47"/>
      <c r="X276" s="47"/>
      <c r="Y276" s="47"/>
      <c r="Z276" s="47"/>
    </row>
    <row r="277" spans="1:26" ht="15" hidden="1" customHeight="1" x14ac:dyDescent="0.25">
      <c r="A277" s="339"/>
      <c r="B277" s="350"/>
      <c r="C277" s="66"/>
      <c r="D277" s="342"/>
      <c r="E277" s="51"/>
      <c r="F277" s="67"/>
      <c r="G277" s="62"/>
      <c r="H277" s="60"/>
      <c r="I277" s="60"/>
      <c r="J277" s="60"/>
      <c r="K277" s="52"/>
      <c r="L277" s="68" t="str">
        <f t="shared" si="32"/>
        <v xml:space="preserve">       </v>
      </c>
      <c r="M277" s="63" t="str">
        <f t="shared" si="33"/>
        <v xml:space="preserve">   </v>
      </c>
      <c r="N277" s="47"/>
      <c r="O277" s="47"/>
      <c r="P277" s="47"/>
      <c r="Q277" s="47"/>
      <c r="R277" s="47"/>
      <c r="S277" s="47"/>
      <c r="T277" s="47"/>
      <c r="U277" s="47"/>
      <c r="V277" s="47"/>
      <c r="W277" s="47"/>
      <c r="X277" s="47"/>
      <c r="Y277" s="47"/>
      <c r="Z277" s="47"/>
    </row>
    <row r="278" spans="1:26" ht="15" hidden="1" customHeight="1" x14ac:dyDescent="0.25">
      <c r="A278" s="339"/>
      <c r="B278" s="350"/>
      <c r="C278" s="66"/>
      <c r="D278" s="342"/>
      <c r="E278" s="51"/>
      <c r="F278" s="67"/>
      <c r="G278" s="62"/>
      <c r="H278" s="60"/>
      <c r="I278" s="60"/>
      <c r="J278" s="60"/>
      <c r="K278" s="52"/>
      <c r="L278" s="68" t="str">
        <f t="shared" si="32"/>
        <v xml:space="preserve">       </v>
      </c>
      <c r="M278" s="63" t="str">
        <f t="shared" si="33"/>
        <v xml:space="preserve">   </v>
      </c>
      <c r="N278" s="47"/>
      <c r="O278" s="47"/>
      <c r="P278" s="47"/>
      <c r="Q278" s="47"/>
      <c r="R278" s="47"/>
      <c r="S278" s="47"/>
      <c r="T278" s="47"/>
      <c r="U278" s="47"/>
      <c r="V278" s="47"/>
      <c r="W278" s="47"/>
      <c r="X278" s="47"/>
      <c r="Y278" s="47"/>
      <c r="Z278" s="47"/>
    </row>
    <row r="279" spans="1:26" ht="15" hidden="1" customHeight="1" x14ac:dyDescent="0.25">
      <c r="A279" s="343"/>
      <c r="B279" s="351"/>
      <c r="C279" s="75"/>
      <c r="D279" s="76"/>
      <c r="E279" s="77"/>
      <c r="F279" s="78"/>
      <c r="G279" s="62"/>
      <c r="H279" s="60"/>
      <c r="I279" s="60"/>
      <c r="J279" s="60"/>
      <c r="K279" s="52"/>
      <c r="L279" s="68" t="str">
        <f>CONCATENATE(C279," ",D279," ",E279," ",F279)</f>
        <v xml:space="preserve">   </v>
      </c>
      <c r="M279" s="63" t="str">
        <f t="shared" si="33"/>
        <v xml:space="preserve">   </v>
      </c>
      <c r="N279" s="47"/>
      <c r="O279" s="47"/>
      <c r="P279" s="47"/>
      <c r="Q279" s="47"/>
      <c r="R279" s="47"/>
      <c r="S279" s="47"/>
      <c r="T279" s="47"/>
      <c r="U279" s="47"/>
      <c r="V279" s="47"/>
      <c r="W279" s="47"/>
      <c r="X279" s="47"/>
      <c r="Y279" s="47"/>
      <c r="Z279" s="47"/>
    </row>
    <row r="280" spans="1:26" ht="15" hidden="1" customHeight="1" x14ac:dyDescent="0.25">
      <c r="A280" s="336" t="s">
        <v>127</v>
      </c>
      <c r="B280" s="352" t="s">
        <v>191</v>
      </c>
      <c r="C280" s="62"/>
      <c r="D280" s="60"/>
      <c r="E280" s="60"/>
      <c r="F280" s="60"/>
      <c r="G280" s="62"/>
      <c r="H280" s="60"/>
      <c r="I280" s="60"/>
      <c r="J280" s="60"/>
      <c r="K280" s="52"/>
      <c r="L280" s="356" t="str">
        <f t="shared" ref="L280:L288" si="34">CONCATENATE(C280," ",D280," ",E280," ",F280," ",C281," ",D281," ",E281," ",F281)</f>
        <v xml:space="preserve">       </v>
      </c>
      <c r="M280" s="63" t="str">
        <f t="shared" si="33"/>
        <v xml:space="preserve">   </v>
      </c>
      <c r="N280" s="47"/>
      <c r="O280" s="47"/>
      <c r="P280" s="47"/>
      <c r="Q280" s="47"/>
      <c r="R280" s="47"/>
      <c r="S280" s="47"/>
      <c r="T280" s="47"/>
      <c r="U280" s="47"/>
      <c r="V280" s="47"/>
      <c r="W280" s="47"/>
      <c r="X280" s="47"/>
      <c r="Y280" s="47"/>
      <c r="Z280" s="47"/>
    </row>
    <row r="281" spans="1:26" ht="15" hidden="1" customHeight="1" x14ac:dyDescent="0.25">
      <c r="A281" s="339"/>
      <c r="B281" s="350"/>
      <c r="C281" s="70"/>
      <c r="D281" s="342"/>
      <c r="E281" s="51"/>
      <c r="F281" s="67"/>
      <c r="G281" s="62"/>
      <c r="H281" s="60"/>
      <c r="I281" s="60"/>
      <c r="J281" s="60"/>
      <c r="K281" s="52"/>
      <c r="L281" s="68" t="str">
        <f t="shared" si="34"/>
        <v xml:space="preserve">       </v>
      </c>
      <c r="M281" s="63" t="str">
        <f t="shared" si="33"/>
        <v xml:space="preserve">   </v>
      </c>
      <c r="N281" s="47"/>
      <c r="O281" s="47"/>
      <c r="P281" s="47"/>
      <c r="Q281" s="47"/>
      <c r="R281" s="47"/>
      <c r="S281" s="47"/>
      <c r="T281" s="47"/>
      <c r="U281" s="47"/>
      <c r="V281" s="47"/>
      <c r="W281" s="47"/>
      <c r="X281" s="47"/>
      <c r="Y281" s="47"/>
      <c r="Z281" s="47"/>
    </row>
    <row r="282" spans="1:26" ht="15" hidden="1" customHeight="1" x14ac:dyDescent="0.25">
      <c r="A282" s="339"/>
      <c r="B282" s="350"/>
      <c r="C282" s="66"/>
      <c r="D282" s="342"/>
      <c r="E282" s="51"/>
      <c r="F282" s="67"/>
      <c r="G282" s="62"/>
      <c r="H282" s="60"/>
      <c r="I282" s="60"/>
      <c r="J282" s="60"/>
      <c r="K282" s="52"/>
      <c r="L282" s="68" t="str">
        <f t="shared" si="34"/>
        <v xml:space="preserve">       </v>
      </c>
      <c r="M282" s="63" t="str">
        <f t="shared" si="33"/>
        <v xml:space="preserve">   </v>
      </c>
      <c r="N282" s="47"/>
      <c r="O282" s="47"/>
      <c r="P282" s="47"/>
      <c r="Q282" s="47"/>
      <c r="R282" s="47"/>
      <c r="S282" s="47"/>
      <c r="T282" s="47"/>
      <c r="U282" s="47"/>
      <c r="V282" s="47"/>
      <c r="W282" s="47"/>
      <c r="X282" s="47"/>
      <c r="Y282" s="47"/>
      <c r="Z282" s="47"/>
    </row>
    <row r="283" spans="1:26" ht="15" hidden="1" customHeight="1" x14ac:dyDescent="0.25">
      <c r="A283" s="339"/>
      <c r="B283" s="350"/>
      <c r="C283" s="66"/>
      <c r="D283" s="342"/>
      <c r="E283" s="51"/>
      <c r="F283" s="67"/>
      <c r="G283" s="62"/>
      <c r="H283" s="60"/>
      <c r="I283" s="60"/>
      <c r="J283" s="60"/>
      <c r="K283" s="52"/>
      <c r="L283" s="68" t="str">
        <f t="shared" si="34"/>
        <v xml:space="preserve">       </v>
      </c>
      <c r="M283" s="63" t="str">
        <f t="shared" si="33"/>
        <v xml:space="preserve">   </v>
      </c>
      <c r="N283" s="47"/>
      <c r="O283" s="47"/>
      <c r="P283" s="47"/>
      <c r="Q283" s="47"/>
      <c r="R283" s="47"/>
      <c r="S283" s="47"/>
      <c r="T283" s="47"/>
      <c r="U283" s="47"/>
      <c r="V283" s="47"/>
      <c r="W283" s="47"/>
      <c r="X283" s="47"/>
      <c r="Y283" s="47"/>
      <c r="Z283" s="47"/>
    </row>
    <row r="284" spans="1:26" ht="15" hidden="1" customHeight="1" x14ac:dyDescent="0.25">
      <c r="A284" s="339"/>
      <c r="B284" s="350"/>
      <c r="C284" s="66"/>
      <c r="D284" s="342"/>
      <c r="E284" s="51"/>
      <c r="F284" s="67"/>
      <c r="G284" s="62"/>
      <c r="H284" s="60"/>
      <c r="I284" s="60"/>
      <c r="J284" s="60"/>
      <c r="K284" s="52"/>
      <c r="L284" s="68" t="str">
        <f t="shared" si="34"/>
        <v xml:space="preserve">       </v>
      </c>
      <c r="M284" s="63" t="str">
        <f t="shared" si="33"/>
        <v xml:space="preserve">   </v>
      </c>
      <c r="N284" s="47"/>
      <c r="O284" s="47"/>
      <c r="P284" s="47"/>
      <c r="Q284" s="47"/>
      <c r="R284" s="47"/>
      <c r="S284" s="47"/>
      <c r="T284" s="47"/>
      <c r="U284" s="47"/>
      <c r="V284" s="47"/>
      <c r="W284" s="47"/>
      <c r="X284" s="47"/>
      <c r="Y284" s="47"/>
      <c r="Z284" s="47"/>
    </row>
    <row r="285" spans="1:26" ht="15" hidden="1" customHeight="1" x14ac:dyDescent="0.25">
      <c r="A285" s="339"/>
      <c r="B285" s="350"/>
      <c r="C285" s="66"/>
      <c r="D285" s="342"/>
      <c r="E285" s="51"/>
      <c r="F285" s="67"/>
      <c r="G285" s="62"/>
      <c r="H285" s="60"/>
      <c r="I285" s="60"/>
      <c r="J285" s="60"/>
      <c r="K285" s="52"/>
      <c r="L285" s="68" t="str">
        <f t="shared" si="34"/>
        <v xml:space="preserve">       </v>
      </c>
      <c r="M285" s="63" t="str">
        <f t="shared" si="33"/>
        <v xml:space="preserve">   </v>
      </c>
      <c r="N285" s="47"/>
      <c r="O285" s="47"/>
      <c r="P285" s="47"/>
      <c r="Q285" s="47"/>
      <c r="R285" s="47"/>
      <c r="S285" s="47"/>
      <c r="T285" s="47"/>
      <c r="U285" s="47"/>
      <c r="V285" s="47"/>
      <c r="W285" s="47"/>
      <c r="X285" s="47"/>
      <c r="Y285" s="47"/>
      <c r="Z285" s="47"/>
    </row>
    <row r="286" spans="1:26" ht="15" hidden="1" customHeight="1" x14ac:dyDescent="0.25">
      <c r="A286" s="339"/>
      <c r="B286" s="350"/>
      <c r="C286" s="66"/>
      <c r="D286" s="342"/>
      <c r="E286" s="51"/>
      <c r="F286" s="67"/>
      <c r="G286" s="62"/>
      <c r="H286" s="60"/>
      <c r="I286" s="60"/>
      <c r="J286" s="60"/>
      <c r="K286" s="52"/>
      <c r="L286" s="68" t="str">
        <f t="shared" si="34"/>
        <v xml:space="preserve">       </v>
      </c>
      <c r="M286" s="63" t="str">
        <f t="shared" si="33"/>
        <v xml:space="preserve">   </v>
      </c>
      <c r="N286" s="47"/>
      <c r="O286" s="47"/>
      <c r="P286" s="47"/>
      <c r="Q286" s="47"/>
      <c r="R286" s="47"/>
      <c r="S286" s="47"/>
      <c r="T286" s="47"/>
      <c r="U286" s="47"/>
      <c r="V286" s="47"/>
      <c r="W286" s="47"/>
      <c r="X286" s="47"/>
      <c r="Y286" s="47"/>
      <c r="Z286" s="47"/>
    </row>
    <row r="287" spans="1:26" ht="15" hidden="1" customHeight="1" x14ac:dyDescent="0.25">
      <c r="A287" s="339"/>
      <c r="B287" s="350"/>
      <c r="C287" s="66"/>
      <c r="D287" s="342"/>
      <c r="E287" s="51"/>
      <c r="F287" s="67"/>
      <c r="G287" s="62"/>
      <c r="H287" s="60"/>
      <c r="I287" s="60"/>
      <c r="J287" s="60"/>
      <c r="K287" s="52"/>
      <c r="L287" s="68" t="str">
        <f t="shared" si="34"/>
        <v xml:space="preserve">       </v>
      </c>
      <c r="M287" s="63" t="str">
        <f t="shared" si="33"/>
        <v xml:space="preserve">   </v>
      </c>
      <c r="N287" s="47"/>
      <c r="O287" s="47"/>
      <c r="P287" s="47"/>
      <c r="Q287" s="47"/>
      <c r="R287" s="47"/>
      <c r="S287" s="47"/>
      <c r="T287" s="47"/>
      <c r="U287" s="47"/>
      <c r="V287" s="47"/>
      <c r="W287" s="47"/>
      <c r="X287" s="47"/>
      <c r="Y287" s="47"/>
      <c r="Z287" s="47"/>
    </row>
    <row r="288" spans="1:26" ht="15" hidden="1" customHeight="1" x14ac:dyDescent="0.25">
      <c r="A288" s="339"/>
      <c r="B288" s="350"/>
      <c r="C288" s="66"/>
      <c r="D288" s="342"/>
      <c r="E288" s="51"/>
      <c r="F288" s="67"/>
      <c r="G288" s="62"/>
      <c r="H288" s="60"/>
      <c r="I288" s="60"/>
      <c r="J288" s="60"/>
      <c r="K288" s="52"/>
      <c r="L288" s="68" t="str">
        <f t="shared" si="34"/>
        <v xml:space="preserve">       </v>
      </c>
      <c r="M288" s="63" t="str">
        <f t="shared" si="33"/>
        <v xml:space="preserve">   </v>
      </c>
      <c r="N288" s="47"/>
      <c r="O288" s="47"/>
      <c r="P288" s="47"/>
      <c r="Q288" s="47"/>
      <c r="R288" s="47"/>
      <c r="S288" s="47"/>
      <c r="T288" s="47"/>
      <c r="U288" s="47"/>
      <c r="V288" s="47"/>
      <c r="W288" s="47"/>
      <c r="X288" s="47"/>
      <c r="Y288" s="47"/>
      <c r="Z288" s="47"/>
    </row>
    <row r="289" spans="1:26" ht="15" hidden="1" customHeight="1" x14ac:dyDescent="0.25">
      <c r="A289" s="343"/>
      <c r="B289" s="351"/>
      <c r="C289" s="75"/>
      <c r="D289" s="76"/>
      <c r="E289" s="77"/>
      <c r="F289" s="78"/>
      <c r="G289" s="62"/>
      <c r="H289" s="60"/>
      <c r="I289" s="60"/>
      <c r="J289" s="60"/>
      <c r="K289" s="52"/>
      <c r="L289" s="82" t="str">
        <f>CONCATENATE(C289," ",D289," ",E289," ",F289)</f>
        <v xml:space="preserve">   </v>
      </c>
      <c r="M289" s="63" t="str">
        <f t="shared" si="33"/>
        <v xml:space="preserve">   </v>
      </c>
      <c r="N289" s="47"/>
      <c r="O289" s="47"/>
      <c r="P289" s="47"/>
      <c r="Q289" s="47"/>
      <c r="R289" s="47"/>
      <c r="S289" s="47"/>
      <c r="T289" s="47"/>
      <c r="U289" s="47"/>
      <c r="V289" s="47"/>
      <c r="W289" s="47"/>
      <c r="X289" s="47"/>
      <c r="Y289" s="47"/>
      <c r="Z289" s="47"/>
    </row>
    <row r="290" spans="1:26" ht="15" hidden="1" customHeight="1" x14ac:dyDescent="0.25">
      <c r="A290" s="336" t="s">
        <v>127</v>
      </c>
      <c r="B290" s="352" t="s">
        <v>191</v>
      </c>
      <c r="C290" s="62"/>
      <c r="D290" s="60"/>
      <c r="E290" s="60"/>
      <c r="F290" s="60"/>
      <c r="G290" s="62"/>
      <c r="H290" s="60"/>
      <c r="I290" s="60"/>
      <c r="J290" s="60"/>
      <c r="K290" s="52"/>
      <c r="L290" s="356" t="str">
        <f t="shared" ref="L290:L298" si="35">CONCATENATE(C290," ",D290," ",E290," ",F290," ",C291," ",D291," ",E291," ",F291)</f>
        <v xml:space="preserve">       </v>
      </c>
      <c r="M290" s="63" t="str">
        <f t="shared" si="33"/>
        <v xml:space="preserve">   </v>
      </c>
      <c r="N290" s="47"/>
      <c r="O290" s="47"/>
      <c r="P290" s="47"/>
      <c r="Q290" s="47"/>
      <c r="R290" s="47"/>
      <c r="S290" s="47"/>
      <c r="T290" s="47"/>
      <c r="U290" s="47"/>
      <c r="V290" s="47"/>
      <c r="W290" s="47"/>
      <c r="X290" s="47"/>
      <c r="Y290" s="47"/>
      <c r="Z290" s="47"/>
    </row>
    <row r="291" spans="1:26" ht="15" hidden="1" customHeight="1" x14ac:dyDescent="0.25">
      <c r="A291" s="339"/>
      <c r="B291" s="350"/>
      <c r="C291" s="70"/>
      <c r="D291" s="342"/>
      <c r="E291" s="51"/>
      <c r="F291" s="67"/>
      <c r="G291" s="62"/>
      <c r="H291" s="60"/>
      <c r="I291" s="60"/>
      <c r="J291" s="60"/>
      <c r="K291" s="52"/>
      <c r="L291" s="68" t="str">
        <f t="shared" si="35"/>
        <v xml:space="preserve">       </v>
      </c>
      <c r="M291" s="63" t="str">
        <f t="shared" si="33"/>
        <v xml:space="preserve">   </v>
      </c>
      <c r="N291" s="47"/>
      <c r="O291" s="47"/>
      <c r="P291" s="47"/>
      <c r="Q291" s="47"/>
      <c r="R291" s="47"/>
      <c r="S291" s="47"/>
      <c r="T291" s="47"/>
      <c r="U291" s="47"/>
      <c r="V291" s="47"/>
      <c r="W291" s="47"/>
      <c r="X291" s="47"/>
      <c r="Y291" s="47"/>
      <c r="Z291" s="47"/>
    </row>
    <row r="292" spans="1:26" ht="15" hidden="1" customHeight="1" x14ac:dyDescent="0.25">
      <c r="A292" s="339"/>
      <c r="B292" s="350"/>
      <c r="C292" s="66"/>
      <c r="D292" s="342"/>
      <c r="E292" s="51"/>
      <c r="F292" s="67"/>
      <c r="G292" s="62"/>
      <c r="H292" s="60"/>
      <c r="I292" s="60"/>
      <c r="J292" s="60"/>
      <c r="K292" s="52"/>
      <c r="L292" s="68" t="str">
        <f t="shared" si="35"/>
        <v xml:space="preserve">       </v>
      </c>
      <c r="M292" s="63" t="str">
        <f t="shared" si="33"/>
        <v xml:space="preserve">   </v>
      </c>
      <c r="N292" s="47"/>
      <c r="O292" s="47"/>
      <c r="P292" s="47"/>
      <c r="Q292" s="47"/>
      <c r="R292" s="47"/>
      <c r="S292" s="47"/>
      <c r="T292" s="47"/>
      <c r="U292" s="47"/>
      <c r="V292" s="47"/>
      <c r="W292" s="47"/>
      <c r="X292" s="47"/>
      <c r="Y292" s="47"/>
      <c r="Z292" s="47"/>
    </row>
    <row r="293" spans="1:26" ht="15" hidden="1" customHeight="1" x14ac:dyDescent="0.25">
      <c r="A293" s="339"/>
      <c r="B293" s="350"/>
      <c r="C293" s="66"/>
      <c r="D293" s="342"/>
      <c r="E293" s="51"/>
      <c r="F293" s="67"/>
      <c r="G293" s="62"/>
      <c r="H293" s="60"/>
      <c r="I293" s="60"/>
      <c r="J293" s="60"/>
      <c r="K293" s="52"/>
      <c r="L293" s="68" t="str">
        <f t="shared" si="35"/>
        <v xml:space="preserve">       </v>
      </c>
      <c r="M293" s="63" t="str">
        <f t="shared" si="33"/>
        <v xml:space="preserve">   </v>
      </c>
      <c r="N293" s="47"/>
      <c r="O293" s="47"/>
      <c r="P293" s="47"/>
      <c r="Q293" s="47"/>
      <c r="R293" s="47"/>
      <c r="S293" s="47"/>
      <c r="T293" s="47"/>
      <c r="U293" s="47"/>
      <c r="V293" s="47"/>
      <c r="W293" s="47"/>
      <c r="X293" s="47"/>
      <c r="Y293" s="47"/>
      <c r="Z293" s="47"/>
    </row>
    <row r="294" spans="1:26" ht="15" hidden="1" customHeight="1" x14ac:dyDescent="0.25">
      <c r="A294" s="339"/>
      <c r="B294" s="350"/>
      <c r="C294" s="66"/>
      <c r="D294" s="342"/>
      <c r="E294" s="51"/>
      <c r="F294" s="67"/>
      <c r="G294" s="62"/>
      <c r="H294" s="60"/>
      <c r="I294" s="60"/>
      <c r="J294" s="60"/>
      <c r="K294" s="52"/>
      <c r="L294" s="68" t="str">
        <f t="shared" si="35"/>
        <v xml:space="preserve">       </v>
      </c>
      <c r="M294" s="63" t="str">
        <f t="shared" si="33"/>
        <v xml:space="preserve">   </v>
      </c>
      <c r="N294" s="47"/>
      <c r="O294" s="47"/>
      <c r="P294" s="47"/>
      <c r="Q294" s="47"/>
      <c r="R294" s="47"/>
      <c r="S294" s="47"/>
      <c r="T294" s="47"/>
      <c r="U294" s="47"/>
      <c r="V294" s="47"/>
      <c r="W294" s="47"/>
      <c r="X294" s="47"/>
      <c r="Y294" s="47"/>
      <c r="Z294" s="47"/>
    </row>
    <row r="295" spans="1:26" ht="15" hidden="1" customHeight="1" x14ac:dyDescent="0.25">
      <c r="A295" s="339"/>
      <c r="B295" s="350"/>
      <c r="C295" s="66"/>
      <c r="D295" s="342"/>
      <c r="E295" s="51"/>
      <c r="F295" s="67"/>
      <c r="G295" s="62"/>
      <c r="H295" s="60"/>
      <c r="I295" s="60"/>
      <c r="J295" s="60"/>
      <c r="K295" s="52"/>
      <c r="L295" s="68" t="str">
        <f t="shared" si="35"/>
        <v xml:space="preserve">       </v>
      </c>
      <c r="M295" s="63" t="str">
        <f t="shared" si="33"/>
        <v xml:space="preserve">   </v>
      </c>
      <c r="N295" s="47"/>
      <c r="O295" s="47"/>
      <c r="P295" s="47"/>
      <c r="Q295" s="47"/>
      <c r="R295" s="47"/>
      <c r="S295" s="47"/>
      <c r="T295" s="47"/>
      <c r="U295" s="47"/>
      <c r="V295" s="47"/>
      <c r="W295" s="47"/>
      <c r="X295" s="47"/>
      <c r="Y295" s="47"/>
      <c r="Z295" s="47"/>
    </row>
    <row r="296" spans="1:26" ht="15" hidden="1" customHeight="1" x14ac:dyDescent="0.25">
      <c r="A296" s="339"/>
      <c r="B296" s="350"/>
      <c r="C296" s="66"/>
      <c r="D296" s="342"/>
      <c r="E296" s="51"/>
      <c r="F296" s="67"/>
      <c r="G296" s="62"/>
      <c r="H296" s="60"/>
      <c r="I296" s="60"/>
      <c r="J296" s="60"/>
      <c r="K296" s="52"/>
      <c r="L296" s="68" t="str">
        <f t="shared" si="35"/>
        <v xml:space="preserve">       </v>
      </c>
      <c r="M296" s="63" t="str">
        <f t="shared" si="33"/>
        <v xml:space="preserve">   </v>
      </c>
      <c r="N296" s="47"/>
      <c r="O296" s="47"/>
      <c r="P296" s="47"/>
      <c r="Q296" s="47"/>
      <c r="R296" s="47"/>
      <c r="S296" s="47"/>
      <c r="T296" s="47"/>
      <c r="U296" s="47"/>
      <c r="V296" s="47"/>
      <c r="W296" s="47"/>
      <c r="X296" s="47"/>
      <c r="Y296" s="47"/>
      <c r="Z296" s="47"/>
    </row>
    <row r="297" spans="1:26" ht="15" hidden="1" customHeight="1" x14ac:dyDescent="0.25">
      <c r="A297" s="339"/>
      <c r="B297" s="350"/>
      <c r="C297" s="66"/>
      <c r="D297" s="342"/>
      <c r="E297" s="51"/>
      <c r="F297" s="67"/>
      <c r="G297" s="62"/>
      <c r="H297" s="60"/>
      <c r="I297" s="60"/>
      <c r="J297" s="60"/>
      <c r="K297" s="52"/>
      <c r="L297" s="68" t="str">
        <f t="shared" si="35"/>
        <v xml:space="preserve">       </v>
      </c>
      <c r="M297" s="63" t="str">
        <f t="shared" si="33"/>
        <v xml:space="preserve">   </v>
      </c>
      <c r="N297" s="47"/>
      <c r="O297" s="47"/>
      <c r="P297" s="47"/>
      <c r="Q297" s="47"/>
      <c r="R297" s="47"/>
      <c r="S297" s="47"/>
      <c r="T297" s="47"/>
      <c r="U297" s="47"/>
      <c r="V297" s="47"/>
      <c r="W297" s="47"/>
      <c r="X297" s="47"/>
      <c r="Y297" s="47"/>
      <c r="Z297" s="47"/>
    </row>
    <row r="298" spans="1:26" ht="15" hidden="1" customHeight="1" x14ac:dyDescent="0.25">
      <c r="A298" s="339"/>
      <c r="B298" s="350"/>
      <c r="C298" s="66"/>
      <c r="D298" s="342"/>
      <c r="E298" s="51"/>
      <c r="F298" s="67"/>
      <c r="G298" s="62"/>
      <c r="H298" s="60"/>
      <c r="I298" s="60"/>
      <c r="J298" s="60"/>
      <c r="K298" s="52"/>
      <c r="L298" s="68" t="str">
        <f t="shared" si="35"/>
        <v xml:space="preserve">       </v>
      </c>
      <c r="M298" s="63" t="str">
        <f t="shared" si="33"/>
        <v xml:space="preserve">   </v>
      </c>
      <c r="N298" s="47"/>
      <c r="O298" s="47"/>
      <c r="P298" s="47"/>
      <c r="Q298" s="47"/>
      <c r="R298" s="47"/>
      <c r="S298" s="47"/>
      <c r="T298" s="47"/>
      <c r="U298" s="47"/>
      <c r="V298" s="47"/>
      <c r="W298" s="47"/>
      <c r="X298" s="47"/>
      <c r="Y298" s="47"/>
      <c r="Z298" s="47"/>
    </row>
    <row r="299" spans="1:26" ht="15" hidden="1" customHeight="1" x14ac:dyDescent="0.25">
      <c r="A299" s="343"/>
      <c r="B299" s="351"/>
      <c r="C299" s="75"/>
      <c r="D299" s="76"/>
      <c r="E299" s="77"/>
      <c r="F299" s="78"/>
      <c r="G299" s="62"/>
      <c r="H299" s="60"/>
      <c r="I299" s="60"/>
      <c r="J299" s="60"/>
      <c r="K299" s="52"/>
      <c r="L299" s="68" t="str">
        <f>CONCATENATE(C299," ",D299," ",E299," ",F299)</f>
        <v xml:space="preserve">   </v>
      </c>
      <c r="M299" s="63" t="str">
        <f t="shared" si="33"/>
        <v xml:space="preserve">   </v>
      </c>
      <c r="N299" s="47"/>
      <c r="O299" s="47"/>
      <c r="P299" s="47"/>
      <c r="Q299" s="47"/>
      <c r="R299" s="47"/>
      <c r="S299" s="47"/>
      <c r="T299" s="47"/>
      <c r="U299" s="47"/>
      <c r="V299" s="47"/>
      <c r="W299" s="47"/>
      <c r="X299" s="47"/>
      <c r="Y299" s="47"/>
      <c r="Z299" s="47"/>
    </row>
    <row r="300" spans="1:26" ht="15" hidden="1" customHeight="1" x14ac:dyDescent="0.25">
      <c r="A300" s="336" t="s">
        <v>127</v>
      </c>
      <c r="B300" s="352" t="s">
        <v>191</v>
      </c>
      <c r="C300" s="62"/>
      <c r="D300" s="60"/>
      <c r="E300" s="60"/>
      <c r="F300" s="60"/>
      <c r="G300" s="62"/>
      <c r="H300" s="60"/>
      <c r="I300" s="60"/>
      <c r="J300" s="60"/>
      <c r="K300" s="52"/>
      <c r="L300" s="356" t="str">
        <f t="shared" ref="L300:L308" si="36">CONCATENATE(C300," ",D300," ",E300," ",F300," ",C301," ",D301," ",E301," ",F301)</f>
        <v xml:space="preserve">       </v>
      </c>
      <c r="M300" s="63" t="str">
        <f t="shared" si="33"/>
        <v xml:space="preserve">   </v>
      </c>
      <c r="N300" s="47"/>
      <c r="O300" s="47"/>
      <c r="P300" s="47"/>
      <c r="Q300" s="47"/>
      <c r="R300" s="47"/>
      <c r="S300" s="47"/>
      <c r="T300" s="47"/>
      <c r="U300" s="47"/>
      <c r="V300" s="47"/>
      <c r="W300" s="47"/>
      <c r="X300" s="47"/>
      <c r="Y300" s="47"/>
      <c r="Z300" s="47"/>
    </row>
    <row r="301" spans="1:26" ht="15" hidden="1" customHeight="1" x14ac:dyDescent="0.25">
      <c r="A301" s="339"/>
      <c r="B301" s="350"/>
      <c r="C301" s="70"/>
      <c r="D301" s="342"/>
      <c r="E301" s="51"/>
      <c r="F301" s="67"/>
      <c r="G301" s="62"/>
      <c r="H301" s="60"/>
      <c r="I301" s="60"/>
      <c r="J301" s="60"/>
      <c r="K301" s="52"/>
      <c r="L301" s="68" t="str">
        <f t="shared" si="36"/>
        <v xml:space="preserve">       </v>
      </c>
      <c r="M301" s="63" t="str">
        <f t="shared" si="33"/>
        <v xml:space="preserve">   </v>
      </c>
      <c r="N301" s="47"/>
      <c r="O301" s="47"/>
      <c r="P301" s="47"/>
      <c r="Q301" s="47"/>
      <c r="R301" s="47"/>
      <c r="S301" s="47"/>
      <c r="T301" s="47"/>
      <c r="U301" s="47"/>
      <c r="V301" s="47"/>
      <c r="W301" s="47"/>
      <c r="X301" s="47"/>
      <c r="Y301" s="47"/>
      <c r="Z301" s="47"/>
    </row>
    <row r="302" spans="1:26" ht="15" hidden="1" customHeight="1" x14ac:dyDescent="0.25">
      <c r="A302" s="339"/>
      <c r="B302" s="350"/>
      <c r="C302" s="66"/>
      <c r="D302" s="342"/>
      <c r="E302" s="51"/>
      <c r="F302" s="67"/>
      <c r="G302" s="62"/>
      <c r="H302" s="60"/>
      <c r="I302" s="60"/>
      <c r="J302" s="60"/>
      <c r="K302" s="52"/>
      <c r="L302" s="68" t="str">
        <f t="shared" si="36"/>
        <v xml:space="preserve">       </v>
      </c>
      <c r="M302" s="63" t="str">
        <f t="shared" si="33"/>
        <v xml:space="preserve">   </v>
      </c>
      <c r="N302" s="47"/>
      <c r="O302" s="47"/>
      <c r="P302" s="47"/>
      <c r="Q302" s="47"/>
      <c r="R302" s="47"/>
      <c r="S302" s="47"/>
      <c r="T302" s="47"/>
      <c r="U302" s="47"/>
      <c r="V302" s="47"/>
      <c r="W302" s="47"/>
      <c r="X302" s="47"/>
      <c r="Y302" s="47"/>
      <c r="Z302" s="47"/>
    </row>
    <row r="303" spans="1:26" ht="15" hidden="1" customHeight="1" x14ac:dyDescent="0.25">
      <c r="A303" s="339"/>
      <c r="B303" s="350"/>
      <c r="C303" s="66"/>
      <c r="D303" s="342"/>
      <c r="E303" s="51"/>
      <c r="F303" s="67"/>
      <c r="G303" s="62"/>
      <c r="H303" s="60"/>
      <c r="I303" s="60"/>
      <c r="J303" s="60"/>
      <c r="K303" s="52"/>
      <c r="L303" s="68" t="str">
        <f t="shared" si="36"/>
        <v xml:space="preserve">       </v>
      </c>
      <c r="M303" s="63" t="str">
        <f t="shared" si="33"/>
        <v xml:space="preserve">   </v>
      </c>
      <c r="N303" s="47"/>
      <c r="O303" s="47"/>
      <c r="P303" s="47"/>
      <c r="Q303" s="47"/>
      <c r="R303" s="47"/>
      <c r="S303" s="47"/>
      <c r="T303" s="47"/>
      <c r="U303" s="47"/>
      <c r="V303" s="47"/>
      <c r="W303" s="47"/>
      <c r="X303" s="47"/>
      <c r="Y303" s="47"/>
      <c r="Z303" s="47"/>
    </row>
    <row r="304" spans="1:26" ht="15" hidden="1" customHeight="1" x14ac:dyDescent="0.25">
      <c r="A304" s="339"/>
      <c r="B304" s="350"/>
      <c r="C304" s="66"/>
      <c r="D304" s="342"/>
      <c r="E304" s="51"/>
      <c r="F304" s="67"/>
      <c r="G304" s="62"/>
      <c r="H304" s="60"/>
      <c r="I304" s="60"/>
      <c r="J304" s="60"/>
      <c r="K304" s="52"/>
      <c r="L304" s="68" t="str">
        <f t="shared" si="36"/>
        <v xml:space="preserve">       </v>
      </c>
      <c r="M304" s="63" t="str">
        <f t="shared" si="33"/>
        <v xml:space="preserve">   </v>
      </c>
      <c r="N304" s="47"/>
      <c r="O304" s="47"/>
      <c r="P304" s="47"/>
      <c r="Q304" s="47"/>
      <c r="R304" s="47"/>
      <c r="S304" s="47"/>
      <c r="T304" s="47"/>
      <c r="U304" s="47"/>
      <c r="V304" s="47"/>
      <c r="W304" s="47"/>
      <c r="X304" s="47"/>
      <c r="Y304" s="47"/>
      <c r="Z304" s="47"/>
    </row>
    <row r="305" spans="1:26" ht="15" hidden="1" customHeight="1" x14ac:dyDescent="0.25">
      <c r="A305" s="339"/>
      <c r="B305" s="350"/>
      <c r="C305" s="66"/>
      <c r="D305" s="342"/>
      <c r="E305" s="51"/>
      <c r="F305" s="67"/>
      <c r="G305" s="62"/>
      <c r="H305" s="60"/>
      <c r="I305" s="60"/>
      <c r="J305" s="60"/>
      <c r="K305" s="52"/>
      <c r="L305" s="68" t="str">
        <f t="shared" si="36"/>
        <v xml:space="preserve">       </v>
      </c>
      <c r="M305" s="63" t="str">
        <f t="shared" si="33"/>
        <v xml:space="preserve">   </v>
      </c>
      <c r="N305" s="47"/>
      <c r="O305" s="47"/>
      <c r="P305" s="47"/>
      <c r="Q305" s="47"/>
      <c r="R305" s="47"/>
      <c r="S305" s="47"/>
      <c r="T305" s="47"/>
      <c r="U305" s="47"/>
      <c r="V305" s="47"/>
      <c r="W305" s="47"/>
      <c r="X305" s="47"/>
      <c r="Y305" s="47"/>
      <c r="Z305" s="47"/>
    </row>
    <row r="306" spans="1:26" ht="15" hidden="1" customHeight="1" x14ac:dyDescent="0.25">
      <c r="A306" s="339"/>
      <c r="B306" s="350"/>
      <c r="C306" s="66"/>
      <c r="D306" s="342"/>
      <c r="E306" s="51"/>
      <c r="F306" s="67"/>
      <c r="G306" s="62"/>
      <c r="H306" s="60"/>
      <c r="I306" s="60"/>
      <c r="J306" s="60"/>
      <c r="K306" s="52"/>
      <c r="L306" s="68" t="str">
        <f t="shared" si="36"/>
        <v xml:space="preserve">       </v>
      </c>
      <c r="M306" s="63" t="str">
        <f t="shared" si="33"/>
        <v xml:space="preserve">   </v>
      </c>
      <c r="N306" s="47"/>
      <c r="O306" s="47"/>
      <c r="P306" s="47"/>
      <c r="Q306" s="47"/>
      <c r="R306" s="47"/>
      <c r="S306" s="47"/>
      <c r="T306" s="47"/>
      <c r="U306" s="47"/>
      <c r="V306" s="47"/>
      <c r="W306" s="47"/>
      <c r="X306" s="47"/>
      <c r="Y306" s="47"/>
      <c r="Z306" s="47"/>
    </row>
    <row r="307" spans="1:26" ht="15" hidden="1" customHeight="1" x14ac:dyDescent="0.25">
      <c r="A307" s="339"/>
      <c r="B307" s="350"/>
      <c r="C307" s="66"/>
      <c r="D307" s="342"/>
      <c r="E307" s="51"/>
      <c r="F307" s="67"/>
      <c r="G307" s="62"/>
      <c r="H307" s="60"/>
      <c r="I307" s="60"/>
      <c r="J307" s="60"/>
      <c r="K307" s="52"/>
      <c r="L307" s="68" t="str">
        <f t="shared" si="36"/>
        <v xml:space="preserve">       </v>
      </c>
      <c r="M307" s="63" t="str">
        <f t="shared" si="33"/>
        <v xml:space="preserve">   </v>
      </c>
      <c r="N307" s="47"/>
      <c r="O307" s="47"/>
      <c r="P307" s="47"/>
      <c r="Q307" s="47"/>
      <c r="R307" s="47"/>
      <c r="S307" s="47"/>
      <c r="T307" s="47"/>
      <c r="U307" s="47"/>
      <c r="V307" s="47"/>
      <c r="W307" s="47"/>
      <c r="X307" s="47"/>
      <c r="Y307" s="47"/>
      <c r="Z307" s="47"/>
    </row>
    <row r="308" spans="1:26" ht="15" hidden="1" customHeight="1" x14ac:dyDescent="0.25">
      <c r="A308" s="339"/>
      <c r="B308" s="350"/>
      <c r="C308" s="66"/>
      <c r="D308" s="342"/>
      <c r="E308" s="51"/>
      <c r="F308" s="67"/>
      <c r="G308" s="62"/>
      <c r="H308" s="60"/>
      <c r="I308" s="60"/>
      <c r="J308" s="60"/>
      <c r="K308" s="52"/>
      <c r="L308" s="68" t="str">
        <f t="shared" si="36"/>
        <v xml:space="preserve">       </v>
      </c>
      <c r="M308" s="63" t="str">
        <f t="shared" si="33"/>
        <v xml:space="preserve">   </v>
      </c>
      <c r="N308" s="47"/>
      <c r="O308" s="47"/>
      <c r="P308" s="47"/>
      <c r="Q308" s="47"/>
      <c r="R308" s="47"/>
      <c r="S308" s="47"/>
      <c r="T308" s="47"/>
      <c r="U308" s="47"/>
      <c r="V308" s="47"/>
      <c r="W308" s="47"/>
      <c r="X308" s="47"/>
      <c r="Y308" s="47"/>
      <c r="Z308" s="47"/>
    </row>
    <row r="309" spans="1:26" ht="15" hidden="1" customHeight="1" x14ac:dyDescent="0.25">
      <c r="A309" s="343"/>
      <c r="B309" s="351"/>
      <c r="C309" s="75"/>
      <c r="D309" s="76"/>
      <c r="E309" s="77"/>
      <c r="F309" s="78"/>
      <c r="G309" s="62"/>
      <c r="H309" s="60"/>
      <c r="I309" s="60"/>
      <c r="J309" s="60"/>
      <c r="K309" s="52"/>
      <c r="L309" s="82" t="str">
        <f>CONCATENATE(C309," ",D309," ",E309," ",F309)</f>
        <v xml:space="preserve">   </v>
      </c>
      <c r="M309" s="63" t="str">
        <f t="shared" si="33"/>
        <v xml:space="preserve">   </v>
      </c>
      <c r="N309" s="47"/>
      <c r="O309" s="47"/>
      <c r="P309" s="47"/>
      <c r="Q309" s="47"/>
      <c r="R309" s="47"/>
      <c r="S309" s="47"/>
      <c r="T309" s="47"/>
      <c r="U309" s="47"/>
      <c r="V309" s="47"/>
      <c r="W309" s="47"/>
      <c r="X309" s="47"/>
      <c r="Y309" s="47"/>
      <c r="Z309" s="47"/>
    </row>
    <row r="310" spans="1:26" ht="15" hidden="1" customHeight="1" x14ac:dyDescent="0.25">
      <c r="A310" s="83"/>
      <c r="B310" s="83"/>
      <c r="C310" s="83"/>
      <c r="D310" s="83"/>
      <c r="E310" s="83"/>
      <c r="F310" s="83"/>
      <c r="G310" s="83"/>
      <c r="H310" s="83"/>
      <c r="I310" s="83"/>
      <c r="J310" s="83"/>
      <c r="K310" s="83"/>
      <c r="L310" s="83"/>
      <c r="M310" s="63" t="str">
        <f t="shared" si="33"/>
        <v xml:space="preserve">   </v>
      </c>
      <c r="N310" s="25"/>
      <c r="O310" s="25"/>
      <c r="P310" s="25"/>
      <c r="Q310" s="25"/>
      <c r="R310" s="25"/>
      <c r="S310" s="25"/>
      <c r="T310" s="25"/>
      <c r="U310" s="25"/>
      <c r="V310" s="25"/>
      <c r="W310" s="25"/>
      <c r="X310" s="25"/>
      <c r="Y310" s="25"/>
      <c r="Z310" s="25"/>
    </row>
    <row r="311" spans="1:26" ht="60.75" customHeight="1" x14ac:dyDescent="0.25">
      <c r="A311" s="357" t="s">
        <v>218</v>
      </c>
      <c r="B311" s="345" t="s">
        <v>128</v>
      </c>
      <c r="C311" s="84" t="s">
        <v>219</v>
      </c>
      <c r="D311" s="80" t="s">
        <v>130</v>
      </c>
      <c r="E311" s="80" t="s">
        <v>220</v>
      </c>
      <c r="F311" s="85" t="s">
        <v>221</v>
      </c>
      <c r="G311" s="62" t="s">
        <v>133</v>
      </c>
      <c r="H311" s="60" t="s">
        <v>134</v>
      </c>
      <c r="I311" s="60" t="s">
        <v>222</v>
      </c>
      <c r="J311" s="60" t="s">
        <v>223</v>
      </c>
      <c r="K311" s="52"/>
      <c r="L311" s="338" t="str">
        <f t="shared" ref="L311" si="37">CONCATENATE(C311," ",D311," ",E311," ",F311," ",C312," ",D312," ",E312," ",F312)</f>
        <v xml:space="preserve">UC2C1 Ejecutar el tratamiento capilar tomando en cuenta el
 diagnostico tricologico y 
dermatologico    </v>
      </c>
      <c r="M311" s="63" t="str">
        <f t="shared" si="33"/>
        <v>C1I1 Acondiciona su zona de trabajo, herramientas,  materiales  para el tratamiento capilar teniendo en cuenta los procedimientos del establecimiento, estandares de calidad según el servicio a realizar.</v>
      </c>
      <c r="N311" s="51"/>
      <c r="O311" s="51"/>
      <c r="P311" s="51"/>
      <c r="Q311" s="51"/>
      <c r="R311" s="51"/>
      <c r="S311" s="51"/>
      <c r="T311" s="51"/>
      <c r="U311" s="51"/>
      <c r="V311" s="51"/>
      <c r="W311" s="51"/>
      <c r="X311" s="51"/>
      <c r="Y311" s="51"/>
      <c r="Z311" s="51"/>
    </row>
    <row r="312" spans="1:26" ht="39.75" customHeight="1" x14ac:dyDescent="0.25">
      <c r="A312" s="358"/>
      <c r="B312" s="340"/>
      <c r="C312" s="66"/>
      <c r="D312" s="342"/>
      <c r="E312" s="51"/>
      <c r="F312" s="67"/>
      <c r="G312" s="62" t="s">
        <v>137</v>
      </c>
      <c r="H312" s="60" t="s">
        <v>224</v>
      </c>
      <c r="I312" s="60" t="s">
        <v>225</v>
      </c>
      <c r="J312" s="60" t="s">
        <v>226</v>
      </c>
      <c r="K312" s="52"/>
      <c r="L312" s="65" t="str">
        <f t="shared" ref="L312:L319" si="38">CONCATENATE(C312," ",D312," ",E312," ",F312," ",C313," ",D313," ",E313," ",F313)</f>
        <v xml:space="preserve">       </v>
      </c>
      <c r="M312" s="63" t="str">
        <f t="shared" si="33"/>
        <v>C1I2 Diagnostica el cuero cabelludo y la hebra  capilar   siguiendo los criterios técnicos establecidos y de bioseguridad e higiene.</v>
      </c>
      <c r="N312" s="51"/>
      <c r="O312" s="51"/>
      <c r="P312" s="51"/>
      <c r="Q312" s="51"/>
      <c r="R312" s="51"/>
      <c r="S312" s="51"/>
      <c r="T312" s="51"/>
      <c r="U312" s="51"/>
      <c r="V312" s="51"/>
      <c r="W312" s="51"/>
      <c r="X312" s="51"/>
      <c r="Y312" s="51"/>
      <c r="Z312" s="51"/>
    </row>
    <row r="313" spans="1:26" ht="40.5" customHeight="1" x14ac:dyDescent="0.25">
      <c r="A313" s="358"/>
      <c r="B313" s="340"/>
      <c r="C313" s="66"/>
      <c r="D313" s="342"/>
      <c r="E313" s="51"/>
      <c r="F313" s="67"/>
      <c r="G313" s="62" t="s">
        <v>141</v>
      </c>
      <c r="H313" s="60" t="s">
        <v>169</v>
      </c>
      <c r="I313" s="60" t="s">
        <v>227</v>
      </c>
      <c r="J313" s="60" t="s">
        <v>228</v>
      </c>
      <c r="K313" s="52"/>
      <c r="L313" s="65" t="str">
        <f t="shared" si="38"/>
        <v xml:space="preserve">       </v>
      </c>
      <c r="M313" s="63" t="str">
        <f t="shared" si="33"/>
        <v>C1I3 Verifica los productos a utilizar  siguiendo los procedimientos  establecidos</v>
      </c>
      <c r="N313" s="51"/>
      <c r="O313" s="51"/>
      <c r="P313" s="51"/>
      <c r="Q313" s="51"/>
      <c r="R313" s="51"/>
      <c r="S313" s="51"/>
      <c r="T313" s="51"/>
      <c r="U313" s="51"/>
      <c r="V313" s="51"/>
      <c r="W313" s="51"/>
      <c r="X313" s="51"/>
      <c r="Y313" s="51"/>
      <c r="Z313" s="51"/>
    </row>
    <row r="314" spans="1:26" ht="39.75" customHeight="1" x14ac:dyDescent="0.25">
      <c r="A314" s="358"/>
      <c r="B314" s="340"/>
      <c r="C314" s="66"/>
      <c r="D314" s="342"/>
      <c r="E314" s="51"/>
      <c r="F314" s="67"/>
      <c r="G314" s="62" t="s">
        <v>144</v>
      </c>
      <c r="H314" s="60" t="s">
        <v>149</v>
      </c>
      <c r="I314" s="60" t="s">
        <v>229</v>
      </c>
      <c r="J314" s="60" t="s">
        <v>230</v>
      </c>
      <c r="K314" s="52"/>
      <c r="L314" s="65" t="str">
        <f t="shared" si="38"/>
        <v xml:space="preserve">       </v>
      </c>
      <c r="M314" s="63" t="str">
        <f t="shared" si="33"/>
        <v>C1I4 Aplica el tratamiento capilar con productos naturales verificando las condiciones del producto natural a utilizar siguiendo criterios de bioseguridad e higiene.</v>
      </c>
      <c r="N314" s="51"/>
      <c r="O314" s="51"/>
      <c r="P314" s="51"/>
      <c r="Q314" s="51"/>
      <c r="R314" s="51"/>
      <c r="S314" s="51"/>
      <c r="T314" s="51"/>
      <c r="U314" s="51"/>
      <c r="V314" s="51"/>
      <c r="W314" s="51"/>
      <c r="X314" s="51"/>
      <c r="Y314" s="51"/>
      <c r="Z314" s="51"/>
    </row>
    <row r="315" spans="1:26" ht="40.5" customHeight="1" x14ac:dyDescent="0.25">
      <c r="A315" s="358"/>
      <c r="B315" s="340"/>
      <c r="C315" s="66"/>
      <c r="D315" s="342"/>
      <c r="E315" s="51"/>
      <c r="F315" s="67"/>
      <c r="G315" s="62" t="s">
        <v>148</v>
      </c>
      <c r="H315" s="60" t="s">
        <v>149</v>
      </c>
      <c r="I315" s="60" t="s">
        <v>231</v>
      </c>
      <c r="J315" s="60" t="s">
        <v>232</v>
      </c>
      <c r="K315" s="52"/>
      <c r="L315" s="68" t="str">
        <f t="shared" si="38"/>
        <v xml:space="preserve">       </v>
      </c>
      <c r="M315" s="63" t="str">
        <f t="shared" si="33"/>
        <v>C1I5 Aplica el tratamiento capilar con productos quimicos verificando las condiciones del producto o productos quimicos a utilizar siguiendo criterios de bioseguridad e higiene.</v>
      </c>
      <c r="N315" s="51"/>
      <c r="O315" s="51"/>
      <c r="P315" s="51"/>
      <c r="Q315" s="51"/>
      <c r="R315" s="51"/>
      <c r="S315" s="51"/>
      <c r="T315" s="51"/>
      <c r="U315" s="51"/>
      <c r="V315" s="51"/>
      <c r="W315" s="51"/>
      <c r="X315" s="51"/>
      <c r="Y315" s="51"/>
      <c r="Z315" s="51"/>
    </row>
    <row r="316" spans="1:26" ht="52.5" customHeight="1" x14ac:dyDescent="0.25">
      <c r="A316" s="358"/>
      <c r="B316" s="340"/>
      <c r="C316" s="66"/>
      <c r="D316" s="342"/>
      <c r="E316" s="51"/>
      <c r="F316" s="67"/>
      <c r="G316" s="62" t="s">
        <v>233</v>
      </c>
      <c r="H316" s="80" t="s">
        <v>234</v>
      </c>
      <c r="I316" s="80" t="s">
        <v>235</v>
      </c>
      <c r="J316" s="65" t="s">
        <v>236</v>
      </c>
      <c r="K316" s="52"/>
      <c r="L316" s="68" t="str">
        <f t="shared" si="38"/>
        <v xml:space="preserve">       </v>
      </c>
      <c r="M316" s="63" t="str">
        <f t="shared" si="33"/>
        <v xml:space="preserve">C1I6 Elabora el presupuesto  teniendo en cuenta el servicio a realizar </v>
      </c>
      <c r="N316" s="51"/>
      <c r="O316" s="51"/>
      <c r="P316" s="51"/>
      <c r="Q316" s="51"/>
      <c r="R316" s="51"/>
      <c r="S316" s="51"/>
      <c r="T316" s="51"/>
      <c r="U316" s="51"/>
      <c r="V316" s="51"/>
      <c r="W316" s="51"/>
      <c r="X316" s="51"/>
      <c r="Y316" s="51"/>
      <c r="Z316" s="51"/>
    </row>
    <row r="317" spans="1:26" ht="27.75" hidden="1" customHeight="1" x14ac:dyDescent="0.25">
      <c r="A317" s="358"/>
      <c r="B317" s="340"/>
      <c r="C317" s="66"/>
      <c r="D317" s="342"/>
      <c r="E317" s="51"/>
      <c r="F317" s="67"/>
      <c r="G317" s="86"/>
      <c r="K317" s="52"/>
      <c r="L317" s="68" t="str">
        <f t="shared" si="38"/>
        <v xml:space="preserve">       </v>
      </c>
      <c r="M317" s="63" t="str">
        <f t="shared" si="33"/>
        <v xml:space="preserve">   </v>
      </c>
      <c r="N317" s="51"/>
      <c r="O317" s="51"/>
      <c r="P317" s="51"/>
      <c r="Q317" s="51"/>
      <c r="R317" s="51"/>
      <c r="S317" s="51"/>
      <c r="T317" s="51"/>
      <c r="U317" s="51"/>
      <c r="V317" s="51"/>
      <c r="W317" s="51"/>
      <c r="X317" s="51"/>
      <c r="Y317" s="51"/>
      <c r="Z317" s="51"/>
    </row>
    <row r="318" spans="1:26" ht="15" hidden="1" customHeight="1" x14ac:dyDescent="0.25">
      <c r="A318" s="358"/>
      <c r="B318" s="340"/>
      <c r="C318" s="66"/>
      <c r="D318" s="342"/>
      <c r="E318" s="51"/>
      <c r="F318" s="67"/>
      <c r="G318" s="62"/>
      <c r="H318" s="60"/>
      <c r="I318" s="60"/>
      <c r="J318" s="60"/>
      <c r="K318" s="52"/>
      <c r="L318" s="68" t="str">
        <f t="shared" si="38"/>
        <v xml:space="preserve">       </v>
      </c>
      <c r="M318" s="63" t="str">
        <f t="shared" si="33"/>
        <v xml:space="preserve">   </v>
      </c>
      <c r="N318" s="51"/>
      <c r="O318" s="51"/>
      <c r="P318" s="51"/>
      <c r="Q318" s="51"/>
      <c r="R318" s="51"/>
      <c r="S318" s="51"/>
      <c r="T318" s="51"/>
      <c r="U318" s="51"/>
      <c r="V318" s="51"/>
      <c r="W318" s="51"/>
      <c r="X318" s="51"/>
      <c r="Y318" s="51"/>
      <c r="Z318" s="51"/>
    </row>
    <row r="319" spans="1:26" ht="15" hidden="1" customHeight="1" x14ac:dyDescent="0.25">
      <c r="A319" s="358"/>
      <c r="B319" s="340"/>
      <c r="C319" s="66"/>
      <c r="D319" s="342"/>
      <c r="E319" s="51"/>
      <c r="F319" s="67"/>
      <c r="G319" s="62"/>
      <c r="H319" s="60"/>
      <c r="I319" s="60"/>
      <c r="J319" s="60"/>
      <c r="K319" s="52"/>
      <c r="L319" s="68" t="str">
        <f t="shared" si="38"/>
        <v xml:space="preserve">       </v>
      </c>
      <c r="M319" s="63" t="str">
        <f t="shared" si="33"/>
        <v xml:space="preserve">   </v>
      </c>
      <c r="N319" s="51"/>
      <c r="O319" s="51"/>
      <c r="P319" s="51"/>
      <c r="Q319" s="51"/>
      <c r="R319" s="51"/>
      <c r="S319" s="51"/>
      <c r="T319" s="51"/>
      <c r="U319" s="51"/>
      <c r="V319" s="51"/>
      <c r="W319" s="51"/>
      <c r="X319" s="51"/>
      <c r="Y319" s="51"/>
      <c r="Z319" s="51"/>
    </row>
    <row r="320" spans="1:26" ht="15" hidden="1" customHeight="1" x14ac:dyDescent="0.25">
      <c r="A320" s="359"/>
      <c r="B320" s="344"/>
      <c r="C320" s="66"/>
      <c r="D320" s="342"/>
      <c r="E320" s="51"/>
      <c r="F320" s="67"/>
      <c r="G320" s="70"/>
      <c r="H320" s="65"/>
      <c r="I320" s="65"/>
      <c r="J320" s="65"/>
      <c r="K320" s="52"/>
      <c r="L320" s="68" t="str">
        <f>CONCATENATE(C320," ",D320," ",E320," ",F320)</f>
        <v xml:space="preserve">   </v>
      </c>
      <c r="M320" s="63" t="str">
        <f t="shared" si="33"/>
        <v xml:space="preserve">   </v>
      </c>
      <c r="N320" s="51"/>
      <c r="O320" s="51"/>
      <c r="P320" s="51"/>
      <c r="Q320" s="51"/>
      <c r="R320" s="51"/>
      <c r="S320" s="51"/>
      <c r="T320" s="51"/>
      <c r="U320" s="51"/>
      <c r="V320" s="51"/>
      <c r="W320" s="51"/>
      <c r="X320" s="51"/>
      <c r="Y320" s="51"/>
      <c r="Z320" s="51"/>
    </row>
    <row r="321" spans="1:26" ht="54" customHeight="1" x14ac:dyDescent="0.25">
      <c r="A321" s="357" t="s">
        <v>218</v>
      </c>
      <c r="B321" s="337" t="s">
        <v>128</v>
      </c>
      <c r="C321" s="87" t="s">
        <v>237</v>
      </c>
      <c r="D321" s="80" t="s">
        <v>130</v>
      </c>
      <c r="E321" s="80" t="s">
        <v>238</v>
      </c>
      <c r="F321" s="85" t="s">
        <v>239</v>
      </c>
      <c r="G321" s="70" t="s">
        <v>155</v>
      </c>
      <c r="H321" s="65" t="s">
        <v>134</v>
      </c>
      <c r="I321" s="65" t="s">
        <v>240</v>
      </c>
      <c r="J321" s="65" t="s">
        <v>241</v>
      </c>
      <c r="K321" s="52"/>
      <c r="L321" s="338" t="str">
        <f t="shared" ref="L321" si="39">CONCATENATE(C321," ",D321," ",E321," ",F321," ",C322," ",D322," ",E322," ",F322)</f>
        <v xml:space="preserve">UC2C2 Ejecutar cambios permanentes o temporales  del cabello según requerimientos del cliente, criterios técnicos, esteticos y de bioseguridad e higiene.    </v>
      </c>
      <c r="M321" s="63" t="str">
        <f t="shared" si="33"/>
        <v>C2I1 Acondiciona su zona de trabajo, herramientas y  materiales, teniendo en cuenta los procedimientos técnicos establecidos y según el servicio a realizar.</v>
      </c>
      <c r="N321" s="51"/>
      <c r="O321" s="51"/>
      <c r="P321" s="51"/>
      <c r="Q321" s="51"/>
      <c r="R321" s="51"/>
      <c r="S321" s="51"/>
      <c r="T321" s="51"/>
      <c r="U321" s="51"/>
      <c r="V321" s="51"/>
      <c r="W321" s="51"/>
      <c r="X321" s="51"/>
      <c r="Y321" s="51"/>
      <c r="Z321" s="51"/>
    </row>
    <row r="322" spans="1:26" ht="48" customHeight="1" x14ac:dyDescent="0.25">
      <c r="A322" s="358"/>
      <c r="B322" s="340"/>
      <c r="C322" s="66"/>
      <c r="D322" s="342"/>
      <c r="E322" s="51"/>
      <c r="F322" s="51"/>
      <c r="G322" s="70" t="s">
        <v>158</v>
      </c>
      <c r="H322" s="65" t="s">
        <v>209</v>
      </c>
      <c r="I322" s="65" t="s">
        <v>242</v>
      </c>
      <c r="J322" s="65" t="s">
        <v>243</v>
      </c>
      <c r="K322" s="52"/>
      <c r="L322" s="65" t="str">
        <f t="shared" ref="L322:L329" si="40">CONCATENATE(C322," ",D322," ",E322," ",F322," ",C323," ",D323," ",E323," ",F323)</f>
        <v xml:space="preserve">       </v>
      </c>
      <c r="M322" s="63" t="str">
        <f t="shared" si="33"/>
        <v>C2I2 Identifica las características del cuero cabelludo y la hebra capilar, tomando en cuenta  los procedimientos técnicos establecidos, tendencias y criterios estéticos, así como requerimientos del cliente.</v>
      </c>
      <c r="N322" s="51"/>
      <c r="O322" s="51"/>
      <c r="P322" s="51"/>
      <c r="Q322" s="51"/>
      <c r="R322" s="51"/>
      <c r="S322" s="51"/>
      <c r="T322" s="51"/>
      <c r="U322" s="51"/>
      <c r="V322" s="51"/>
      <c r="W322" s="51"/>
      <c r="X322" s="51"/>
      <c r="Y322" s="51"/>
      <c r="Z322" s="51"/>
    </row>
    <row r="323" spans="1:26" ht="36" customHeight="1" x14ac:dyDescent="0.25">
      <c r="A323" s="358"/>
      <c r="B323" s="340"/>
      <c r="C323" s="66"/>
      <c r="D323" s="342"/>
      <c r="E323" s="51"/>
      <c r="F323" s="51"/>
      <c r="G323" s="70" t="s">
        <v>161</v>
      </c>
      <c r="H323" s="65" t="s">
        <v>244</v>
      </c>
      <c r="I323" s="65" t="s">
        <v>227</v>
      </c>
      <c r="J323" s="65" t="s">
        <v>241</v>
      </c>
      <c r="K323" s="52"/>
      <c r="L323" s="65" t="str">
        <f t="shared" si="40"/>
        <v xml:space="preserve">       </v>
      </c>
      <c r="M323" s="63" t="str">
        <f t="shared" si="33"/>
        <v>C2I3 Identifica  los productos a utilizar  teniendo en cuenta los procedimientos técnicos establecidos y según el servicio a realizar.</v>
      </c>
      <c r="N323" s="51"/>
      <c r="O323" s="51"/>
      <c r="P323" s="51"/>
      <c r="Q323" s="51"/>
      <c r="R323" s="51"/>
      <c r="S323" s="51"/>
      <c r="T323" s="51"/>
      <c r="U323" s="51"/>
      <c r="V323" s="51"/>
      <c r="W323" s="51"/>
      <c r="X323" s="51"/>
      <c r="Y323" s="51"/>
      <c r="Z323" s="51"/>
    </row>
    <row r="324" spans="1:26" ht="45" customHeight="1" x14ac:dyDescent="0.25">
      <c r="A324" s="358"/>
      <c r="B324" s="340"/>
      <c r="C324" s="66"/>
      <c r="D324" s="342"/>
      <c r="E324" s="51"/>
      <c r="F324" s="51"/>
      <c r="G324" s="70" t="s">
        <v>165</v>
      </c>
      <c r="H324" s="65" t="s">
        <v>138</v>
      </c>
      <c r="I324" s="65" t="s">
        <v>245</v>
      </c>
      <c r="J324" s="65" t="s">
        <v>132</v>
      </c>
      <c r="K324" s="52"/>
      <c r="L324" s="68" t="str">
        <f t="shared" si="40"/>
        <v xml:space="preserve">       </v>
      </c>
      <c r="M324" s="63" t="str">
        <f t="shared" si="33"/>
        <v>C2I4 Realiza la ondulacion del cabello  tomando en cuenta tendencias y criterios estéticos, así como las diferentes morfologías y requerimientos del cliente.</v>
      </c>
      <c r="N324" s="51"/>
      <c r="O324" s="51"/>
      <c r="P324" s="51"/>
      <c r="Q324" s="51"/>
      <c r="R324" s="51"/>
      <c r="S324" s="51"/>
      <c r="T324" s="51"/>
      <c r="U324" s="51"/>
      <c r="V324" s="51"/>
      <c r="W324" s="51"/>
      <c r="X324" s="51"/>
      <c r="Y324" s="51"/>
      <c r="Z324" s="51"/>
    </row>
    <row r="325" spans="1:26" ht="53.25" customHeight="1" x14ac:dyDescent="0.25">
      <c r="A325" s="358"/>
      <c r="B325" s="340"/>
      <c r="C325" s="66"/>
      <c r="D325" s="342"/>
      <c r="E325" s="51"/>
      <c r="F325" s="51"/>
      <c r="G325" s="70" t="s">
        <v>168</v>
      </c>
      <c r="H325" s="65" t="s">
        <v>138</v>
      </c>
      <c r="I325" s="65" t="s">
        <v>246</v>
      </c>
      <c r="J325" s="65" t="s">
        <v>132</v>
      </c>
      <c r="K325" s="52"/>
      <c r="L325" s="68" t="str">
        <f t="shared" si="40"/>
        <v xml:space="preserve">       </v>
      </c>
      <c r="M325" s="63" t="str">
        <f t="shared" si="33"/>
        <v>C2I5 Realiza el laceado del cabello tomando en cuenta tendencias y criterios estéticos, así como las diferentes morfologías y requerimientos del cliente.</v>
      </c>
      <c r="N325" s="51"/>
      <c r="O325" s="51"/>
      <c r="P325" s="51"/>
      <c r="Q325" s="51"/>
      <c r="R325" s="51"/>
      <c r="S325" s="51"/>
      <c r="T325" s="51"/>
      <c r="U325" s="51"/>
      <c r="V325" s="51"/>
      <c r="W325" s="51"/>
      <c r="X325" s="51"/>
      <c r="Y325" s="51"/>
      <c r="Z325" s="51"/>
    </row>
    <row r="326" spans="1:26" ht="15" hidden="1" customHeight="1" x14ac:dyDescent="0.25">
      <c r="A326" s="358"/>
      <c r="B326" s="340"/>
      <c r="C326" s="66"/>
      <c r="D326" s="342"/>
      <c r="E326" s="51"/>
      <c r="F326" s="67"/>
      <c r="G326" s="75"/>
      <c r="H326" s="88"/>
      <c r="I326" s="88"/>
      <c r="J326" s="88"/>
      <c r="K326" s="52"/>
      <c r="L326" s="68" t="str">
        <f t="shared" si="40"/>
        <v xml:space="preserve">       </v>
      </c>
      <c r="M326" s="63" t="str">
        <f t="shared" si="33"/>
        <v xml:space="preserve">   </v>
      </c>
      <c r="N326" s="51"/>
      <c r="O326" s="51"/>
      <c r="P326" s="51"/>
      <c r="Q326" s="51"/>
      <c r="R326" s="51"/>
      <c r="S326" s="51"/>
      <c r="T326" s="51"/>
      <c r="U326" s="51"/>
      <c r="V326" s="51"/>
      <c r="W326" s="51"/>
      <c r="X326" s="51"/>
      <c r="Y326" s="51"/>
      <c r="Z326" s="51"/>
    </row>
    <row r="327" spans="1:26" ht="15" hidden="1" customHeight="1" x14ac:dyDescent="0.25">
      <c r="A327" s="358"/>
      <c r="B327" s="340"/>
      <c r="C327" s="66"/>
      <c r="D327" s="342"/>
      <c r="E327" s="51"/>
      <c r="F327" s="67"/>
      <c r="G327" s="62"/>
      <c r="H327" s="60"/>
      <c r="I327" s="60"/>
      <c r="J327" s="60"/>
      <c r="K327" s="52"/>
      <c r="L327" s="68" t="str">
        <f t="shared" si="40"/>
        <v xml:space="preserve">       </v>
      </c>
      <c r="M327" s="63" t="str">
        <f t="shared" si="33"/>
        <v xml:space="preserve">   </v>
      </c>
      <c r="N327" s="51"/>
      <c r="O327" s="51"/>
      <c r="P327" s="51"/>
      <c r="Q327" s="51"/>
      <c r="R327" s="51"/>
      <c r="S327" s="51"/>
      <c r="T327" s="51"/>
      <c r="U327" s="51"/>
      <c r="V327" s="51"/>
      <c r="W327" s="51"/>
      <c r="X327" s="51"/>
      <c r="Y327" s="51"/>
      <c r="Z327" s="51"/>
    </row>
    <row r="328" spans="1:26" ht="15" hidden="1" customHeight="1" x14ac:dyDescent="0.25">
      <c r="A328" s="358"/>
      <c r="B328" s="340"/>
      <c r="C328" s="66"/>
      <c r="D328" s="342"/>
      <c r="E328" s="51"/>
      <c r="F328" s="67"/>
      <c r="G328" s="360"/>
      <c r="H328" s="80"/>
      <c r="I328" s="80"/>
      <c r="J328" s="80"/>
      <c r="K328" s="52"/>
      <c r="L328" s="68" t="str">
        <f t="shared" si="40"/>
        <v xml:space="preserve">       </v>
      </c>
      <c r="M328" s="63" t="str">
        <f t="shared" si="33"/>
        <v xml:space="preserve">   </v>
      </c>
      <c r="N328" s="51"/>
      <c r="O328" s="51"/>
      <c r="P328" s="51"/>
      <c r="Q328" s="51"/>
      <c r="R328" s="51"/>
      <c r="S328" s="51"/>
      <c r="T328" s="51"/>
      <c r="U328" s="51"/>
      <c r="V328" s="51"/>
      <c r="W328" s="51"/>
      <c r="X328" s="51"/>
      <c r="Y328" s="51"/>
      <c r="Z328" s="51"/>
    </row>
    <row r="329" spans="1:26" ht="15" hidden="1" customHeight="1" x14ac:dyDescent="0.25">
      <c r="A329" s="358"/>
      <c r="B329" s="340"/>
      <c r="C329" s="66"/>
      <c r="D329" s="342"/>
      <c r="E329" s="51"/>
      <c r="F329" s="67"/>
      <c r="G329" s="360"/>
      <c r="H329" s="80"/>
      <c r="I329" s="80"/>
      <c r="J329" s="80"/>
      <c r="K329" s="52"/>
      <c r="L329" s="68" t="str">
        <f t="shared" si="40"/>
        <v xml:space="preserve">       </v>
      </c>
      <c r="M329" s="63" t="str">
        <f t="shared" si="33"/>
        <v xml:space="preserve">   </v>
      </c>
      <c r="N329" s="51"/>
      <c r="O329" s="51"/>
      <c r="P329" s="51"/>
      <c r="Q329" s="51"/>
      <c r="R329" s="51"/>
      <c r="S329" s="51"/>
      <c r="T329" s="51"/>
      <c r="U329" s="51"/>
      <c r="V329" s="51"/>
      <c r="W329" s="51"/>
      <c r="X329" s="51"/>
      <c r="Y329" s="51"/>
      <c r="Z329" s="51"/>
    </row>
    <row r="330" spans="1:26" ht="15" hidden="1" customHeight="1" x14ac:dyDescent="0.25">
      <c r="A330" s="359"/>
      <c r="B330" s="344"/>
      <c r="C330" s="89"/>
      <c r="D330" s="342"/>
      <c r="E330" s="51"/>
      <c r="F330" s="67"/>
      <c r="G330" s="70"/>
      <c r="H330" s="65"/>
      <c r="I330" s="65"/>
      <c r="J330" s="65"/>
      <c r="K330" s="52"/>
      <c r="L330" s="68" t="str">
        <f>CONCATENATE(C330," ",D330," ",E330," ",F330)</f>
        <v xml:space="preserve">   </v>
      </c>
      <c r="M330" s="63" t="str">
        <f t="shared" si="33"/>
        <v xml:space="preserve">   </v>
      </c>
      <c r="N330" s="51"/>
      <c r="O330" s="51"/>
      <c r="P330" s="51"/>
      <c r="Q330" s="51"/>
      <c r="R330" s="51"/>
      <c r="S330" s="51"/>
      <c r="T330" s="51"/>
      <c r="U330" s="51"/>
      <c r="V330" s="51"/>
      <c r="W330" s="51"/>
      <c r="X330" s="51"/>
      <c r="Y330" s="51"/>
      <c r="Z330" s="51"/>
    </row>
    <row r="331" spans="1:26" ht="86.25" customHeight="1" x14ac:dyDescent="0.25">
      <c r="A331" s="361" t="s">
        <v>218</v>
      </c>
      <c r="B331" s="90" t="s">
        <v>128</v>
      </c>
      <c r="C331" s="91" t="s">
        <v>247</v>
      </c>
      <c r="D331" s="92" t="s">
        <v>130</v>
      </c>
      <c r="E331" s="92" t="s">
        <v>248</v>
      </c>
      <c r="F331" s="362" t="s">
        <v>249</v>
      </c>
      <c r="G331" s="360" t="s">
        <v>176</v>
      </c>
      <c r="H331" s="65" t="s">
        <v>134</v>
      </c>
      <c r="I331" s="65" t="s">
        <v>240</v>
      </c>
      <c r="J331" s="363" t="s">
        <v>241</v>
      </c>
      <c r="K331" s="52"/>
      <c r="L331" s="338" t="str">
        <f t="shared" ref="L331" si="41">CONCATENATE(C331," ",D331," ",E331," ",F331," ",C332," ",D332," ",E332," ",F332)</f>
        <v xml:space="preserve">UC2C3 Ejecutar cambios en la decoloración y/o coloración del cabello con tecnicas directas e indirectas  aplicando criterios técnicos, estéticos y de bioseguridad e higiene..    </v>
      </c>
      <c r="M331" s="63" t="str">
        <f t="shared" si="33"/>
        <v>C3I1 Acondiciona su zona de trabajo, herramientas y  materiales, teniendo en cuenta los procedimientos técnicos establecidos y según el servicio a realizar.</v>
      </c>
      <c r="N331" s="51"/>
      <c r="O331" s="51"/>
      <c r="P331" s="51"/>
      <c r="Q331" s="51"/>
      <c r="R331" s="51"/>
      <c r="S331" s="51"/>
      <c r="T331" s="51"/>
      <c r="U331" s="51"/>
      <c r="V331" s="51"/>
      <c r="W331" s="51"/>
      <c r="X331" s="51"/>
      <c r="Y331" s="51"/>
      <c r="Z331" s="51"/>
    </row>
    <row r="332" spans="1:26" ht="48.75" customHeight="1" x14ac:dyDescent="0.25">
      <c r="A332" s="364"/>
      <c r="B332" s="93"/>
      <c r="C332" s="94"/>
      <c r="D332" s="341"/>
      <c r="E332" s="48"/>
      <c r="F332" s="48"/>
      <c r="G332" s="360" t="s">
        <v>179</v>
      </c>
      <c r="H332" s="65" t="s">
        <v>138</v>
      </c>
      <c r="I332" s="65" t="s">
        <v>250</v>
      </c>
      <c r="J332" s="363" t="s">
        <v>243</v>
      </c>
      <c r="K332" s="52"/>
      <c r="L332" s="65" t="str">
        <f t="shared" ref="L332:L339" si="42">CONCATENATE(C332," ",D332," ",E332," ",F332," ",C333," ",D333," ",E333," ",F333)</f>
        <v xml:space="preserve">       </v>
      </c>
      <c r="M332" s="63" t="str">
        <f t="shared" si="33"/>
        <v>C3I2 Realiza el diagnóstico  del cuero cabelludo y la hebra capilar, tomando en cuenta  los procedimientos técnicos establecidos, tendencias y criterios estéticos, así como requerimientos del cliente.</v>
      </c>
      <c r="N332" s="51"/>
      <c r="O332" s="51"/>
      <c r="P332" s="51"/>
      <c r="Q332" s="51"/>
      <c r="R332" s="51"/>
      <c r="S332" s="51"/>
      <c r="T332" s="51"/>
      <c r="U332" s="51"/>
      <c r="V332" s="51"/>
      <c r="W332" s="51"/>
      <c r="X332" s="51"/>
      <c r="Y332" s="51"/>
      <c r="Z332" s="51"/>
    </row>
    <row r="333" spans="1:26" ht="48.75" customHeight="1" x14ac:dyDescent="0.25">
      <c r="A333" s="364"/>
      <c r="B333" s="93"/>
      <c r="C333" s="94"/>
      <c r="D333" s="341"/>
      <c r="E333" s="48"/>
      <c r="F333" s="48"/>
      <c r="G333" s="360" t="s">
        <v>183</v>
      </c>
      <c r="H333" s="65" t="s">
        <v>251</v>
      </c>
      <c r="I333" s="365" t="s">
        <v>252</v>
      </c>
      <c r="J333" s="363" t="s">
        <v>253</v>
      </c>
      <c r="K333" s="52"/>
      <c r="L333" s="65" t="str">
        <f t="shared" si="42"/>
        <v xml:space="preserve">       </v>
      </c>
      <c r="M333" s="63" t="str">
        <f t="shared" si="33"/>
        <v>C3I3 Ejecuta  la tinturacion directa del cabello   aplicando productos cosméticos, procedimientos técnicos establecidos y de bioseguridad e higiene.</v>
      </c>
      <c r="N333" s="51"/>
      <c r="O333" s="51"/>
      <c r="P333" s="51"/>
      <c r="Q333" s="51"/>
      <c r="R333" s="51"/>
      <c r="S333" s="51"/>
      <c r="T333" s="51"/>
      <c r="U333" s="51"/>
      <c r="V333" s="51"/>
      <c r="W333" s="51"/>
      <c r="X333" s="51"/>
      <c r="Y333" s="51"/>
      <c r="Z333" s="51"/>
    </row>
    <row r="334" spans="1:26" ht="44.25" customHeight="1" x14ac:dyDescent="0.25">
      <c r="A334" s="364"/>
      <c r="B334" s="93"/>
      <c r="C334" s="94"/>
      <c r="D334" s="342"/>
      <c r="E334" s="51"/>
      <c r="F334" s="51"/>
      <c r="G334" s="360" t="s">
        <v>186</v>
      </c>
      <c r="H334" s="65" t="s">
        <v>251</v>
      </c>
      <c r="I334" s="365" t="s">
        <v>254</v>
      </c>
      <c r="J334" s="363" t="s">
        <v>253</v>
      </c>
      <c r="K334" s="52"/>
      <c r="L334" s="68" t="str">
        <f t="shared" si="42"/>
        <v xml:space="preserve">       </v>
      </c>
      <c r="M334" s="63" t="str">
        <f t="shared" si="33"/>
        <v>C3I4 Ejecuta  la tinturacion indirecta (decoloración)  del cabello   aplicando productos cosméticos, procedimientos técnicos establecidos y de bioseguridad e higiene.</v>
      </c>
      <c r="N334" s="51"/>
      <c r="O334" s="51"/>
      <c r="P334" s="51"/>
      <c r="Q334" s="51"/>
      <c r="R334" s="51"/>
      <c r="S334" s="51"/>
      <c r="T334" s="51"/>
      <c r="U334" s="51"/>
      <c r="V334" s="51"/>
      <c r="W334" s="51"/>
      <c r="X334" s="51"/>
      <c r="Y334" s="51"/>
      <c r="Z334" s="51"/>
    </row>
    <row r="335" spans="1:26" ht="25.5" hidden="1" customHeight="1" x14ac:dyDescent="0.25">
      <c r="A335" s="364"/>
      <c r="B335" s="93"/>
      <c r="C335" s="94"/>
      <c r="D335" s="342"/>
      <c r="E335" s="51"/>
      <c r="F335" s="51"/>
      <c r="G335" s="45"/>
      <c r="H335" s="95"/>
      <c r="I335" s="48"/>
      <c r="J335" s="48"/>
      <c r="K335" s="52"/>
      <c r="L335" s="68" t="str">
        <f t="shared" si="42"/>
        <v xml:space="preserve">       </v>
      </c>
      <c r="M335" s="63" t="str">
        <f t="shared" ref="M335:M398" si="43">CONCATENATE(G335," ",H335," ",I335," ",J335)</f>
        <v xml:space="preserve">   </v>
      </c>
      <c r="N335" s="51"/>
      <c r="O335" s="51"/>
      <c r="P335" s="51"/>
      <c r="Q335" s="51"/>
      <c r="R335" s="51"/>
      <c r="S335" s="51"/>
      <c r="T335" s="51"/>
      <c r="U335" s="51"/>
      <c r="V335" s="51"/>
      <c r="W335" s="51"/>
      <c r="X335" s="51"/>
      <c r="Y335" s="51"/>
      <c r="Z335" s="51"/>
    </row>
    <row r="336" spans="1:26" ht="15" hidden="1" customHeight="1" x14ac:dyDescent="0.25">
      <c r="A336" s="364"/>
      <c r="B336" s="93"/>
      <c r="C336" s="94"/>
      <c r="D336" s="342"/>
      <c r="E336" s="51"/>
      <c r="F336" s="67"/>
      <c r="G336" s="75"/>
      <c r="H336" s="88"/>
      <c r="I336" s="88"/>
      <c r="J336" s="88"/>
      <c r="K336" s="52"/>
      <c r="L336" s="68" t="str">
        <f t="shared" si="42"/>
        <v xml:space="preserve">       </v>
      </c>
      <c r="M336" s="63" t="str">
        <f t="shared" si="43"/>
        <v xml:space="preserve">   </v>
      </c>
      <c r="N336" s="51"/>
      <c r="O336" s="51"/>
      <c r="P336" s="51"/>
      <c r="Q336" s="51"/>
      <c r="R336" s="51"/>
      <c r="S336" s="51"/>
      <c r="T336" s="51"/>
      <c r="U336" s="51"/>
      <c r="V336" s="51"/>
      <c r="W336" s="51"/>
      <c r="X336" s="51"/>
      <c r="Y336" s="51"/>
      <c r="Z336" s="51"/>
    </row>
    <row r="337" spans="1:26" ht="15" hidden="1" customHeight="1" x14ac:dyDescent="0.25">
      <c r="A337" s="364"/>
      <c r="B337" s="93"/>
      <c r="C337" s="94"/>
      <c r="D337" s="342"/>
      <c r="E337" s="51"/>
      <c r="F337" s="67"/>
      <c r="G337" s="62"/>
      <c r="H337" s="60"/>
      <c r="I337" s="60"/>
      <c r="J337" s="60"/>
      <c r="K337" s="52"/>
      <c r="L337" s="68" t="str">
        <f t="shared" si="42"/>
        <v xml:space="preserve">       </v>
      </c>
      <c r="M337" s="63" t="str">
        <f t="shared" si="43"/>
        <v xml:space="preserve">   </v>
      </c>
      <c r="N337" s="51"/>
      <c r="O337" s="51"/>
      <c r="P337" s="51"/>
      <c r="Q337" s="51"/>
      <c r="R337" s="51"/>
      <c r="S337" s="51"/>
      <c r="T337" s="51"/>
      <c r="U337" s="51"/>
      <c r="V337" s="51"/>
      <c r="W337" s="51"/>
      <c r="X337" s="51"/>
      <c r="Y337" s="51"/>
      <c r="Z337" s="51"/>
    </row>
    <row r="338" spans="1:26" ht="15" hidden="1" customHeight="1" x14ac:dyDescent="0.25">
      <c r="A338" s="364"/>
      <c r="B338" s="93"/>
      <c r="C338" s="94"/>
      <c r="D338" s="342"/>
      <c r="E338" s="51"/>
      <c r="F338" s="67"/>
      <c r="G338" s="62"/>
      <c r="H338" s="60"/>
      <c r="I338" s="60"/>
      <c r="J338" s="60"/>
      <c r="K338" s="52"/>
      <c r="L338" s="68" t="str">
        <f t="shared" si="42"/>
        <v xml:space="preserve">       </v>
      </c>
      <c r="M338" s="63" t="str">
        <f t="shared" si="43"/>
        <v xml:space="preserve">   </v>
      </c>
      <c r="N338" s="51"/>
      <c r="O338" s="51"/>
      <c r="P338" s="51"/>
      <c r="Q338" s="51"/>
      <c r="R338" s="51"/>
      <c r="S338" s="51"/>
      <c r="T338" s="51"/>
      <c r="U338" s="51"/>
      <c r="V338" s="51"/>
      <c r="W338" s="51"/>
      <c r="X338" s="51"/>
      <c r="Y338" s="51"/>
      <c r="Z338" s="51"/>
    </row>
    <row r="339" spans="1:26" ht="15" hidden="1" customHeight="1" x14ac:dyDescent="0.25">
      <c r="A339" s="364"/>
      <c r="B339" s="93"/>
      <c r="C339" s="94"/>
      <c r="D339" s="342"/>
      <c r="E339" s="51"/>
      <c r="F339" s="67"/>
      <c r="G339" s="62"/>
      <c r="H339" s="60"/>
      <c r="I339" s="60"/>
      <c r="J339" s="60"/>
      <c r="K339" s="52"/>
      <c r="L339" s="68" t="str">
        <f t="shared" si="42"/>
        <v xml:space="preserve">       </v>
      </c>
      <c r="M339" s="63" t="str">
        <f t="shared" si="43"/>
        <v xml:space="preserve">   </v>
      </c>
      <c r="N339" s="51"/>
      <c r="O339" s="51"/>
      <c r="P339" s="51"/>
      <c r="Q339" s="51"/>
      <c r="R339" s="51"/>
      <c r="S339" s="51"/>
      <c r="T339" s="51"/>
      <c r="U339" s="51"/>
      <c r="V339" s="51"/>
      <c r="W339" s="51"/>
      <c r="X339" s="51"/>
      <c r="Y339" s="51"/>
      <c r="Z339" s="51"/>
    </row>
    <row r="340" spans="1:26" ht="15" hidden="1" customHeight="1" x14ac:dyDescent="0.25">
      <c r="A340" s="366"/>
      <c r="B340" s="96"/>
      <c r="C340" s="94"/>
      <c r="D340" s="342"/>
      <c r="E340" s="51"/>
      <c r="F340" s="67"/>
      <c r="G340" s="62"/>
      <c r="H340" s="60"/>
      <c r="I340" s="60"/>
      <c r="J340" s="60"/>
      <c r="K340" s="52"/>
      <c r="L340" s="68" t="str">
        <f>CONCATENATE(C340," ",D340," ",E340," ",F340)</f>
        <v xml:space="preserve">   </v>
      </c>
      <c r="M340" s="63" t="str">
        <f t="shared" si="43"/>
        <v xml:space="preserve">   </v>
      </c>
      <c r="N340" s="51"/>
      <c r="O340" s="51"/>
      <c r="P340" s="51"/>
      <c r="Q340" s="51"/>
      <c r="R340" s="51"/>
      <c r="S340" s="51"/>
      <c r="T340" s="51"/>
      <c r="U340" s="51"/>
      <c r="V340" s="51"/>
      <c r="W340" s="51"/>
      <c r="X340" s="51"/>
      <c r="Y340" s="51"/>
      <c r="Z340" s="51"/>
    </row>
    <row r="341" spans="1:26" ht="15" hidden="1" customHeight="1" x14ac:dyDescent="0.25">
      <c r="A341" s="357" t="s">
        <v>218</v>
      </c>
      <c r="B341" s="345" t="s">
        <v>128</v>
      </c>
      <c r="C341" s="97"/>
      <c r="D341" s="97"/>
      <c r="E341" s="97"/>
      <c r="F341" s="97"/>
      <c r="G341" s="86"/>
      <c r="H341" s="80"/>
      <c r="I341" s="80"/>
      <c r="J341" s="80"/>
      <c r="K341" s="52"/>
      <c r="L341" s="338" t="str">
        <f t="shared" ref="L341:L349" si="44">CONCATENATE(C341," ",D341," ",E341," ",F341," ",C342," ",D342," ",E342," ",F342)</f>
        <v xml:space="preserve">       </v>
      </c>
      <c r="M341" s="63" t="str">
        <f t="shared" si="43"/>
        <v xml:space="preserve">   </v>
      </c>
      <c r="N341" s="51"/>
      <c r="O341" s="51"/>
      <c r="P341" s="51"/>
      <c r="Q341" s="51"/>
      <c r="R341" s="51"/>
      <c r="S341" s="51"/>
      <c r="T341" s="51"/>
      <c r="U341" s="51"/>
      <c r="V341" s="51"/>
      <c r="W341" s="51"/>
      <c r="X341" s="51"/>
      <c r="Y341" s="51"/>
      <c r="Z341" s="51"/>
    </row>
    <row r="342" spans="1:26" ht="15" hidden="1" customHeight="1" x14ac:dyDescent="0.25">
      <c r="A342" s="358"/>
      <c r="B342" s="340"/>
      <c r="C342" s="66"/>
      <c r="D342" s="342"/>
      <c r="E342" s="51"/>
      <c r="F342" s="67"/>
      <c r="G342" s="367"/>
      <c r="H342" s="355"/>
      <c r="I342" s="355"/>
      <c r="J342" s="355"/>
      <c r="K342" s="52"/>
      <c r="L342" s="65" t="str">
        <f t="shared" si="44"/>
        <v xml:space="preserve">       </v>
      </c>
      <c r="M342" s="63" t="str">
        <f t="shared" si="43"/>
        <v xml:space="preserve">   </v>
      </c>
      <c r="N342" s="51"/>
      <c r="O342" s="51"/>
      <c r="P342" s="51"/>
      <c r="Q342" s="51"/>
      <c r="R342" s="51"/>
      <c r="S342" s="51"/>
      <c r="T342" s="51"/>
      <c r="U342" s="51"/>
      <c r="V342" s="51"/>
      <c r="W342" s="51"/>
      <c r="X342" s="51"/>
      <c r="Y342" s="51"/>
      <c r="Z342" s="51"/>
    </row>
    <row r="343" spans="1:26" ht="15" hidden="1" customHeight="1" x14ac:dyDescent="0.25">
      <c r="A343" s="358"/>
      <c r="B343" s="340"/>
      <c r="C343" s="66"/>
      <c r="D343" s="342"/>
      <c r="E343" s="51"/>
      <c r="F343" s="67"/>
      <c r="G343" s="62"/>
      <c r="H343" s="60"/>
      <c r="I343" s="60"/>
      <c r="J343" s="60"/>
      <c r="K343" s="52"/>
      <c r="L343" s="68" t="str">
        <f t="shared" si="44"/>
        <v xml:space="preserve">       </v>
      </c>
      <c r="M343" s="63" t="str">
        <f t="shared" si="43"/>
        <v xml:space="preserve">   </v>
      </c>
      <c r="N343" s="51"/>
      <c r="O343" s="51"/>
      <c r="P343" s="51"/>
      <c r="Q343" s="51"/>
      <c r="R343" s="51"/>
      <c r="S343" s="51"/>
      <c r="T343" s="51"/>
      <c r="U343" s="51"/>
      <c r="V343" s="51"/>
      <c r="W343" s="51"/>
      <c r="X343" s="51"/>
      <c r="Y343" s="51"/>
      <c r="Z343" s="51"/>
    </row>
    <row r="344" spans="1:26" ht="15" hidden="1" customHeight="1" x14ac:dyDescent="0.25">
      <c r="A344" s="358"/>
      <c r="B344" s="340"/>
      <c r="C344" s="66"/>
      <c r="D344" s="342"/>
      <c r="E344" s="51"/>
      <c r="F344" s="67"/>
      <c r="G344" s="62"/>
      <c r="H344" s="60"/>
      <c r="I344" s="60"/>
      <c r="J344" s="60"/>
      <c r="K344" s="52"/>
      <c r="L344" s="68" t="str">
        <f t="shared" si="44"/>
        <v xml:space="preserve">       </v>
      </c>
      <c r="M344" s="63" t="str">
        <f t="shared" si="43"/>
        <v xml:space="preserve">   </v>
      </c>
      <c r="N344" s="51"/>
      <c r="O344" s="51"/>
      <c r="P344" s="51"/>
      <c r="Q344" s="51"/>
      <c r="R344" s="51"/>
      <c r="S344" s="51"/>
      <c r="T344" s="51"/>
      <c r="U344" s="51"/>
      <c r="V344" s="51"/>
      <c r="W344" s="51"/>
      <c r="X344" s="51"/>
      <c r="Y344" s="51"/>
      <c r="Z344" s="51"/>
    </row>
    <row r="345" spans="1:26" ht="15" hidden="1" customHeight="1" x14ac:dyDescent="0.25">
      <c r="A345" s="358"/>
      <c r="B345" s="340"/>
      <c r="C345" s="66"/>
      <c r="D345" s="342"/>
      <c r="E345" s="51"/>
      <c r="F345" s="67"/>
      <c r="G345" s="62"/>
      <c r="H345" s="60"/>
      <c r="I345" s="60"/>
      <c r="J345" s="60"/>
      <c r="K345" s="52"/>
      <c r="L345" s="68" t="str">
        <f t="shared" si="44"/>
        <v xml:space="preserve">       </v>
      </c>
      <c r="M345" s="63" t="str">
        <f t="shared" si="43"/>
        <v xml:space="preserve">   </v>
      </c>
      <c r="N345" s="51"/>
      <c r="O345" s="51"/>
      <c r="P345" s="51"/>
      <c r="Q345" s="51"/>
      <c r="R345" s="51"/>
      <c r="S345" s="51"/>
      <c r="T345" s="51"/>
      <c r="U345" s="51"/>
      <c r="V345" s="51"/>
      <c r="W345" s="51"/>
      <c r="X345" s="51"/>
      <c r="Y345" s="51"/>
      <c r="Z345" s="51"/>
    </row>
    <row r="346" spans="1:26" ht="15" hidden="1" customHeight="1" x14ac:dyDescent="0.25">
      <c r="A346" s="358"/>
      <c r="B346" s="340"/>
      <c r="C346" s="66"/>
      <c r="D346" s="342"/>
      <c r="E346" s="51"/>
      <c r="F346" s="67"/>
      <c r="G346" s="62"/>
      <c r="H346" s="60"/>
      <c r="I346" s="60"/>
      <c r="J346" s="60"/>
      <c r="K346" s="52"/>
      <c r="L346" s="68" t="str">
        <f t="shared" si="44"/>
        <v xml:space="preserve">       </v>
      </c>
      <c r="M346" s="63" t="str">
        <f t="shared" si="43"/>
        <v xml:space="preserve">   </v>
      </c>
      <c r="N346" s="51"/>
      <c r="O346" s="51"/>
      <c r="P346" s="51"/>
      <c r="Q346" s="51"/>
      <c r="R346" s="51"/>
      <c r="S346" s="51"/>
      <c r="T346" s="51"/>
      <c r="U346" s="51"/>
      <c r="V346" s="51"/>
      <c r="W346" s="51"/>
      <c r="X346" s="51"/>
      <c r="Y346" s="51"/>
      <c r="Z346" s="51"/>
    </row>
    <row r="347" spans="1:26" ht="15" hidden="1" customHeight="1" x14ac:dyDescent="0.25">
      <c r="A347" s="358"/>
      <c r="B347" s="340"/>
      <c r="C347" s="66"/>
      <c r="D347" s="342"/>
      <c r="E347" s="51"/>
      <c r="F347" s="67"/>
      <c r="G347" s="62"/>
      <c r="H347" s="60"/>
      <c r="I347" s="60"/>
      <c r="J347" s="60"/>
      <c r="K347" s="52"/>
      <c r="L347" s="68" t="str">
        <f t="shared" si="44"/>
        <v xml:space="preserve">       </v>
      </c>
      <c r="M347" s="63" t="str">
        <f t="shared" si="43"/>
        <v xml:space="preserve">   </v>
      </c>
      <c r="N347" s="51"/>
      <c r="O347" s="51"/>
      <c r="P347" s="51"/>
      <c r="Q347" s="51"/>
      <c r="R347" s="51"/>
      <c r="S347" s="51"/>
      <c r="T347" s="51"/>
      <c r="U347" s="51"/>
      <c r="V347" s="51"/>
      <c r="W347" s="51"/>
      <c r="X347" s="51"/>
      <c r="Y347" s="51"/>
      <c r="Z347" s="51"/>
    </row>
    <row r="348" spans="1:26" ht="15" hidden="1" customHeight="1" x14ac:dyDescent="0.25">
      <c r="A348" s="358"/>
      <c r="B348" s="340"/>
      <c r="C348" s="66"/>
      <c r="D348" s="342"/>
      <c r="E348" s="51"/>
      <c r="F348" s="67"/>
      <c r="G348" s="62"/>
      <c r="H348" s="60"/>
      <c r="I348" s="60"/>
      <c r="J348" s="60"/>
      <c r="K348" s="52"/>
      <c r="L348" s="68" t="str">
        <f t="shared" si="44"/>
        <v xml:space="preserve">       </v>
      </c>
      <c r="M348" s="63" t="str">
        <f t="shared" si="43"/>
        <v xml:space="preserve">   </v>
      </c>
      <c r="N348" s="51"/>
      <c r="O348" s="51"/>
      <c r="P348" s="51"/>
      <c r="Q348" s="51"/>
      <c r="R348" s="51"/>
      <c r="S348" s="51"/>
      <c r="T348" s="51"/>
      <c r="U348" s="51"/>
      <c r="V348" s="51"/>
      <c r="W348" s="51"/>
      <c r="X348" s="51"/>
      <c r="Y348" s="51"/>
      <c r="Z348" s="51"/>
    </row>
    <row r="349" spans="1:26" ht="15" hidden="1" customHeight="1" x14ac:dyDescent="0.25">
      <c r="A349" s="358"/>
      <c r="B349" s="340"/>
      <c r="C349" s="66"/>
      <c r="D349" s="342"/>
      <c r="E349" s="51"/>
      <c r="F349" s="67"/>
      <c r="G349" s="62"/>
      <c r="H349" s="60"/>
      <c r="I349" s="60"/>
      <c r="J349" s="60"/>
      <c r="K349" s="52"/>
      <c r="L349" s="68" t="str">
        <f t="shared" si="44"/>
        <v xml:space="preserve">       </v>
      </c>
      <c r="M349" s="63" t="str">
        <f t="shared" si="43"/>
        <v xml:space="preserve">   </v>
      </c>
      <c r="N349" s="51"/>
      <c r="O349" s="51"/>
      <c r="P349" s="51"/>
      <c r="Q349" s="51"/>
      <c r="R349" s="51"/>
      <c r="S349" s="51"/>
      <c r="T349" s="51"/>
      <c r="U349" s="51"/>
      <c r="V349" s="51"/>
      <c r="W349" s="51"/>
      <c r="X349" s="51"/>
      <c r="Y349" s="51"/>
      <c r="Z349" s="51"/>
    </row>
    <row r="350" spans="1:26" ht="15" hidden="1" customHeight="1" x14ac:dyDescent="0.25">
      <c r="A350" s="359"/>
      <c r="B350" s="344"/>
      <c r="C350" s="66"/>
      <c r="D350" s="342"/>
      <c r="E350" s="51"/>
      <c r="F350" s="67"/>
      <c r="G350" s="62"/>
      <c r="H350" s="60"/>
      <c r="I350" s="60"/>
      <c r="J350" s="60"/>
      <c r="K350" s="52"/>
      <c r="L350" s="68" t="str">
        <f>CONCATENATE(C350," ",D350," ",E350," ",F350)</f>
        <v xml:space="preserve">   </v>
      </c>
      <c r="M350" s="63" t="str">
        <f t="shared" si="43"/>
        <v xml:space="preserve">   </v>
      </c>
      <c r="N350" s="51"/>
      <c r="O350" s="51"/>
      <c r="P350" s="51"/>
      <c r="Q350" s="51"/>
      <c r="R350" s="51"/>
      <c r="S350" s="51"/>
      <c r="T350" s="51"/>
      <c r="U350" s="51"/>
      <c r="V350" s="51"/>
      <c r="W350" s="51"/>
      <c r="X350" s="51"/>
      <c r="Y350" s="51"/>
      <c r="Z350" s="51"/>
    </row>
    <row r="351" spans="1:26" ht="15" hidden="1" customHeight="1" x14ac:dyDescent="0.25">
      <c r="A351" s="357" t="s">
        <v>218</v>
      </c>
      <c r="B351" s="345" t="s">
        <v>128</v>
      </c>
      <c r="C351" s="62"/>
      <c r="D351" s="60"/>
      <c r="E351" s="60"/>
      <c r="F351" s="60"/>
      <c r="G351" s="62"/>
      <c r="H351" s="60"/>
      <c r="I351" s="60"/>
      <c r="J351" s="60"/>
      <c r="K351" s="52"/>
      <c r="L351" s="338" t="str">
        <f t="shared" ref="L351:L359" si="45">CONCATENATE(C351," ",D351," ",E351," ",F351," ",C352," ",D352," ",E352," ",F352)</f>
        <v xml:space="preserve">       </v>
      </c>
      <c r="M351" s="63" t="str">
        <f t="shared" si="43"/>
        <v xml:space="preserve">   </v>
      </c>
      <c r="N351" s="51"/>
      <c r="O351" s="51"/>
      <c r="P351" s="51"/>
      <c r="Q351" s="51"/>
      <c r="R351" s="51"/>
      <c r="S351" s="51"/>
      <c r="T351" s="51"/>
      <c r="U351" s="51"/>
      <c r="V351" s="51"/>
      <c r="W351" s="51"/>
      <c r="X351" s="51"/>
      <c r="Y351" s="51"/>
      <c r="Z351" s="51"/>
    </row>
    <row r="352" spans="1:26" ht="15" hidden="1" customHeight="1" x14ac:dyDescent="0.25">
      <c r="A352" s="358"/>
      <c r="B352" s="340"/>
      <c r="C352" s="66"/>
      <c r="D352" s="342"/>
      <c r="E352" s="51"/>
      <c r="F352" s="67"/>
      <c r="G352" s="62"/>
      <c r="H352" s="60"/>
      <c r="I352" s="60"/>
      <c r="J352" s="60"/>
      <c r="K352" s="52"/>
      <c r="L352" s="65" t="str">
        <f t="shared" si="45"/>
        <v xml:space="preserve">       </v>
      </c>
      <c r="M352" s="63" t="str">
        <f t="shared" si="43"/>
        <v xml:space="preserve">   </v>
      </c>
      <c r="N352" s="51"/>
      <c r="O352" s="51"/>
      <c r="P352" s="51"/>
      <c r="Q352" s="51"/>
      <c r="R352" s="51"/>
      <c r="S352" s="51"/>
      <c r="T352" s="51"/>
      <c r="U352" s="51"/>
      <c r="V352" s="51"/>
      <c r="W352" s="51"/>
      <c r="X352" s="51"/>
      <c r="Y352" s="51"/>
      <c r="Z352" s="51"/>
    </row>
    <row r="353" spans="1:26" ht="15" hidden="1" customHeight="1" x14ac:dyDescent="0.25">
      <c r="A353" s="358"/>
      <c r="B353" s="340"/>
      <c r="C353" s="66"/>
      <c r="D353" s="342"/>
      <c r="E353" s="51"/>
      <c r="F353" s="67"/>
      <c r="G353" s="62"/>
      <c r="H353" s="60"/>
      <c r="I353" s="60"/>
      <c r="J353" s="60"/>
      <c r="K353" s="52"/>
      <c r="L353" s="65" t="str">
        <f t="shared" si="45"/>
        <v xml:space="preserve">       </v>
      </c>
      <c r="M353" s="63" t="str">
        <f t="shared" si="43"/>
        <v xml:space="preserve">   </v>
      </c>
      <c r="N353" s="51"/>
      <c r="O353" s="51"/>
      <c r="P353" s="51"/>
      <c r="Q353" s="51"/>
      <c r="R353" s="51"/>
      <c r="S353" s="51"/>
      <c r="T353" s="51"/>
      <c r="U353" s="51"/>
      <c r="V353" s="51"/>
      <c r="W353" s="51"/>
      <c r="X353" s="51"/>
      <c r="Y353" s="51"/>
      <c r="Z353" s="51"/>
    </row>
    <row r="354" spans="1:26" ht="15" hidden="1" customHeight="1" x14ac:dyDescent="0.25">
      <c r="A354" s="358"/>
      <c r="B354" s="340"/>
      <c r="C354" s="66"/>
      <c r="D354" s="342"/>
      <c r="E354" s="51"/>
      <c r="F354" s="67"/>
      <c r="G354" s="62"/>
      <c r="H354" s="60"/>
      <c r="I354" s="60"/>
      <c r="J354" s="60"/>
      <c r="K354" s="52"/>
      <c r="L354" s="68" t="str">
        <f t="shared" si="45"/>
        <v xml:space="preserve">       </v>
      </c>
      <c r="M354" s="63" t="str">
        <f t="shared" si="43"/>
        <v xml:space="preserve">   </v>
      </c>
      <c r="N354" s="51"/>
      <c r="O354" s="51"/>
      <c r="P354" s="51"/>
      <c r="Q354" s="51"/>
      <c r="R354" s="51"/>
      <c r="S354" s="51"/>
      <c r="T354" s="51"/>
      <c r="U354" s="51"/>
      <c r="V354" s="51"/>
      <c r="W354" s="51"/>
      <c r="X354" s="51"/>
      <c r="Y354" s="51"/>
      <c r="Z354" s="51"/>
    </row>
    <row r="355" spans="1:26" ht="15" hidden="1" customHeight="1" x14ac:dyDescent="0.25">
      <c r="A355" s="358"/>
      <c r="B355" s="340"/>
      <c r="C355" s="66"/>
      <c r="D355" s="342"/>
      <c r="E355" s="51"/>
      <c r="F355" s="67"/>
      <c r="G355" s="62"/>
      <c r="H355" s="60"/>
      <c r="I355" s="60"/>
      <c r="J355" s="60"/>
      <c r="K355" s="52"/>
      <c r="L355" s="68" t="str">
        <f t="shared" si="45"/>
        <v xml:space="preserve">       </v>
      </c>
      <c r="M355" s="63" t="str">
        <f t="shared" si="43"/>
        <v xml:space="preserve">   </v>
      </c>
      <c r="N355" s="51"/>
      <c r="O355" s="51"/>
      <c r="P355" s="51"/>
      <c r="Q355" s="51"/>
      <c r="R355" s="51"/>
      <c r="S355" s="51"/>
      <c r="T355" s="51"/>
      <c r="U355" s="51"/>
      <c r="V355" s="51"/>
      <c r="W355" s="51"/>
      <c r="X355" s="51"/>
      <c r="Y355" s="51"/>
      <c r="Z355" s="51"/>
    </row>
    <row r="356" spans="1:26" ht="15" hidden="1" customHeight="1" x14ac:dyDescent="0.25">
      <c r="A356" s="358"/>
      <c r="B356" s="340"/>
      <c r="C356" s="66"/>
      <c r="D356" s="342"/>
      <c r="E356" s="51"/>
      <c r="F356" s="67"/>
      <c r="G356" s="62"/>
      <c r="H356" s="60"/>
      <c r="I356" s="60"/>
      <c r="J356" s="60"/>
      <c r="K356" s="52"/>
      <c r="L356" s="68" t="str">
        <f t="shared" si="45"/>
        <v xml:space="preserve">       </v>
      </c>
      <c r="M356" s="63" t="str">
        <f t="shared" si="43"/>
        <v xml:space="preserve">   </v>
      </c>
      <c r="N356" s="51"/>
      <c r="O356" s="51"/>
      <c r="P356" s="51"/>
      <c r="Q356" s="51"/>
      <c r="R356" s="51"/>
      <c r="S356" s="51"/>
      <c r="T356" s="51"/>
      <c r="U356" s="51"/>
      <c r="V356" s="51"/>
      <c r="W356" s="51"/>
      <c r="X356" s="51"/>
      <c r="Y356" s="51"/>
      <c r="Z356" s="51"/>
    </row>
    <row r="357" spans="1:26" ht="15" hidden="1" customHeight="1" x14ac:dyDescent="0.25">
      <c r="A357" s="358"/>
      <c r="B357" s="340"/>
      <c r="C357" s="66"/>
      <c r="D357" s="342"/>
      <c r="E357" s="51"/>
      <c r="F357" s="67"/>
      <c r="G357" s="62"/>
      <c r="H357" s="60"/>
      <c r="I357" s="60"/>
      <c r="J357" s="60"/>
      <c r="K357" s="52"/>
      <c r="L357" s="68" t="str">
        <f t="shared" si="45"/>
        <v xml:space="preserve">       </v>
      </c>
      <c r="M357" s="63" t="str">
        <f t="shared" si="43"/>
        <v xml:space="preserve">   </v>
      </c>
      <c r="N357" s="51"/>
      <c r="O357" s="51"/>
      <c r="P357" s="51"/>
      <c r="Q357" s="51"/>
      <c r="R357" s="51"/>
      <c r="S357" s="51"/>
      <c r="T357" s="51"/>
      <c r="U357" s="51"/>
      <c r="V357" s="51"/>
      <c r="W357" s="51"/>
      <c r="X357" s="51"/>
      <c r="Y357" s="51"/>
      <c r="Z357" s="51"/>
    </row>
    <row r="358" spans="1:26" ht="15" hidden="1" customHeight="1" x14ac:dyDescent="0.25">
      <c r="A358" s="358"/>
      <c r="B358" s="340"/>
      <c r="C358" s="66"/>
      <c r="D358" s="342"/>
      <c r="E358" s="51"/>
      <c r="F358" s="67"/>
      <c r="G358" s="62"/>
      <c r="H358" s="60"/>
      <c r="I358" s="60"/>
      <c r="J358" s="60"/>
      <c r="K358" s="52"/>
      <c r="L358" s="68" t="str">
        <f t="shared" si="45"/>
        <v xml:space="preserve">       </v>
      </c>
      <c r="M358" s="63" t="str">
        <f t="shared" si="43"/>
        <v xml:space="preserve">   </v>
      </c>
      <c r="N358" s="51"/>
      <c r="O358" s="51"/>
      <c r="P358" s="51"/>
      <c r="Q358" s="51"/>
      <c r="R358" s="51"/>
      <c r="S358" s="51"/>
      <c r="T358" s="51"/>
      <c r="U358" s="51"/>
      <c r="V358" s="51"/>
      <c r="W358" s="51"/>
      <c r="X358" s="51"/>
      <c r="Y358" s="51"/>
      <c r="Z358" s="51"/>
    </row>
    <row r="359" spans="1:26" ht="15" hidden="1" customHeight="1" x14ac:dyDescent="0.25">
      <c r="A359" s="358"/>
      <c r="B359" s="340"/>
      <c r="C359" s="66"/>
      <c r="D359" s="342"/>
      <c r="E359" s="51"/>
      <c r="F359" s="67"/>
      <c r="G359" s="62"/>
      <c r="H359" s="60"/>
      <c r="I359" s="60"/>
      <c r="J359" s="60"/>
      <c r="K359" s="52"/>
      <c r="L359" s="68" t="str">
        <f t="shared" si="45"/>
        <v xml:space="preserve">       </v>
      </c>
      <c r="M359" s="63" t="str">
        <f t="shared" si="43"/>
        <v xml:space="preserve">   </v>
      </c>
      <c r="N359" s="51"/>
      <c r="O359" s="51"/>
      <c r="P359" s="51"/>
      <c r="Q359" s="51"/>
      <c r="R359" s="51"/>
      <c r="S359" s="51"/>
      <c r="T359" s="51"/>
      <c r="U359" s="51"/>
      <c r="V359" s="51"/>
      <c r="W359" s="51"/>
      <c r="X359" s="51"/>
      <c r="Y359" s="51"/>
      <c r="Z359" s="51"/>
    </row>
    <row r="360" spans="1:26" ht="15" hidden="1" customHeight="1" x14ac:dyDescent="0.25">
      <c r="A360" s="359"/>
      <c r="B360" s="344"/>
      <c r="C360" s="66"/>
      <c r="D360" s="342"/>
      <c r="E360" s="51"/>
      <c r="F360" s="67"/>
      <c r="G360" s="62"/>
      <c r="H360" s="60"/>
      <c r="I360" s="60"/>
      <c r="J360" s="60"/>
      <c r="K360" s="52"/>
      <c r="L360" s="68" t="str">
        <f>CONCATENATE(C360," ",D360," ",E360," ",F360)</f>
        <v xml:space="preserve">   </v>
      </c>
      <c r="M360" s="63" t="str">
        <f t="shared" si="43"/>
        <v xml:space="preserve">   </v>
      </c>
      <c r="N360" s="51"/>
      <c r="O360" s="51"/>
      <c r="P360" s="51"/>
      <c r="Q360" s="51"/>
      <c r="R360" s="51"/>
      <c r="S360" s="51"/>
      <c r="T360" s="51"/>
      <c r="U360" s="51"/>
      <c r="V360" s="51"/>
      <c r="W360" s="51"/>
      <c r="X360" s="51"/>
      <c r="Y360" s="51"/>
      <c r="Z360" s="51"/>
    </row>
    <row r="361" spans="1:26" ht="15" hidden="1" customHeight="1" x14ac:dyDescent="0.25">
      <c r="A361" s="357" t="s">
        <v>218</v>
      </c>
      <c r="B361" s="345" t="s">
        <v>128</v>
      </c>
      <c r="C361" s="62"/>
      <c r="D361" s="60"/>
      <c r="E361" s="60"/>
      <c r="F361" s="60"/>
      <c r="G361" s="62"/>
      <c r="H361" s="60"/>
      <c r="I361" s="60"/>
      <c r="J361" s="60"/>
      <c r="K361" s="52"/>
      <c r="L361" s="347" t="str">
        <f t="shared" ref="L361:L369" si="46">CONCATENATE(C361," ",D361," ",E361," ",F361," ",C362," ",D362," ",E362," ",F362)</f>
        <v xml:space="preserve">       </v>
      </c>
      <c r="M361" s="63" t="str">
        <f t="shared" si="43"/>
        <v xml:space="preserve">   </v>
      </c>
      <c r="N361" s="51"/>
      <c r="O361" s="51"/>
      <c r="P361" s="51"/>
      <c r="Q361" s="51"/>
      <c r="R361" s="51"/>
      <c r="S361" s="51"/>
      <c r="T361" s="51"/>
      <c r="U361" s="51"/>
      <c r="V361" s="51"/>
      <c r="W361" s="51"/>
      <c r="X361" s="51"/>
      <c r="Y361" s="51"/>
      <c r="Z361" s="51"/>
    </row>
    <row r="362" spans="1:26" ht="15" hidden="1" customHeight="1" x14ac:dyDescent="0.25">
      <c r="A362" s="358"/>
      <c r="B362" s="340"/>
      <c r="C362" s="66"/>
      <c r="D362" s="342"/>
      <c r="E362" s="51"/>
      <c r="F362" s="67"/>
      <c r="G362" s="62"/>
      <c r="H362" s="60"/>
      <c r="I362" s="60"/>
      <c r="J362" s="60"/>
      <c r="K362" s="52"/>
      <c r="L362" s="68" t="str">
        <f t="shared" si="46"/>
        <v xml:space="preserve">       </v>
      </c>
      <c r="M362" s="63" t="str">
        <f t="shared" si="43"/>
        <v xml:space="preserve">   </v>
      </c>
      <c r="N362" s="51"/>
      <c r="O362" s="51"/>
      <c r="P362" s="51"/>
      <c r="Q362" s="51"/>
      <c r="R362" s="51"/>
      <c r="S362" s="51"/>
      <c r="T362" s="51"/>
      <c r="U362" s="51"/>
      <c r="V362" s="51"/>
      <c r="W362" s="51"/>
      <c r="X362" s="51"/>
      <c r="Y362" s="51"/>
      <c r="Z362" s="51"/>
    </row>
    <row r="363" spans="1:26" ht="15" hidden="1" customHeight="1" x14ac:dyDescent="0.25">
      <c r="A363" s="358"/>
      <c r="B363" s="340"/>
      <c r="C363" s="66"/>
      <c r="D363" s="342"/>
      <c r="E363" s="51"/>
      <c r="F363" s="67"/>
      <c r="G363" s="62"/>
      <c r="H363" s="60"/>
      <c r="I363" s="60"/>
      <c r="J363" s="60"/>
      <c r="K363" s="52"/>
      <c r="L363" s="68" t="str">
        <f t="shared" si="46"/>
        <v xml:space="preserve">       </v>
      </c>
      <c r="M363" s="63" t="str">
        <f t="shared" si="43"/>
        <v xml:space="preserve">   </v>
      </c>
      <c r="N363" s="51"/>
      <c r="O363" s="51"/>
      <c r="P363" s="51"/>
      <c r="Q363" s="51"/>
      <c r="R363" s="51"/>
      <c r="S363" s="51"/>
      <c r="T363" s="51"/>
      <c r="U363" s="51"/>
      <c r="V363" s="51"/>
      <c r="W363" s="51"/>
      <c r="X363" s="51"/>
      <c r="Y363" s="51"/>
      <c r="Z363" s="51"/>
    </row>
    <row r="364" spans="1:26" ht="15" hidden="1" customHeight="1" x14ac:dyDescent="0.25">
      <c r="A364" s="358"/>
      <c r="B364" s="340"/>
      <c r="C364" s="66"/>
      <c r="D364" s="342"/>
      <c r="E364" s="51"/>
      <c r="F364" s="67"/>
      <c r="G364" s="62"/>
      <c r="H364" s="60"/>
      <c r="I364" s="60"/>
      <c r="J364" s="60"/>
      <c r="K364" s="52"/>
      <c r="L364" s="68" t="str">
        <f t="shared" si="46"/>
        <v xml:space="preserve">       </v>
      </c>
      <c r="M364" s="63" t="str">
        <f t="shared" si="43"/>
        <v xml:space="preserve">   </v>
      </c>
      <c r="N364" s="51"/>
      <c r="O364" s="51"/>
      <c r="P364" s="51"/>
      <c r="Q364" s="51"/>
      <c r="R364" s="51"/>
      <c r="S364" s="51"/>
      <c r="T364" s="51"/>
      <c r="U364" s="51"/>
      <c r="V364" s="51"/>
      <c r="W364" s="51"/>
      <c r="X364" s="51"/>
      <c r="Y364" s="51"/>
      <c r="Z364" s="51"/>
    </row>
    <row r="365" spans="1:26" ht="15" hidden="1" customHeight="1" x14ac:dyDescent="0.25">
      <c r="A365" s="358"/>
      <c r="B365" s="340"/>
      <c r="C365" s="66"/>
      <c r="D365" s="342"/>
      <c r="E365" s="51"/>
      <c r="F365" s="67"/>
      <c r="G365" s="62"/>
      <c r="H365" s="60"/>
      <c r="I365" s="60"/>
      <c r="J365" s="60"/>
      <c r="K365" s="52"/>
      <c r="L365" s="68" t="str">
        <f t="shared" si="46"/>
        <v xml:space="preserve">       </v>
      </c>
      <c r="M365" s="63" t="str">
        <f t="shared" si="43"/>
        <v xml:space="preserve">   </v>
      </c>
      <c r="N365" s="51"/>
      <c r="O365" s="51"/>
      <c r="P365" s="51"/>
      <c r="Q365" s="51"/>
      <c r="R365" s="51"/>
      <c r="S365" s="51"/>
      <c r="T365" s="51"/>
      <c r="U365" s="51"/>
      <c r="V365" s="51"/>
      <c r="W365" s="51"/>
      <c r="X365" s="51"/>
      <c r="Y365" s="51"/>
      <c r="Z365" s="51"/>
    </row>
    <row r="366" spans="1:26" ht="15" hidden="1" customHeight="1" x14ac:dyDescent="0.25">
      <c r="A366" s="358"/>
      <c r="B366" s="340"/>
      <c r="C366" s="66"/>
      <c r="D366" s="342"/>
      <c r="E366" s="51"/>
      <c r="F366" s="67"/>
      <c r="G366" s="62"/>
      <c r="H366" s="60"/>
      <c r="I366" s="60"/>
      <c r="J366" s="60"/>
      <c r="K366" s="52"/>
      <c r="L366" s="68" t="str">
        <f t="shared" si="46"/>
        <v xml:space="preserve">       </v>
      </c>
      <c r="M366" s="63" t="str">
        <f t="shared" si="43"/>
        <v xml:space="preserve">   </v>
      </c>
      <c r="N366" s="51"/>
      <c r="O366" s="51"/>
      <c r="P366" s="51"/>
      <c r="Q366" s="51"/>
      <c r="R366" s="51"/>
      <c r="S366" s="51"/>
      <c r="T366" s="51"/>
      <c r="U366" s="51"/>
      <c r="V366" s="51"/>
      <c r="W366" s="51"/>
      <c r="X366" s="51"/>
      <c r="Y366" s="51"/>
      <c r="Z366" s="51"/>
    </row>
    <row r="367" spans="1:26" ht="15" hidden="1" customHeight="1" x14ac:dyDescent="0.25">
      <c r="A367" s="358"/>
      <c r="B367" s="340"/>
      <c r="C367" s="66"/>
      <c r="D367" s="342"/>
      <c r="E367" s="51"/>
      <c r="F367" s="67"/>
      <c r="G367" s="62"/>
      <c r="H367" s="60"/>
      <c r="I367" s="60"/>
      <c r="J367" s="60"/>
      <c r="K367" s="52"/>
      <c r="L367" s="68" t="str">
        <f t="shared" si="46"/>
        <v xml:space="preserve">       </v>
      </c>
      <c r="M367" s="63" t="str">
        <f t="shared" si="43"/>
        <v xml:space="preserve">   </v>
      </c>
      <c r="N367" s="51"/>
      <c r="O367" s="51"/>
      <c r="P367" s="51"/>
      <c r="Q367" s="51"/>
      <c r="R367" s="51"/>
      <c r="S367" s="51"/>
      <c r="T367" s="51"/>
      <c r="U367" s="51"/>
      <c r="V367" s="51"/>
      <c r="W367" s="51"/>
      <c r="X367" s="51"/>
      <c r="Y367" s="51"/>
      <c r="Z367" s="51"/>
    </row>
    <row r="368" spans="1:26" ht="15" hidden="1" customHeight="1" x14ac:dyDescent="0.25">
      <c r="A368" s="358"/>
      <c r="B368" s="340"/>
      <c r="C368" s="66"/>
      <c r="D368" s="342"/>
      <c r="E368" s="51"/>
      <c r="F368" s="67"/>
      <c r="G368" s="62"/>
      <c r="H368" s="60"/>
      <c r="I368" s="60"/>
      <c r="J368" s="60"/>
      <c r="K368" s="52"/>
      <c r="L368" s="68" t="str">
        <f t="shared" si="46"/>
        <v xml:space="preserve">       </v>
      </c>
      <c r="M368" s="63" t="str">
        <f t="shared" si="43"/>
        <v xml:space="preserve">   </v>
      </c>
      <c r="N368" s="51"/>
      <c r="O368" s="51"/>
      <c r="P368" s="51"/>
      <c r="Q368" s="51"/>
      <c r="R368" s="51"/>
      <c r="S368" s="51"/>
      <c r="T368" s="51"/>
      <c r="U368" s="51"/>
      <c r="V368" s="51"/>
      <c r="W368" s="51"/>
      <c r="X368" s="51"/>
      <c r="Y368" s="51"/>
      <c r="Z368" s="51"/>
    </row>
    <row r="369" spans="1:26" ht="15" hidden="1" customHeight="1" x14ac:dyDescent="0.25">
      <c r="A369" s="358"/>
      <c r="B369" s="340"/>
      <c r="C369" s="66"/>
      <c r="D369" s="342"/>
      <c r="E369" s="51"/>
      <c r="F369" s="67"/>
      <c r="G369" s="62"/>
      <c r="H369" s="60"/>
      <c r="I369" s="60"/>
      <c r="J369" s="60"/>
      <c r="K369" s="52"/>
      <c r="L369" s="68" t="str">
        <f t="shared" si="46"/>
        <v xml:space="preserve">       </v>
      </c>
      <c r="M369" s="63" t="str">
        <f t="shared" si="43"/>
        <v xml:space="preserve">   </v>
      </c>
      <c r="N369" s="51"/>
      <c r="O369" s="51"/>
      <c r="P369" s="51"/>
      <c r="Q369" s="51"/>
      <c r="R369" s="51"/>
      <c r="S369" s="51"/>
      <c r="T369" s="51"/>
      <c r="U369" s="51"/>
      <c r="V369" s="51"/>
      <c r="W369" s="51"/>
      <c r="X369" s="51"/>
      <c r="Y369" s="51"/>
      <c r="Z369" s="51"/>
    </row>
    <row r="370" spans="1:26" ht="15" hidden="1" customHeight="1" x14ac:dyDescent="0.25">
      <c r="A370" s="359"/>
      <c r="B370" s="344"/>
      <c r="C370" s="66"/>
      <c r="D370" s="342"/>
      <c r="E370" s="51"/>
      <c r="F370" s="67"/>
      <c r="G370" s="62"/>
      <c r="H370" s="60"/>
      <c r="I370" s="60"/>
      <c r="J370" s="60"/>
      <c r="K370" s="52"/>
      <c r="L370" s="68" t="str">
        <f>CONCATENATE(C370," ",D370," ",E370," ",F370)</f>
        <v xml:space="preserve">   </v>
      </c>
      <c r="M370" s="63" t="str">
        <f t="shared" si="43"/>
        <v xml:space="preserve">   </v>
      </c>
      <c r="N370" s="51"/>
      <c r="O370" s="51"/>
      <c r="P370" s="51"/>
      <c r="Q370" s="51"/>
      <c r="R370" s="51"/>
      <c r="S370" s="51"/>
      <c r="T370" s="51"/>
      <c r="U370" s="51"/>
      <c r="V370" s="51"/>
      <c r="W370" s="51"/>
      <c r="X370" s="51"/>
      <c r="Y370" s="51"/>
      <c r="Z370" s="51"/>
    </row>
    <row r="371" spans="1:26" ht="15" hidden="1" customHeight="1" x14ac:dyDescent="0.25">
      <c r="A371" s="357" t="s">
        <v>218</v>
      </c>
      <c r="B371" s="345" t="s">
        <v>128</v>
      </c>
      <c r="C371" s="62"/>
      <c r="D371" s="60"/>
      <c r="E371" s="60"/>
      <c r="F371" s="60"/>
      <c r="G371" s="62"/>
      <c r="H371" s="60"/>
      <c r="I371" s="60"/>
      <c r="J371" s="60"/>
      <c r="K371" s="52"/>
      <c r="L371" s="347" t="str">
        <f t="shared" ref="L371:L379" si="47">CONCATENATE(C371," ",D371," ",E371," ",F371," ",C372," ",D372," ",E372," ",F372)</f>
        <v xml:space="preserve">       </v>
      </c>
      <c r="M371" s="63" t="str">
        <f t="shared" si="43"/>
        <v xml:space="preserve">   </v>
      </c>
      <c r="N371" s="51"/>
      <c r="O371" s="51"/>
      <c r="P371" s="51"/>
      <c r="Q371" s="51"/>
      <c r="R371" s="51"/>
      <c r="S371" s="51"/>
      <c r="T371" s="51"/>
      <c r="U371" s="51"/>
      <c r="V371" s="51"/>
      <c r="W371" s="51"/>
      <c r="X371" s="51"/>
      <c r="Y371" s="51"/>
      <c r="Z371" s="51"/>
    </row>
    <row r="372" spans="1:26" ht="15" hidden="1" customHeight="1" x14ac:dyDescent="0.25">
      <c r="A372" s="358"/>
      <c r="B372" s="340"/>
      <c r="C372" s="66"/>
      <c r="D372" s="342"/>
      <c r="E372" s="51"/>
      <c r="F372" s="67"/>
      <c r="G372" s="62"/>
      <c r="H372" s="60"/>
      <c r="I372" s="60"/>
      <c r="J372" s="60"/>
      <c r="K372" s="52"/>
      <c r="L372" s="68" t="str">
        <f t="shared" si="47"/>
        <v xml:space="preserve">       </v>
      </c>
      <c r="M372" s="63" t="str">
        <f t="shared" si="43"/>
        <v xml:space="preserve">   </v>
      </c>
      <c r="N372" s="51"/>
      <c r="O372" s="51"/>
      <c r="P372" s="51"/>
      <c r="Q372" s="51"/>
      <c r="R372" s="51"/>
      <c r="S372" s="51"/>
      <c r="T372" s="51"/>
      <c r="U372" s="51"/>
      <c r="V372" s="51"/>
      <c r="W372" s="51"/>
      <c r="X372" s="51"/>
      <c r="Y372" s="51"/>
      <c r="Z372" s="51"/>
    </row>
    <row r="373" spans="1:26" ht="15" hidden="1" customHeight="1" x14ac:dyDescent="0.25">
      <c r="A373" s="358"/>
      <c r="B373" s="340"/>
      <c r="C373" s="66"/>
      <c r="D373" s="342"/>
      <c r="E373" s="51"/>
      <c r="F373" s="67"/>
      <c r="G373" s="62"/>
      <c r="H373" s="60"/>
      <c r="I373" s="60"/>
      <c r="J373" s="60"/>
      <c r="K373" s="52"/>
      <c r="L373" s="68" t="str">
        <f t="shared" si="47"/>
        <v xml:space="preserve">       </v>
      </c>
      <c r="M373" s="63" t="str">
        <f t="shared" si="43"/>
        <v xml:space="preserve">   </v>
      </c>
      <c r="N373" s="51"/>
      <c r="O373" s="51"/>
      <c r="P373" s="51"/>
      <c r="Q373" s="51"/>
      <c r="R373" s="51"/>
      <c r="S373" s="51"/>
      <c r="T373" s="51"/>
      <c r="U373" s="51"/>
      <c r="V373" s="51"/>
      <c r="W373" s="51"/>
      <c r="X373" s="51"/>
      <c r="Y373" s="51"/>
      <c r="Z373" s="51"/>
    </row>
    <row r="374" spans="1:26" ht="15" hidden="1" customHeight="1" x14ac:dyDescent="0.25">
      <c r="A374" s="358"/>
      <c r="B374" s="340"/>
      <c r="C374" s="66"/>
      <c r="D374" s="342"/>
      <c r="E374" s="51"/>
      <c r="F374" s="67"/>
      <c r="G374" s="62"/>
      <c r="H374" s="60"/>
      <c r="I374" s="60"/>
      <c r="J374" s="60"/>
      <c r="K374" s="52"/>
      <c r="L374" s="68" t="str">
        <f t="shared" si="47"/>
        <v xml:space="preserve">       </v>
      </c>
      <c r="M374" s="63" t="str">
        <f t="shared" si="43"/>
        <v xml:space="preserve">   </v>
      </c>
      <c r="N374" s="51"/>
      <c r="O374" s="51"/>
      <c r="P374" s="51"/>
      <c r="Q374" s="51"/>
      <c r="R374" s="51"/>
      <c r="S374" s="51"/>
      <c r="T374" s="51"/>
      <c r="U374" s="51"/>
      <c r="V374" s="51"/>
      <c r="W374" s="51"/>
      <c r="X374" s="51"/>
      <c r="Y374" s="51"/>
      <c r="Z374" s="51"/>
    </row>
    <row r="375" spans="1:26" ht="15" hidden="1" customHeight="1" x14ac:dyDescent="0.25">
      <c r="A375" s="358"/>
      <c r="B375" s="340"/>
      <c r="C375" s="66"/>
      <c r="D375" s="342"/>
      <c r="E375" s="51"/>
      <c r="F375" s="67"/>
      <c r="G375" s="62"/>
      <c r="H375" s="60"/>
      <c r="I375" s="60"/>
      <c r="J375" s="60"/>
      <c r="K375" s="52"/>
      <c r="L375" s="68" t="str">
        <f t="shared" si="47"/>
        <v xml:space="preserve">       </v>
      </c>
      <c r="M375" s="63" t="str">
        <f t="shared" si="43"/>
        <v xml:space="preserve">   </v>
      </c>
      <c r="N375" s="51"/>
      <c r="O375" s="51"/>
      <c r="P375" s="51"/>
      <c r="Q375" s="51"/>
      <c r="R375" s="51"/>
      <c r="S375" s="51"/>
      <c r="T375" s="51"/>
      <c r="U375" s="51"/>
      <c r="V375" s="51"/>
      <c r="W375" s="51"/>
      <c r="X375" s="51"/>
      <c r="Y375" s="51"/>
      <c r="Z375" s="51"/>
    </row>
    <row r="376" spans="1:26" ht="15" hidden="1" customHeight="1" x14ac:dyDescent="0.25">
      <c r="A376" s="358"/>
      <c r="B376" s="340"/>
      <c r="C376" s="66"/>
      <c r="D376" s="342"/>
      <c r="E376" s="51"/>
      <c r="F376" s="67"/>
      <c r="G376" s="62"/>
      <c r="H376" s="60"/>
      <c r="I376" s="60"/>
      <c r="J376" s="60"/>
      <c r="K376" s="52"/>
      <c r="L376" s="68" t="str">
        <f t="shared" si="47"/>
        <v xml:space="preserve">       </v>
      </c>
      <c r="M376" s="63" t="str">
        <f t="shared" si="43"/>
        <v xml:space="preserve">   </v>
      </c>
      <c r="N376" s="51"/>
      <c r="O376" s="51"/>
      <c r="P376" s="51"/>
      <c r="Q376" s="51"/>
      <c r="R376" s="51"/>
      <c r="S376" s="51"/>
      <c r="T376" s="51"/>
      <c r="U376" s="51"/>
      <c r="V376" s="51"/>
      <c r="W376" s="51"/>
      <c r="X376" s="51"/>
      <c r="Y376" s="51"/>
      <c r="Z376" s="51"/>
    </row>
    <row r="377" spans="1:26" ht="15" hidden="1" customHeight="1" x14ac:dyDescent="0.25">
      <c r="A377" s="358"/>
      <c r="B377" s="340"/>
      <c r="C377" s="66"/>
      <c r="D377" s="342"/>
      <c r="E377" s="51"/>
      <c r="F377" s="67"/>
      <c r="G377" s="62"/>
      <c r="H377" s="60"/>
      <c r="I377" s="60"/>
      <c r="J377" s="60"/>
      <c r="K377" s="52"/>
      <c r="L377" s="68" t="str">
        <f t="shared" si="47"/>
        <v xml:space="preserve">       </v>
      </c>
      <c r="M377" s="63" t="str">
        <f t="shared" si="43"/>
        <v xml:space="preserve">   </v>
      </c>
      <c r="N377" s="51"/>
      <c r="O377" s="51"/>
      <c r="P377" s="51"/>
      <c r="Q377" s="51"/>
      <c r="R377" s="51"/>
      <c r="S377" s="51"/>
      <c r="T377" s="51"/>
      <c r="U377" s="51"/>
      <c r="V377" s="51"/>
      <c r="W377" s="51"/>
      <c r="X377" s="51"/>
      <c r="Y377" s="51"/>
      <c r="Z377" s="51"/>
    </row>
    <row r="378" spans="1:26" ht="15" hidden="1" customHeight="1" x14ac:dyDescent="0.25">
      <c r="A378" s="358"/>
      <c r="B378" s="340"/>
      <c r="C378" s="66"/>
      <c r="D378" s="342"/>
      <c r="E378" s="51"/>
      <c r="F378" s="67"/>
      <c r="G378" s="62"/>
      <c r="H378" s="60"/>
      <c r="I378" s="60"/>
      <c r="J378" s="60"/>
      <c r="K378" s="52"/>
      <c r="L378" s="68" t="str">
        <f t="shared" si="47"/>
        <v xml:space="preserve">       </v>
      </c>
      <c r="M378" s="63" t="str">
        <f t="shared" si="43"/>
        <v xml:space="preserve">   </v>
      </c>
      <c r="N378" s="51"/>
      <c r="O378" s="51"/>
      <c r="P378" s="51"/>
      <c r="Q378" s="51"/>
      <c r="R378" s="51"/>
      <c r="S378" s="51"/>
      <c r="T378" s="51"/>
      <c r="U378" s="51"/>
      <c r="V378" s="51"/>
      <c r="W378" s="51"/>
      <c r="X378" s="51"/>
      <c r="Y378" s="51"/>
      <c r="Z378" s="51"/>
    </row>
    <row r="379" spans="1:26" ht="15" hidden="1" customHeight="1" x14ac:dyDescent="0.25">
      <c r="A379" s="358"/>
      <c r="B379" s="340"/>
      <c r="C379" s="66"/>
      <c r="D379" s="342"/>
      <c r="E379" s="51"/>
      <c r="F379" s="67"/>
      <c r="G379" s="62"/>
      <c r="H379" s="60"/>
      <c r="I379" s="60"/>
      <c r="J379" s="60"/>
      <c r="K379" s="52"/>
      <c r="L379" s="68" t="str">
        <f t="shared" si="47"/>
        <v xml:space="preserve">       </v>
      </c>
      <c r="M379" s="63" t="str">
        <f t="shared" si="43"/>
        <v xml:space="preserve">   </v>
      </c>
      <c r="N379" s="51"/>
      <c r="O379" s="51"/>
      <c r="P379" s="51"/>
      <c r="Q379" s="51"/>
      <c r="R379" s="51"/>
      <c r="S379" s="51"/>
      <c r="T379" s="51"/>
      <c r="U379" s="51"/>
      <c r="V379" s="51"/>
      <c r="W379" s="51"/>
      <c r="X379" s="51"/>
      <c r="Y379" s="51"/>
      <c r="Z379" s="51"/>
    </row>
    <row r="380" spans="1:26" ht="15" hidden="1" customHeight="1" x14ac:dyDescent="0.25">
      <c r="A380" s="359"/>
      <c r="B380" s="344"/>
      <c r="C380" s="66"/>
      <c r="D380" s="342"/>
      <c r="E380" s="51"/>
      <c r="F380" s="67"/>
      <c r="G380" s="62"/>
      <c r="H380" s="60"/>
      <c r="I380" s="60"/>
      <c r="J380" s="60"/>
      <c r="K380" s="52"/>
      <c r="L380" s="68" t="str">
        <f>CONCATENATE(C380," ",D380," ",E380," ",F380)</f>
        <v xml:space="preserve">   </v>
      </c>
      <c r="M380" s="63" t="str">
        <f t="shared" si="43"/>
        <v xml:space="preserve">   </v>
      </c>
      <c r="N380" s="51"/>
      <c r="O380" s="51"/>
      <c r="P380" s="51"/>
      <c r="Q380" s="51"/>
      <c r="R380" s="51"/>
      <c r="S380" s="51"/>
      <c r="T380" s="51"/>
      <c r="U380" s="51"/>
      <c r="V380" s="51"/>
      <c r="W380" s="51"/>
      <c r="X380" s="51"/>
      <c r="Y380" s="51"/>
      <c r="Z380" s="51"/>
    </row>
    <row r="381" spans="1:26" ht="15" hidden="1" customHeight="1" x14ac:dyDescent="0.25">
      <c r="A381" s="357" t="s">
        <v>218</v>
      </c>
      <c r="B381" s="345" t="s">
        <v>128</v>
      </c>
      <c r="C381" s="62"/>
      <c r="D381" s="60"/>
      <c r="E381" s="60"/>
      <c r="F381" s="60"/>
      <c r="G381" s="62"/>
      <c r="H381" s="60"/>
      <c r="I381" s="60"/>
      <c r="J381" s="60"/>
      <c r="K381" s="52"/>
      <c r="L381" s="347" t="str">
        <f t="shared" ref="L381:L389" si="48">CONCATENATE(C381," ",D381," ",E381," ",F381," ",C382," ",D382," ",E382," ",F382)</f>
        <v xml:space="preserve">       </v>
      </c>
      <c r="M381" s="63" t="str">
        <f t="shared" si="43"/>
        <v xml:space="preserve">   </v>
      </c>
      <c r="N381" s="51"/>
      <c r="O381" s="51"/>
      <c r="P381" s="51"/>
      <c r="Q381" s="51"/>
      <c r="R381" s="51"/>
      <c r="S381" s="51"/>
      <c r="T381" s="51"/>
      <c r="U381" s="51"/>
      <c r="V381" s="51"/>
      <c r="W381" s="51"/>
      <c r="X381" s="51"/>
      <c r="Y381" s="51"/>
      <c r="Z381" s="51"/>
    </row>
    <row r="382" spans="1:26" ht="15" hidden="1" customHeight="1" x14ac:dyDescent="0.25">
      <c r="A382" s="358"/>
      <c r="B382" s="340"/>
      <c r="C382" s="66"/>
      <c r="D382" s="342"/>
      <c r="E382" s="51"/>
      <c r="F382" s="67"/>
      <c r="G382" s="62"/>
      <c r="H382" s="60"/>
      <c r="I382" s="60"/>
      <c r="J382" s="60"/>
      <c r="K382" s="52"/>
      <c r="L382" s="68" t="str">
        <f t="shared" si="48"/>
        <v xml:space="preserve">       </v>
      </c>
      <c r="M382" s="63" t="str">
        <f t="shared" si="43"/>
        <v xml:space="preserve">   </v>
      </c>
      <c r="N382" s="51"/>
      <c r="O382" s="51"/>
      <c r="P382" s="51"/>
      <c r="Q382" s="51"/>
      <c r="R382" s="51"/>
      <c r="S382" s="51"/>
      <c r="T382" s="51"/>
      <c r="U382" s="51"/>
      <c r="V382" s="51"/>
      <c r="W382" s="51"/>
      <c r="X382" s="51"/>
      <c r="Y382" s="51"/>
      <c r="Z382" s="51"/>
    </row>
    <row r="383" spans="1:26" ht="15" hidden="1" customHeight="1" x14ac:dyDescent="0.25">
      <c r="A383" s="358"/>
      <c r="B383" s="340"/>
      <c r="C383" s="66"/>
      <c r="D383" s="342"/>
      <c r="E383" s="51"/>
      <c r="F383" s="67"/>
      <c r="G383" s="62"/>
      <c r="H383" s="60"/>
      <c r="I383" s="60"/>
      <c r="J383" s="60"/>
      <c r="K383" s="52"/>
      <c r="L383" s="68" t="str">
        <f t="shared" si="48"/>
        <v xml:space="preserve">       </v>
      </c>
      <c r="M383" s="63" t="str">
        <f t="shared" si="43"/>
        <v xml:space="preserve">   </v>
      </c>
      <c r="N383" s="51"/>
      <c r="O383" s="51"/>
      <c r="P383" s="51"/>
      <c r="Q383" s="51"/>
      <c r="R383" s="51"/>
      <c r="S383" s="51"/>
      <c r="T383" s="51"/>
      <c r="U383" s="51"/>
      <c r="V383" s="51"/>
      <c r="W383" s="51"/>
      <c r="X383" s="51"/>
      <c r="Y383" s="51"/>
      <c r="Z383" s="51"/>
    </row>
    <row r="384" spans="1:26" ht="15" hidden="1" customHeight="1" x14ac:dyDescent="0.25">
      <c r="A384" s="358"/>
      <c r="B384" s="340"/>
      <c r="C384" s="66"/>
      <c r="D384" s="342"/>
      <c r="E384" s="51"/>
      <c r="F384" s="67"/>
      <c r="G384" s="62"/>
      <c r="H384" s="60"/>
      <c r="I384" s="60"/>
      <c r="J384" s="60"/>
      <c r="K384" s="52"/>
      <c r="L384" s="68" t="str">
        <f t="shared" si="48"/>
        <v xml:space="preserve">       </v>
      </c>
      <c r="M384" s="63" t="str">
        <f t="shared" si="43"/>
        <v xml:space="preserve">   </v>
      </c>
      <c r="N384" s="51"/>
      <c r="O384" s="51"/>
      <c r="P384" s="51"/>
      <c r="Q384" s="51"/>
      <c r="R384" s="51"/>
      <c r="S384" s="51"/>
      <c r="T384" s="51"/>
      <c r="U384" s="51"/>
      <c r="V384" s="51"/>
      <c r="W384" s="51"/>
      <c r="X384" s="51"/>
      <c r="Y384" s="51"/>
      <c r="Z384" s="51"/>
    </row>
    <row r="385" spans="1:26" ht="15" hidden="1" customHeight="1" x14ac:dyDescent="0.25">
      <c r="A385" s="358"/>
      <c r="B385" s="340"/>
      <c r="C385" s="66"/>
      <c r="D385" s="342"/>
      <c r="E385" s="51"/>
      <c r="F385" s="67"/>
      <c r="G385" s="62"/>
      <c r="H385" s="60"/>
      <c r="I385" s="60"/>
      <c r="J385" s="60"/>
      <c r="K385" s="52"/>
      <c r="L385" s="68" t="str">
        <f t="shared" si="48"/>
        <v xml:space="preserve">       </v>
      </c>
      <c r="M385" s="63" t="str">
        <f t="shared" si="43"/>
        <v xml:space="preserve">   </v>
      </c>
      <c r="N385" s="51"/>
      <c r="O385" s="51"/>
      <c r="P385" s="51"/>
      <c r="Q385" s="51"/>
      <c r="R385" s="51"/>
      <c r="S385" s="51"/>
      <c r="T385" s="51"/>
      <c r="U385" s="51"/>
      <c r="V385" s="51"/>
      <c r="W385" s="51"/>
      <c r="X385" s="51"/>
      <c r="Y385" s="51"/>
      <c r="Z385" s="51"/>
    </row>
    <row r="386" spans="1:26" ht="15" hidden="1" customHeight="1" x14ac:dyDescent="0.25">
      <c r="A386" s="358"/>
      <c r="B386" s="340"/>
      <c r="C386" s="66"/>
      <c r="D386" s="342"/>
      <c r="E386" s="51"/>
      <c r="F386" s="67"/>
      <c r="G386" s="62"/>
      <c r="H386" s="60"/>
      <c r="I386" s="60"/>
      <c r="J386" s="60"/>
      <c r="K386" s="52"/>
      <c r="L386" s="68" t="str">
        <f t="shared" si="48"/>
        <v xml:space="preserve">       </v>
      </c>
      <c r="M386" s="63" t="str">
        <f t="shared" si="43"/>
        <v xml:space="preserve">   </v>
      </c>
      <c r="N386" s="51"/>
      <c r="O386" s="51"/>
      <c r="P386" s="51"/>
      <c r="Q386" s="51"/>
      <c r="R386" s="51"/>
      <c r="S386" s="51"/>
      <c r="T386" s="51"/>
      <c r="U386" s="51"/>
      <c r="V386" s="51"/>
      <c r="W386" s="51"/>
      <c r="X386" s="51"/>
      <c r="Y386" s="51"/>
      <c r="Z386" s="51"/>
    </row>
    <row r="387" spans="1:26" ht="15" hidden="1" customHeight="1" x14ac:dyDescent="0.25">
      <c r="A387" s="358"/>
      <c r="B387" s="340"/>
      <c r="C387" s="66"/>
      <c r="D387" s="342"/>
      <c r="E387" s="51"/>
      <c r="F387" s="67"/>
      <c r="G387" s="62"/>
      <c r="H387" s="60"/>
      <c r="I387" s="60"/>
      <c r="J387" s="60"/>
      <c r="K387" s="52"/>
      <c r="L387" s="68" t="str">
        <f t="shared" si="48"/>
        <v xml:space="preserve">       </v>
      </c>
      <c r="M387" s="63" t="str">
        <f t="shared" si="43"/>
        <v xml:space="preserve">   </v>
      </c>
      <c r="N387" s="51"/>
      <c r="O387" s="51"/>
      <c r="P387" s="51"/>
      <c r="Q387" s="51"/>
      <c r="R387" s="51"/>
      <c r="S387" s="51"/>
      <c r="T387" s="51"/>
      <c r="U387" s="51"/>
      <c r="V387" s="51"/>
      <c r="W387" s="51"/>
      <c r="X387" s="51"/>
      <c r="Y387" s="51"/>
      <c r="Z387" s="51"/>
    </row>
    <row r="388" spans="1:26" ht="15" hidden="1" customHeight="1" x14ac:dyDescent="0.25">
      <c r="A388" s="358"/>
      <c r="B388" s="340"/>
      <c r="C388" s="66"/>
      <c r="D388" s="342"/>
      <c r="E388" s="51"/>
      <c r="F388" s="67"/>
      <c r="G388" s="62"/>
      <c r="H388" s="60"/>
      <c r="I388" s="60"/>
      <c r="J388" s="60"/>
      <c r="K388" s="52"/>
      <c r="L388" s="68" t="str">
        <f t="shared" si="48"/>
        <v xml:space="preserve">       </v>
      </c>
      <c r="M388" s="63" t="str">
        <f t="shared" si="43"/>
        <v xml:space="preserve">   </v>
      </c>
      <c r="N388" s="51"/>
      <c r="O388" s="51"/>
      <c r="P388" s="51"/>
      <c r="Q388" s="51"/>
      <c r="R388" s="51"/>
      <c r="S388" s="51"/>
      <c r="T388" s="51"/>
      <c r="U388" s="51"/>
      <c r="V388" s="51"/>
      <c r="W388" s="51"/>
      <c r="X388" s="51"/>
      <c r="Y388" s="51"/>
      <c r="Z388" s="51"/>
    </row>
    <row r="389" spans="1:26" ht="15" hidden="1" customHeight="1" x14ac:dyDescent="0.25">
      <c r="A389" s="358"/>
      <c r="B389" s="340"/>
      <c r="C389" s="66"/>
      <c r="D389" s="342"/>
      <c r="E389" s="51"/>
      <c r="F389" s="67"/>
      <c r="G389" s="62"/>
      <c r="H389" s="60"/>
      <c r="I389" s="60"/>
      <c r="J389" s="60"/>
      <c r="K389" s="52"/>
      <c r="L389" s="68" t="str">
        <f t="shared" si="48"/>
        <v xml:space="preserve">       </v>
      </c>
      <c r="M389" s="63" t="str">
        <f t="shared" si="43"/>
        <v xml:space="preserve">   </v>
      </c>
      <c r="N389" s="51"/>
      <c r="O389" s="51"/>
      <c r="P389" s="51"/>
      <c r="Q389" s="51"/>
      <c r="R389" s="51"/>
      <c r="S389" s="51"/>
      <c r="T389" s="51"/>
      <c r="U389" s="51"/>
      <c r="V389" s="51"/>
      <c r="W389" s="51"/>
      <c r="X389" s="51"/>
      <c r="Y389" s="51"/>
      <c r="Z389" s="51"/>
    </row>
    <row r="390" spans="1:26" ht="15" hidden="1" customHeight="1" x14ac:dyDescent="0.25">
      <c r="A390" s="359"/>
      <c r="B390" s="344"/>
      <c r="C390" s="66"/>
      <c r="D390" s="342"/>
      <c r="E390" s="51"/>
      <c r="F390" s="67"/>
      <c r="G390" s="62"/>
      <c r="H390" s="60"/>
      <c r="I390" s="60"/>
      <c r="J390" s="60"/>
      <c r="K390" s="52"/>
      <c r="L390" s="68" t="str">
        <f>CONCATENATE(C390," ",D390," ",E390," ",F390)</f>
        <v xml:space="preserve">   </v>
      </c>
      <c r="M390" s="63" t="str">
        <f t="shared" si="43"/>
        <v xml:space="preserve">   </v>
      </c>
      <c r="N390" s="51"/>
      <c r="O390" s="51"/>
      <c r="P390" s="51"/>
      <c r="Q390" s="51"/>
      <c r="R390" s="51"/>
      <c r="S390" s="51"/>
      <c r="T390" s="51"/>
      <c r="U390" s="51"/>
      <c r="V390" s="51"/>
      <c r="W390" s="51"/>
      <c r="X390" s="51"/>
      <c r="Y390" s="51"/>
      <c r="Z390" s="51"/>
    </row>
    <row r="391" spans="1:26" ht="15" hidden="1" customHeight="1" x14ac:dyDescent="0.25">
      <c r="A391" s="357" t="s">
        <v>218</v>
      </c>
      <c r="B391" s="345" t="s">
        <v>128</v>
      </c>
      <c r="C391" s="62"/>
      <c r="D391" s="60"/>
      <c r="E391" s="60"/>
      <c r="F391" s="60"/>
      <c r="G391" s="62"/>
      <c r="H391" s="60"/>
      <c r="I391" s="60"/>
      <c r="J391" s="60"/>
      <c r="K391" s="52"/>
      <c r="L391" s="347" t="str">
        <f t="shared" ref="L391:L399" si="49">CONCATENATE(C391," ",D391," ",E391," ",F391," ",C392," ",D392," ",E392," ",F392)</f>
        <v xml:space="preserve">       </v>
      </c>
      <c r="M391" s="63" t="str">
        <f t="shared" si="43"/>
        <v xml:space="preserve">   </v>
      </c>
      <c r="N391" s="51"/>
      <c r="O391" s="51"/>
      <c r="P391" s="51"/>
      <c r="Q391" s="51"/>
      <c r="R391" s="51"/>
      <c r="S391" s="51"/>
      <c r="T391" s="51"/>
      <c r="U391" s="51"/>
      <c r="V391" s="51"/>
      <c r="W391" s="51"/>
      <c r="X391" s="51"/>
      <c r="Y391" s="51"/>
      <c r="Z391" s="51"/>
    </row>
    <row r="392" spans="1:26" ht="15" hidden="1" customHeight="1" x14ac:dyDescent="0.25">
      <c r="A392" s="358"/>
      <c r="B392" s="340"/>
      <c r="C392" s="66"/>
      <c r="D392" s="342"/>
      <c r="E392" s="51"/>
      <c r="F392" s="67"/>
      <c r="G392" s="62"/>
      <c r="H392" s="60"/>
      <c r="I392" s="60"/>
      <c r="J392" s="60"/>
      <c r="K392" s="52"/>
      <c r="L392" s="68" t="str">
        <f t="shared" si="49"/>
        <v xml:space="preserve">       </v>
      </c>
      <c r="M392" s="63" t="str">
        <f t="shared" si="43"/>
        <v xml:space="preserve">   </v>
      </c>
      <c r="N392" s="51"/>
      <c r="O392" s="51"/>
      <c r="P392" s="51"/>
      <c r="Q392" s="51"/>
      <c r="R392" s="51"/>
      <c r="S392" s="51"/>
      <c r="T392" s="51"/>
      <c r="U392" s="51"/>
      <c r="V392" s="51"/>
      <c r="W392" s="51"/>
      <c r="X392" s="51"/>
      <c r="Y392" s="51"/>
      <c r="Z392" s="51"/>
    </row>
    <row r="393" spans="1:26" ht="15" hidden="1" customHeight="1" x14ac:dyDescent="0.25">
      <c r="A393" s="358"/>
      <c r="B393" s="340"/>
      <c r="C393" s="66"/>
      <c r="D393" s="342"/>
      <c r="E393" s="51"/>
      <c r="F393" s="67"/>
      <c r="G393" s="62"/>
      <c r="H393" s="60"/>
      <c r="I393" s="60"/>
      <c r="J393" s="60"/>
      <c r="K393" s="52"/>
      <c r="L393" s="68" t="str">
        <f t="shared" si="49"/>
        <v xml:space="preserve">       </v>
      </c>
      <c r="M393" s="63" t="str">
        <f t="shared" si="43"/>
        <v xml:space="preserve">   </v>
      </c>
      <c r="N393" s="51"/>
      <c r="O393" s="51"/>
      <c r="P393" s="51"/>
      <c r="Q393" s="51"/>
      <c r="R393" s="51"/>
      <c r="S393" s="51"/>
      <c r="T393" s="51"/>
      <c r="U393" s="51"/>
      <c r="V393" s="51"/>
      <c r="W393" s="51"/>
      <c r="X393" s="51"/>
      <c r="Y393" s="51"/>
      <c r="Z393" s="51"/>
    </row>
    <row r="394" spans="1:26" ht="15" hidden="1" customHeight="1" x14ac:dyDescent="0.25">
      <c r="A394" s="358"/>
      <c r="B394" s="340"/>
      <c r="C394" s="66"/>
      <c r="D394" s="342"/>
      <c r="E394" s="51"/>
      <c r="F394" s="67"/>
      <c r="G394" s="62"/>
      <c r="H394" s="60"/>
      <c r="I394" s="60"/>
      <c r="J394" s="60"/>
      <c r="K394" s="52"/>
      <c r="L394" s="68" t="str">
        <f t="shared" si="49"/>
        <v xml:space="preserve">       </v>
      </c>
      <c r="M394" s="63" t="str">
        <f t="shared" si="43"/>
        <v xml:space="preserve">   </v>
      </c>
      <c r="N394" s="51"/>
      <c r="O394" s="51"/>
      <c r="P394" s="51"/>
      <c r="Q394" s="51"/>
      <c r="R394" s="51"/>
      <c r="S394" s="51"/>
      <c r="T394" s="51"/>
      <c r="U394" s="51"/>
      <c r="V394" s="51"/>
      <c r="W394" s="51"/>
      <c r="X394" s="51"/>
      <c r="Y394" s="51"/>
      <c r="Z394" s="51"/>
    </row>
    <row r="395" spans="1:26" ht="15" hidden="1" customHeight="1" x14ac:dyDescent="0.25">
      <c r="A395" s="358"/>
      <c r="B395" s="340"/>
      <c r="C395" s="66"/>
      <c r="D395" s="342"/>
      <c r="E395" s="51"/>
      <c r="F395" s="67"/>
      <c r="G395" s="62"/>
      <c r="H395" s="60"/>
      <c r="I395" s="60"/>
      <c r="J395" s="60"/>
      <c r="K395" s="52"/>
      <c r="L395" s="68" t="str">
        <f t="shared" si="49"/>
        <v xml:space="preserve">       </v>
      </c>
      <c r="M395" s="63" t="str">
        <f t="shared" si="43"/>
        <v xml:space="preserve">   </v>
      </c>
      <c r="N395" s="51"/>
      <c r="O395" s="51"/>
      <c r="P395" s="51"/>
      <c r="Q395" s="51"/>
      <c r="R395" s="51"/>
      <c r="S395" s="51"/>
      <c r="T395" s="51"/>
      <c r="U395" s="51"/>
      <c r="V395" s="51"/>
      <c r="W395" s="51"/>
      <c r="X395" s="51"/>
      <c r="Y395" s="51"/>
      <c r="Z395" s="51"/>
    </row>
    <row r="396" spans="1:26" ht="15" hidden="1" customHeight="1" x14ac:dyDescent="0.25">
      <c r="A396" s="358"/>
      <c r="B396" s="340"/>
      <c r="C396" s="66"/>
      <c r="D396" s="342"/>
      <c r="E396" s="51"/>
      <c r="F396" s="67"/>
      <c r="G396" s="62"/>
      <c r="H396" s="60"/>
      <c r="I396" s="60"/>
      <c r="J396" s="60"/>
      <c r="K396" s="52"/>
      <c r="L396" s="68" t="str">
        <f t="shared" si="49"/>
        <v xml:space="preserve">       </v>
      </c>
      <c r="M396" s="63" t="str">
        <f t="shared" si="43"/>
        <v xml:space="preserve">   </v>
      </c>
      <c r="N396" s="51"/>
      <c r="O396" s="51"/>
      <c r="P396" s="51"/>
      <c r="Q396" s="51"/>
      <c r="R396" s="51"/>
      <c r="S396" s="51"/>
      <c r="T396" s="51"/>
      <c r="U396" s="51"/>
      <c r="V396" s="51"/>
      <c r="W396" s="51"/>
      <c r="X396" s="51"/>
      <c r="Y396" s="51"/>
      <c r="Z396" s="51"/>
    </row>
    <row r="397" spans="1:26" ht="15" hidden="1" customHeight="1" x14ac:dyDescent="0.25">
      <c r="A397" s="358"/>
      <c r="B397" s="340"/>
      <c r="C397" s="66"/>
      <c r="D397" s="342"/>
      <c r="E397" s="51"/>
      <c r="F397" s="67"/>
      <c r="G397" s="62"/>
      <c r="H397" s="60"/>
      <c r="I397" s="60"/>
      <c r="J397" s="60"/>
      <c r="K397" s="52"/>
      <c r="L397" s="68" t="str">
        <f t="shared" si="49"/>
        <v xml:space="preserve">       </v>
      </c>
      <c r="M397" s="63" t="str">
        <f t="shared" si="43"/>
        <v xml:space="preserve">   </v>
      </c>
      <c r="N397" s="51"/>
      <c r="O397" s="51"/>
      <c r="P397" s="51"/>
      <c r="Q397" s="51"/>
      <c r="R397" s="51"/>
      <c r="S397" s="51"/>
      <c r="T397" s="51"/>
      <c r="U397" s="51"/>
      <c r="V397" s="51"/>
      <c r="W397" s="51"/>
      <c r="X397" s="51"/>
      <c r="Y397" s="51"/>
      <c r="Z397" s="51"/>
    </row>
    <row r="398" spans="1:26" ht="15" hidden="1" customHeight="1" x14ac:dyDescent="0.25">
      <c r="A398" s="358"/>
      <c r="B398" s="340"/>
      <c r="C398" s="66"/>
      <c r="D398" s="342"/>
      <c r="E398" s="51"/>
      <c r="F398" s="67"/>
      <c r="G398" s="62"/>
      <c r="H398" s="60"/>
      <c r="I398" s="60"/>
      <c r="J398" s="60"/>
      <c r="K398" s="52"/>
      <c r="L398" s="68" t="str">
        <f t="shared" si="49"/>
        <v xml:space="preserve">       </v>
      </c>
      <c r="M398" s="63" t="str">
        <f t="shared" si="43"/>
        <v xml:space="preserve">   </v>
      </c>
      <c r="N398" s="51"/>
      <c r="O398" s="51"/>
      <c r="P398" s="51"/>
      <c r="Q398" s="51"/>
      <c r="R398" s="51"/>
      <c r="S398" s="51"/>
      <c r="T398" s="51"/>
      <c r="U398" s="51"/>
      <c r="V398" s="51"/>
      <c r="W398" s="51"/>
      <c r="X398" s="51"/>
      <c r="Y398" s="51"/>
      <c r="Z398" s="51"/>
    </row>
    <row r="399" spans="1:26" ht="15" hidden="1" customHeight="1" x14ac:dyDescent="0.25">
      <c r="A399" s="358"/>
      <c r="B399" s="340"/>
      <c r="C399" s="66"/>
      <c r="D399" s="342"/>
      <c r="E399" s="51"/>
      <c r="F399" s="67"/>
      <c r="G399" s="62"/>
      <c r="H399" s="60"/>
      <c r="I399" s="60"/>
      <c r="J399" s="60"/>
      <c r="K399" s="52"/>
      <c r="L399" s="68" t="str">
        <f t="shared" si="49"/>
        <v xml:space="preserve">       </v>
      </c>
      <c r="M399" s="63" t="str">
        <f t="shared" ref="M399:M462" si="50">CONCATENATE(G399," ",H399," ",I399," ",J399)</f>
        <v xml:space="preserve">   </v>
      </c>
      <c r="N399" s="51"/>
      <c r="O399" s="51"/>
      <c r="P399" s="51"/>
      <c r="Q399" s="51"/>
      <c r="R399" s="51"/>
      <c r="S399" s="51"/>
      <c r="T399" s="51"/>
      <c r="U399" s="51"/>
      <c r="V399" s="51"/>
      <c r="W399" s="51"/>
      <c r="X399" s="51"/>
      <c r="Y399" s="51"/>
      <c r="Z399" s="51"/>
    </row>
    <row r="400" spans="1:26" ht="15" hidden="1" customHeight="1" x14ac:dyDescent="0.25">
      <c r="A400" s="359"/>
      <c r="B400" s="344"/>
      <c r="C400" s="66"/>
      <c r="D400" s="342"/>
      <c r="E400" s="51"/>
      <c r="F400" s="67"/>
      <c r="G400" s="62"/>
      <c r="H400" s="60"/>
      <c r="I400" s="60"/>
      <c r="J400" s="60"/>
      <c r="K400" s="52"/>
      <c r="L400" s="68" t="str">
        <f>CONCATENATE(C400," ",D400," ",E400," ",F400)</f>
        <v xml:space="preserve">   </v>
      </c>
      <c r="M400" s="63" t="str">
        <f t="shared" si="50"/>
        <v xml:space="preserve">   </v>
      </c>
      <c r="N400" s="51"/>
      <c r="O400" s="51"/>
      <c r="P400" s="51"/>
      <c r="Q400" s="51"/>
      <c r="R400" s="51"/>
      <c r="S400" s="51"/>
      <c r="T400" s="51"/>
      <c r="U400" s="51"/>
      <c r="V400" s="51"/>
      <c r="W400" s="51"/>
      <c r="X400" s="51"/>
      <c r="Y400" s="51"/>
      <c r="Z400" s="51"/>
    </row>
    <row r="401" spans="1:26" ht="15" hidden="1" customHeight="1" x14ac:dyDescent="0.25">
      <c r="A401" s="357" t="s">
        <v>218</v>
      </c>
      <c r="B401" s="345" t="s">
        <v>128</v>
      </c>
      <c r="C401" s="62"/>
      <c r="D401" s="60"/>
      <c r="E401" s="60"/>
      <c r="F401" s="60"/>
      <c r="G401" s="62"/>
      <c r="H401" s="60"/>
      <c r="I401" s="60"/>
      <c r="J401" s="60"/>
      <c r="K401" s="52"/>
      <c r="L401" s="347" t="str">
        <f t="shared" ref="L401:L409" si="51">CONCATENATE(C401," ",D401," ",E401," ",F401," ",C402," ",D402," ",E402," ",F402)</f>
        <v xml:space="preserve">       </v>
      </c>
      <c r="M401" s="63" t="str">
        <f t="shared" si="50"/>
        <v xml:space="preserve">   </v>
      </c>
      <c r="N401" s="51"/>
      <c r="O401" s="51"/>
      <c r="P401" s="51"/>
      <c r="Q401" s="51"/>
      <c r="R401" s="51"/>
      <c r="S401" s="51"/>
      <c r="T401" s="51"/>
      <c r="U401" s="51"/>
      <c r="V401" s="51"/>
      <c r="W401" s="51"/>
      <c r="X401" s="51"/>
      <c r="Y401" s="51"/>
      <c r="Z401" s="51"/>
    </row>
    <row r="402" spans="1:26" ht="15" hidden="1" customHeight="1" x14ac:dyDescent="0.25">
      <c r="A402" s="358"/>
      <c r="B402" s="340"/>
      <c r="C402" s="66"/>
      <c r="D402" s="342"/>
      <c r="E402" s="51"/>
      <c r="F402" s="67"/>
      <c r="G402" s="62"/>
      <c r="H402" s="60"/>
      <c r="I402" s="60"/>
      <c r="J402" s="60"/>
      <c r="K402" s="52"/>
      <c r="L402" s="68" t="str">
        <f t="shared" si="51"/>
        <v xml:space="preserve">       </v>
      </c>
      <c r="M402" s="63" t="str">
        <f t="shared" si="50"/>
        <v xml:space="preserve">   </v>
      </c>
      <c r="N402" s="51"/>
      <c r="O402" s="51"/>
      <c r="P402" s="51"/>
      <c r="Q402" s="51"/>
      <c r="R402" s="51"/>
      <c r="S402" s="51"/>
      <c r="T402" s="51"/>
      <c r="U402" s="51"/>
      <c r="V402" s="51"/>
      <c r="W402" s="51"/>
      <c r="X402" s="51"/>
      <c r="Y402" s="51"/>
      <c r="Z402" s="51"/>
    </row>
    <row r="403" spans="1:26" ht="15" hidden="1" customHeight="1" x14ac:dyDescent="0.25">
      <c r="A403" s="358"/>
      <c r="B403" s="340"/>
      <c r="C403" s="66"/>
      <c r="D403" s="342"/>
      <c r="E403" s="51"/>
      <c r="F403" s="67"/>
      <c r="G403" s="62"/>
      <c r="H403" s="60"/>
      <c r="I403" s="60"/>
      <c r="J403" s="60"/>
      <c r="K403" s="52"/>
      <c r="L403" s="68" t="str">
        <f t="shared" si="51"/>
        <v xml:space="preserve">       </v>
      </c>
      <c r="M403" s="63" t="str">
        <f t="shared" si="50"/>
        <v xml:space="preserve">   </v>
      </c>
      <c r="N403" s="51"/>
      <c r="O403" s="51"/>
      <c r="P403" s="51"/>
      <c r="Q403" s="51"/>
      <c r="R403" s="51"/>
      <c r="S403" s="51"/>
      <c r="T403" s="51"/>
      <c r="U403" s="51"/>
      <c r="V403" s="51"/>
      <c r="W403" s="51"/>
      <c r="X403" s="51"/>
      <c r="Y403" s="51"/>
      <c r="Z403" s="51"/>
    </row>
    <row r="404" spans="1:26" ht="15" hidden="1" customHeight="1" x14ac:dyDescent="0.25">
      <c r="A404" s="358"/>
      <c r="B404" s="340"/>
      <c r="C404" s="66"/>
      <c r="D404" s="342"/>
      <c r="E404" s="51"/>
      <c r="F404" s="67"/>
      <c r="G404" s="62"/>
      <c r="H404" s="60"/>
      <c r="I404" s="60"/>
      <c r="J404" s="60"/>
      <c r="K404" s="52"/>
      <c r="L404" s="68" t="str">
        <f t="shared" si="51"/>
        <v xml:space="preserve">       </v>
      </c>
      <c r="M404" s="63" t="str">
        <f t="shared" si="50"/>
        <v xml:space="preserve">   </v>
      </c>
      <c r="N404" s="51"/>
      <c r="O404" s="51"/>
      <c r="P404" s="51"/>
      <c r="Q404" s="51"/>
      <c r="R404" s="51"/>
      <c r="S404" s="51"/>
      <c r="T404" s="51"/>
      <c r="U404" s="51"/>
      <c r="V404" s="51"/>
      <c r="W404" s="51"/>
      <c r="X404" s="51"/>
      <c r="Y404" s="51"/>
      <c r="Z404" s="51"/>
    </row>
    <row r="405" spans="1:26" ht="15" hidden="1" customHeight="1" x14ac:dyDescent="0.25">
      <c r="A405" s="358"/>
      <c r="B405" s="340"/>
      <c r="C405" s="66"/>
      <c r="D405" s="342"/>
      <c r="E405" s="51"/>
      <c r="F405" s="67"/>
      <c r="G405" s="62"/>
      <c r="H405" s="60"/>
      <c r="I405" s="60"/>
      <c r="J405" s="60"/>
      <c r="K405" s="52"/>
      <c r="L405" s="68" t="str">
        <f t="shared" si="51"/>
        <v xml:space="preserve">       </v>
      </c>
      <c r="M405" s="63" t="str">
        <f t="shared" si="50"/>
        <v xml:space="preserve">   </v>
      </c>
      <c r="N405" s="51"/>
      <c r="O405" s="51"/>
      <c r="P405" s="51"/>
      <c r="Q405" s="51"/>
      <c r="R405" s="51"/>
      <c r="S405" s="51"/>
      <c r="T405" s="51"/>
      <c r="U405" s="51"/>
      <c r="V405" s="51"/>
      <c r="W405" s="51"/>
      <c r="X405" s="51"/>
      <c r="Y405" s="51"/>
      <c r="Z405" s="51"/>
    </row>
    <row r="406" spans="1:26" ht="15" hidden="1" customHeight="1" x14ac:dyDescent="0.25">
      <c r="A406" s="358"/>
      <c r="B406" s="340"/>
      <c r="C406" s="66"/>
      <c r="D406" s="342"/>
      <c r="E406" s="51"/>
      <c r="F406" s="67"/>
      <c r="G406" s="62"/>
      <c r="H406" s="60"/>
      <c r="I406" s="60"/>
      <c r="J406" s="60"/>
      <c r="K406" s="52"/>
      <c r="L406" s="68" t="str">
        <f t="shared" si="51"/>
        <v xml:space="preserve">       </v>
      </c>
      <c r="M406" s="63" t="str">
        <f t="shared" si="50"/>
        <v xml:space="preserve">   </v>
      </c>
      <c r="N406" s="51"/>
      <c r="O406" s="51"/>
      <c r="P406" s="51"/>
      <c r="Q406" s="51"/>
      <c r="R406" s="51"/>
      <c r="S406" s="51"/>
      <c r="T406" s="51"/>
      <c r="U406" s="51"/>
      <c r="V406" s="51"/>
      <c r="W406" s="51"/>
      <c r="X406" s="51"/>
      <c r="Y406" s="51"/>
      <c r="Z406" s="51"/>
    </row>
    <row r="407" spans="1:26" ht="15" hidden="1" customHeight="1" x14ac:dyDescent="0.25">
      <c r="A407" s="358"/>
      <c r="B407" s="340"/>
      <c r="C407" s="66"/>
      <c r="D407" s="342"/>
      <c r="E407" s="51"/>
      <c r="F407" s="67"/>
      <c r="G407" s="62"/>
      <c r="H407" s="60"/>
      <c r="I407" s="60"/>
      <c r="J407" s="60"/>
      <c r="K407" s="52"/>
      <c r="L407" s="68" t="str">
        <f t="shared" si="51"/>
        <v xml:space="preserve">       </v>
      </c>
      <c r="M407" s="63" t="str">
        <f t="shared" si="50"/>
        <v xml:space="preserve">   </v>
      </c>
      <c r="N407" s="51"/>
      <c r="O407" s="51"/>
      <c r="P407" s="51"/>
      <c r="Q407" s="51"/>
      <c r="R407" s="51"/>
      <c r="S407" s="51"/>
      <c r="T407" s="51"/>
      <c r="U407" s="51"/>
      <c r="V407" s="51"/>
      <c r="W407" s="51"/>
      <c r="X407" s="51"/>
      <c r="Y407" s="51"/>
      <c r="Z407" s="51"/>
    </row>
    <row r="408" spans="1:26" ht="15" hidden="1" customHeight="1" x14ac:dyDescent="0.25">
      <c r="A408" s="358"/>
      <c r="B408" s="340"/>
      <c r="C408" s="66"/>
      <c r="D408" s="342"/>
      <c r="E408" s="51"/>
      <c r="F408" s="67"/>
      <c r="G408" s="62"/>
      <c r="H408" s="60"/>
      <c r="I408" s="60"/>
      <c r="J408" s="60"/>
      <c r="K408" s="52"/>
      <c r="L408" s="68" t="str">
        <f t="shared" si="51"/>
        <v xml:space="preserve">       </v>
      </c>
      <c r="M408" s="63" t="str">
        <f t="shared" si="50"/>
        <v xml:space="preserve">   </v>
      </c>
      <c r="N408" s="51"/>
      <c r="O408" s="51"/>
      <c r="P408" s="51"/>
      <c r="Q408" s="51"/>
      <c r="R408" s="51"/>
      <c r="S408" s="51"/>
      <c r="T408" s="51"/>
      <c r="U408" s="51"/>
      <c r="V408" s="51"/>
      <c r="W408" s="51"/>
      <c r="X408" s="51"/>
      <c r="Y408" s="51"/>
      <c r="Z408" s="51"/>
    </row>
    <row r="409" spans="1:26" ht="15" hidden="1" customHeight="1" x14ac:dyDescent="0.25">
      <c r="A409" s="358"/>
      <c r="B409" s="340"/>
      <c r="C409" s="66"/>
      <c r="D409" s="342"/>
      <c r="E409" s="51"/>
      <c r="F409" s="67"/>
      <c r="G409" s="62"/>
      <c r="H409" s="60"/>
      <c r="I409" s="60"/>
      <c r="J409" s="60"/>
      <c r="K409" s="52"/>
      <c r="L409" s="68" t="str">
        <f t="shared" si="51"/>
        <v xml:space="preserve">       </v>
      </c>
      <c r="M409" s="63" t="str">
        <f t="shared" si="50"/>
        <v xml:space="preserve">   </v>
      </c>
      <c r="N409" s="51"/>
      <c r="O409" s="51"/>
      <c r="P409" s="51"/>
      <c r="Q409" s="51"/>
      <c r="R409" s="51"/>
      <c r="S409" s="51"/>
      <c r="T409" s="51"/>
      <c r="U409" s="51"/>
      <c r="V409" s="51"/>
      <c r="W409" s="51"/>
      <c r="X409" s="51"/>
      <c r="Y409" s="51"/>
      <c r="Z409" s="51"/>
    </row>
    <row r="410" spans="1:26" ht="15" hidden="1" customHeight="1" x14ac:dyDescent="0.25">
      <c r="A410" s="359"/>
      <c r="B410" s="344"/>
      <c r="C410" s="66"/>
      <c r="D410" s="342"/>
      <c r="E410" s="51"/>
      <c r="F410" s="67"/>
      <c r="G410" s="62"/>
      <c r="H410" s="60"/>
      <c r="I410" s="60"/>
      <c r="J410" s="60"/>
      <c r="K410" s="52"/>
      <c r="L410" s="68" t="str">
        <f>CONCATENATE(C410," ",D410," ",E410," ",F410)</f>
        <v xml:space="preserve">   </v>
      </c>
      <c r="M410" s="63" t="str">
        <f t="shared" si="50"/>
        <v xml:space="preserve">   </v>
      </c>
      <c r="N410" s="51"/>
      <c r="O410" s="51"/>
      <c r="P410" s="51"/>
      <c r="Q410" s="51"/>
      <c r="R410" s="51"/>
      <c r="S410" s="51"/>
      <c r="T410" s="51"/>
      <c r="U410" s="51"/>
      <c r="V410" s="51"/>
      <c r="W410" s="51"/>
      <c r="X410" s="51"/>
      <c r="Y410" s="51"/>
      <c r="Z410" s="51"/>
    </row>
    <row r="411" spans="1:26" ht="15" hidden="1" customHeight="1" x14ac:dyDescent="0.25">
      <c r="A411" s="357" t="s">
        <v>218</v>
      </c>
      <c r="B411" s="345" t="s">
        <v>128</v>
      </c>
      <c r="C411" s="62"/>
      <c r="D411" s="60"/>
      <c r="E411" s="60"/>
      <c r="F411" s="60"/>
      <c r="G411" s="62"/>
      <c r="H411" s="60"/>
      <c r="I411" s="60"/>
      <c r="J411" s="60"/>
      <c r="K411" s="52"/>
      <c r="L411" s="347" t="str">
        <f t="shared" ref="L411:L419" si="52">CONCATENATE(C411," ",D411," ",E411," ",F411," ",C412," ",D412," ",E412," ",F412)</f>
        <v xml:space="preserve">       </v>
      </c>
      <c r="M411" s="63" t="str">
        <f t="shared" si="50"/>
        <v xml:space="preserve">   </v>
      </c>
      <c r="N411" s="51"/>
      <c r="O411" s="51"/>
      <c r="P411" s="51"/>
      <c r="Q411" s="51"/>
      <c r="R411" s="51"/>
      <c r="S411" s="51"/>
      <c r="T411" s="51"/>
      <c r="U411" s="51"/>
      <c r="V411" s="51"/>
      <c r="W411" s="51"/>
      <c r="X411" s="51"/>
      <c r="Y411" s="51"/>
      <c r="Z411" s="51"/>
    </row>
    <row r="412" spans="1:26" ht="15" hidden="1" customHeight="1" x14ac:dyDescent="0.25">
      <c r="A412" s="358"/>
      <c r="B412" s="340"/>
      <c r="C412" s="66"/>
      <c r="D412" s="342"/>
      <c r="E412" s="51"/>
      <c r="F412" s="67"/>
      <c r="G412" s="62"/>
      <c r="H412" s="60"/>
      <c r="I412" s="60"/>
      <c r="J412" s="60"/>
      <c r="K412" s="52"/>
      <c r="L412" s="68" t="str">
        <f t="shared" si="52"/>
        <v xml:space="preserve">       </v>
      </c>
      <c r="M412" s="63" t="str">
        <f t="shared" si="50"/>
        <v xml:space="preserve">   </v>
      </c>
      <c r="N412" s="51"/>
      <c r="O412" s="51"/>
      <c r="P412" s="51"/>
      <c r="Q412" s="51"/>
      <c r="R412" s="51"/>
      <c r="S412" s="51"/>
      <c r="T412" s="51"/>
      <c r="U412" s="51"/>
      <c r="V412" s="51"/>
      <c r="W412" s="51"/>
      <c r="X412" s="51"/>
      <c r="Y412" s="51"/>
      <c r="Z412" s="51"/>
    </row>
    <row r="413" spans="1:26" ht="15" hidden="1" customHeight="1" x14ac:dyDescent="0.25">
      <c r="A413" s="358"/>
      <c r="B413" s="340"/>
      <c r="C413" s="66"/>
      <c r="D413" s="342"/>
      <c r="E413" s="51"/>
      <c r="F413" s="67"/>
      <c r="G413" s="62"/>
      <c r="H413" s="60"/>
      <c r="I413" s="60"/>
      <c r="J413" s="60"/>
      <c r="K413" s="52"/>
      <c r="L413" s="68" t="str">
        <f t="shared" si="52"/>
        <v xml:space="preserve">       </v>
      </c>
      <c r="M413" s="63" t="str">
        <f t="shared" si="50"/>
        <v xml:space="preserve">   </v>
      </c>
      <c r="N413" s="51"/>
      <c r="O413" s="51"/>
      <c r="P413" s="51"/>
      <c r="Q413" s="51"/>
      <c r="R413" s="51"/>
      <c r="S413" s="51"/>
      <c r="T413" s="51"/>
      <c r="U413" s="51"/>
      <c r="V413" s="51"/>
      <c r="W413" s="51"/>
      <c r="X413" s="51"/>
      <c r="Y413" s="51"/>
      <c r="Z413" s="51"/>
    </row>
    <row r="414" spans="1:26" ht="15" hidden="1" customHeight="1" x14ac:dyDescent="0.25">
      <c r="A414" s="358"/>
      <c r="B414" s="340"/>
      <c r="C414" s="66"/>
      <c r="D414" s="342"/>
      <c r="E414" s="51"/>
      <c r="F414" s="67"/>
      <c r="G414" s="62"/>
      <c r="H414" s="60"/>
      <c r="I414" s="60"/>
      <c r="J414" s="60"/>
      <c r="K414" s="52"/>
      <c r="L414" s="68" t="str">
        <f t="shared" si="52"/>
        <v xml:space="preserve">       </v>
      </c>
      <c r="M414" s="63" t="str">
        <f t="shared" si="50"/>
        <v xml:space="preserve">   </v>
      </c>
      <c r="N414" s="51"/>
      <c r="O414" s="51"/>
      <c r="P414" s="51"/>
      <c r="Q414" s="51"/>
      <c r="R414" s="51"/>
      <c r="S414" s="51"/>
      <c r="T414" s="51"/>
      <c r="U414" s="51"/>
      <c r="V414" s="51"/>
      <c r="W414" s="51"/>
      <c r="X414" s="51"/>
      <c r="Y414" s="51"/>
      <c r="Z414" s="51"/>
    </row>
    <row r="415" spans="1:26" ht="15" hidden="1" customHeight="1" x14ac:dyDescent="0.25">
      <c r="A415" s="358"/>
      <c r="B415" s="340"/>
      <c r="C415" s="66"/>
      <c r="D415" s="342"/>
      <c r="E415" s="51"/>
      <c r="F415" s="67"/>
      <c r="G415" s="62"/>
      <c r="H415" s="60"/>
      <c r="I415" s="60"/>
      <c r="J415" s="60"/>
      <c r="K415" s="52"/>
      <c r="L415" s="68" t="str">
        <f t="shared" si="52"/>
        <v xml:space="preserve">       </v>
      </c>
      <c r="M415" s="63" t="str">
        <f t="shared" si="50"/>
        <v xml:space="preserve">   </v>
      </c>
      <c r="N415" s="51"/>
      <c r="O415" s="51"/>
      <c r="P415" s="51"/>
      <c r="Q415" s="51"/>
      <c r="R415" s="51"/>
      <c r="S415" s="51"/>
      <c r="T415" s="51"/>
      <c r="U415" s="51"/>
      <c r="V415" s="51"/>
      <c r="W415" s="51"/>
      <c r="X415" s="51"/>
      <c r="Y415" s="51"/>
      <c r="Z415" s="51"/>
    </row>
    <row r="416" spans="1:26" ht="15" hidden="1" customHeight="1" x14ac:dyDescent="0.25">
      <c r="A416" s="358"/>
      <c r="B416" s="340"/>
      <c r="C416" s="66"/>
      <c r="D416" s="342"/>
      <c r="E416" s="51"/>
      <c r="F416" s="67"/>
      <c r="G416" s="62"/>
      <c r="H416" s="60"/>
      <c r="I416" s="60"/>
      <c r="J416" s="60"/>
      <c r="K416" s="52"/>
      <c r="L416" s="68" t="str">
        <f t="shared" si="52"/>
        <v xml:space="preserve">       </v>
      </c>
      <c r="M416" s="63" t="str">
        <f t="shared" si="50"/>
        <v xml:space="preserve">   </v>
      </c>
      <c r="N416" s="51"/>
      <c r="O416" s="51"/>
      <c r="P416" s="51"/>
      <c r="Q416" s="51"/>
      <c r="R416" s="51"/>
      <c r="S416" s="51"/>
      <c r="T416" s="51"/>
      <c r="U416" s="51"/>
      <c r="V416" s="51"/>
      <c r="W416" s="51"/>
      <c r="X416" s="51"/>
      <c r="Y416" s="51"/>
      <c r="Z416" s="51"/>
    </row>
    <row r="417" spans="1:26" ht="15" hidden="1" customHeight="1" x14ac:dyDescent="0.25">
      <c r="A417" s="358"/>
      <c r="B417" s="340"/>
      <c r="C417" s="66"/>
      <c r="D417" s="342"/>
      <c r="E417" s="51"/>
      <c r="F417" s="67"/>
      <c r="G417" s="62"/>
      <c r="H417" s="60"/>
      <c r="I417" s="60"/>
      <c r="J417" s="60"/>
      <c r="K417" s="52"/>
      <c r="L417" s="68" t="str">
        <f t="shared" si="52"/>
        <v xml:space="preserve">       </v>
      </c>
      <c r="M417" s="63" t="str">
        <f t="shared" si="50"/>
        <v xml:space="preserve">   </v>
      </c>
      <c r="N417" s="51"/>
      <c r="O417" s="51"/>
      <c r="P417" s="51"/>
      <c r="Q417" s="51"/>
      <c r="R417" s="51"/>
      <c r="S417" s="51"/>
      <c r="T417" s="51"/>
      <c r="U417" s="51"/>
      <c r="V417" s="51"/>
      <c r="W417" s="51"/>
      <c r="X417" s="51"/>
      <c r="Y417" s="51"/>
      <c r="Z417" s="51"/>
    </row>
    <row r="418" spans="1:26" ht="15" hidden="1" customHeight="1" x14ac:dyDescent="0.25">
      <c r="A418" s="358"/>
      <c r="B418" s="340"/>
      <c r="C418" s="66"/>
      <c r="D418" s="342"/>
      <c r="E418" s="51"/>
      <c r="F418" s="67"/>
      <c r="G418" s="62"/>
      <c r="H418" s="60"/>
      <c r="I418" s="60"/>
      <c r="J418" s="60"/>
      <c r="K418" s="52"/>
      <c r="L418" s="68" t="str">
        <f t="shared" si="52"/>
        <v xml:space="preserve">       </v>
      </c>
      <c r="M418" s="63" t="str">
        <f t="shared" si="50"/>
        <v xml:space="preserve">   </v>
      </c>
      <c r="N418" s="51"/>
      <c r="O418" s="51"/>
      <c r="P418" s="51"/>
      <c r="Q418" s="51"/>
      <c r="R418" s="51"/>
      <c r="S418" s="51"/>
      <c r="T418" s="51"/>
      <c r="U418" s="51"/>
      <c r="V418" s="51"/>
      <c r="W418" s="51"/>
      <c r="X418" s="51"/>
      <c r="Y418" s="51"/>
      <c r="Z418" s="51"/>
    </row>
    <row r="419" spans="1:26" ht="15" hidden="1" customHeight="1" x14ac:dyDescent="0.25">
      <c r="A419" s="358"/>
      <c r="B419" s="340"/>
      <c r="C419" s="66"/>
      <c r="D419" s="342"/>
      <c r="E419" s="51"/>
      <c r="F419" s="67"/>
      <c r="G419" s="62"/>
      <c r="H419" s="60"/>
      <c r="I419" s="60"/>
      <c r="J419" s="60"/>
      <c r="K419" s="52"/>
      <c r="L419" s="68" t="str">
        <f t="shared" si="52"/>
        <v xml:space="preserve">       </v>
      </c>
      <c r="M419" s="63" t="str">
        <f t="shared" si="50"/>
        <v xml:space="preserve">   </v>
      </c>
      <c r="N419" s="51"/>
      <c r="O419" s="51"/>
      <c r="P419" s="51"/>
      <c r="Q419" s="51"/>
      <c r="R419" s="51"/>
      <c r="S419" s="51"/>
      <c r="T419" s="51"/>
      <c r="U419" s="51"/>
      <c r="V419" s="51"/>
      <c r="W419" s="51"/>
      <c r="X419" s="51"/>
      <c r="Y419" s="51"/>
      <c r="Z419" s="51"/>
    </row>
    <row r="420" spans="1:26" ht="15" hidden="1" customHeight="1" x14ac:dyDescent="0.25">
      <c r="A420" s="359"/>
      <c r="B420" s="344"/>
      <c r="C420" s="66"/>
      <c r="D420" s="342"/>
      <c r="E420" s="51"/>
      <c r="F420" s="67"/>
      <c r="G420" s="62"/>
      <c r="H420" s="60"/>
      <c r="I420" s="60"/>
      <c r="J420" s="60"/>
      <c r="K420" s="52"/>
      <c r="L420" s="68" t="str">
        <f>CONCATENATE(C420," ",D420," ",E420," ",F420)</f>
        <v xml:space="preserve">   </v>
      </c>
      <c r="M420" s="63" t="str">
        <f t="shared" si="50"/>
        <v xml:space="preserve">   </v>
      </c>
      <c r="N420" s="51"/>
      <c r="O420" s="51"/>
      <c r="P420" s="51"/>
      <c r="Q420" s="51"/>
      <c r="R420" s="51"/>
      <c r="S420" s="51"/>
      <c r="T420" s="51"/>
      <c r="U420" s="51"/>
      <c r="V420" s="51"/>
      <c r="W420" s="51"/>
      <c r="X420" s="51"/>
      <c r="Y420" s="51"/>
      <c r="Z420" s="51"/>
    </row>
    <row r="421" spans="1:26" ht="15" hidden="1" customHeight="1" x14ac:dyDescent="0.25">
      <c r="A421" s="357" t="s">
        <v>218</v>
      </c>
      <c r="B421" s="345" t="s">
        <v>128</v>
      </c>
      <c r="C421" s="62"/>
      <c r="D421" s="60"/>
      <c r="E421" s="60"/>
      <c r="F421" s="60"/>
      <c r="G421" s="62"/>
      <c r="H421" s="60"/>
      <c r="I421" s="60"/>
      <c r="J421" s="60"/>
      <c r="K421" s="52"/>
      <c r="L421" s="347" t="str">
        <f t="shared" ref="L421:L429" si="53">CONCATENATE(C421," ",D421," ",E421," ",F421," ",C422," ",D422," ",E422," ",F422)</f>
        <v xml:space="preserve">       </v>
      </c>
      <c r="M421" s="63" t="str">
        <f t="shared" si="50"/>
        <v xml:space="preserve">   </v>
      </c>
      <c r="N421" s="51"/>
      <c r="O421" s="51"/>
      <c r="P421" s="51"/>
      <c r="Q421" s="51"/>
      <c r="R421" s="51"/>
      <c r="S421" s="51"/>
      <c r="T421" s="51"/>
      <c r="U421" s="51"/>
      <c r="V421" s="51"/>
      <c r="W421" s="51"/>
      <c r="X421" s="51"/>
      <c r="Y421" s="51"/>
      <c r="Z421" s="51"/>
    </row>
    <row r="422" spans="1:26" ht="15" hidden="1" customHeight="1" x14ac:dyDescent="0.25">
      <c r="A422" s="358"/>
      <c r="B422" s="340"/>
      <c r="C422" s="66"/>
      <c r="D422" s="342"/>
      <c r="E422" s="51"/>
      <c r="F422" s="67"/>
      <c r="G422" s="62"/>
      <c r="H422" s="60"/>
      <c r="I422" s="60"/>
      <c r="J422" s="60"/>
      <c r="K422" s="52"/>
      <c r="L422" s="68" t="str">
        <f t="shared" si="53"/>
        <v xml:space="preserve">       </v>
      </c>
      <c r="M422" s="63" t="str">
        <f t="shared" si="50"/>
        <v xml:space="preserve">   </v>
      </c>
      <c r="N422" s="51"/>
      <c r="O422" s="51"/>
      <c r="P422" s="51"/>
      <c r="Q422" s="51"/>
      <c r="R422" s="51"/>
      <c r="S422" s="51"/>
      <c r="T422" s="51"/>
      <c r="U422" s="51"/>
      <c r="V422" s="51"/>
      <c r="W422" s="51"/>
      <c r="X422" s="51"/>
      <c r="Y422" s="51"/>
      <c r="Z422" s="51"/>
    </row>
    <row r="423" spans="1:26" ht="15" hidden="1" customHeight="1" x14ac:dyDescent="0.25">
      <c r="A423" s="358"/>
      <c r="B423" s="340"/>
      <c r="C423" s="66"/>
      <c r="D423" s="342"/>
      <c r="E423" s="51"/>
      <c r="F423" s="67"/>
      <c r="G423" s="62"/>
      <c r="H423" s="60"/>
      <c r="I423" s="60"/>
      <c r="J423" s="60"/>
      <c r="K423" s="52"/>
      <c r="L423" s="68" t="str">
        <f t="shared" si="53"/>
        <v xml:space="preserve">       </v>
      </c>
      <c r="M423" s="63" t="str">
        <f t="shared" si="50"/>
        <v xml:space="preserve">   </v>
      </c>
      <c r="N423" s="51"/>
      <c r="O423" s="51"/>
      <c r="P423" s="51"/>
      <c r="Q423" s="51"/>
      <c r="R423" s="51"/>
      <c r="S423" s="51"/>
      <c r="T423" s="51"/>
      <c r="U423" s="51"/>
      <c r="V423" s="51"/>
      <c r="W423" s="51"/>
      <c r="X423" s="51"/>
      <c r="Y423" s="51"/>
      <c r="Z423" s="51"/>
    </row>
    <row r="424" spans="1:26" ht="15" hidden="1" customHeight="1" x14ac:dyDescent="0.25">
      <c r="A424" s="358"/>
      <c r="B424" s="340"/>
      <c r="C424" s="66"/>
      <c r="D424" s="342"/>
      <c r="E424" s="51"/>
      <c r="F424" s="67"/>
      <c r="G424" s="62"/>
      <c r="H424" s="60"/>
      <c r="I424" s="60"/>
      <c r="J424" s="60"/>
      <c r="K424" s="52"/>
      <c r="L424" s="68" t="str">
        <f t="shared" si="53"/>
        <v xml:space="preserve">       </v>
      </c>
      <c r="M424" s="63" t="str">
        <f t="shared" si="50"/>
        <v xml:space="preserve">   </v>
      </c>
      <c r="N424" s="51"/>
      <c r="O424" s="51"/>
      <c r="P424" s="51"/>
      <c r="Q424" s="51"/>
      <c r="R424" s="51"/>
      <c r="S424" s="51"/>
      <c r="T424" s="51"/>
      <c r="U424" s="51"/>
      <c r="V424" s="51"/>
      <c r="W424" s="51"/>
      <c r="X424" s="51"/>
      <c r="Y424" s="51"/>
      <c r="Z424" s="51"/>
    </row>
    <row r="425" spans="1:26" ht="15" hidden="1" customHeight="1" x14ac:dyDescent="0.25">
      <c r="A425" s="358"/>
      <c r="B425" s="340"/>
      <c r="C425" s="66"/>
      <c r="D425" s="342"/>
      <c r="E425" s="51"/>
      <c r="F425" s="67"/>
      <c r="G425" s="62"/>
      <c r="H425" s="60"/>
      <c r="I425" s="60"/>
      <c r="J425" s="60"/>
      <c r="K425" s="52"/>
      <c r="L425" s="68" t="str">
        <f t="shared" si="53"/>
        <v xml:space="preserve">       </v>
      </c>
      <c r="M425" s="63" t="str">
        <f t="shared" si="50"/>
        <v xml:space="preserve">   </v>
      </c>
      <c r="N425" s="51"/>
      <c r="O425" s="51"/>
      <c r="P425" s="51"/>
      <c r="Q425" s="51"/>
      <c r="R425" s="51"/>
      <c r="S425" s="51"/>
      <c r="T425" s="51"/>
      <c r="U425" s="51"/>
      <c r="V425" s="51"/>
      <c r="W425" s="51"/>
      <c r="X425" s="51"/>
      <c r="Y425" s="51"/>
      <c r="Z425" s="51"/>
    </row>
    <row r="426" spans="1:26" ht="15" hidden="1" customHeight="1" x14ac:dyDescent="0.25">
      <c r="A426" s="358"/>
      <c r="B426" s="340"/>
      <c r="C426" s="66"/>
      <c r="D426" s="342"/>
      <c r="E426" s="51"/>
      <c r="F426" s="67"/>
      <c r="G426" s="62"/>
      <c r="H426" s="60"/>
      <c r="I426" s="60"/>
      <c r="J426" s="60"/>
      <c r="K426" s="52"/>
      <c r="L426" s="68" t="str">
        <f t="shared" si="53"/>
        <v xml:space="preserve">       </v>
      </c>
      <c r="M426" s="63" t="str">
        <f t="shared" si="50"/>
        <v xml:space="preserve">   </v>
      </c>
      <c r="N426" s="51"/>
      <c r="O426" s="51"/>
      <c r="P426" s="51"/>
      <c r="Q426" s="51"/>
      <c r="R426" s="51"/>
      <c r="S426" s="51"/>
      <c r="T426" s="51"/>
      <c r="U426" s="51"/>
      <c r="V426" s="51"/>
      <c r="W426" s="51"/>
      <c r="X426" s="51"/>
      <c r="Y426" s="51"/>
      <c r="Z426" s="51"/>
    </row>
    <row r="427" spans="1:26" ht="15" hidden="1" customHeight="1" x14ac:dyDescent="0.25">
      <c r="A427" s="358"/>
      <c r="B427" s="340"/>
      <c r="C427" s="66"/>
      <c r="D427" s="342"/>
      <c r="E427" s="51"/>
      <c r="F427" s="67"/>
      <c r="G427" s="62"/>
      <c r="H427" s="60"/>
      <c r="I427" s="60"/>
      <c r="J427" s="60"/>
      <c r="K427" s="52"/>
      <c r="L427" s="68" t="str">
        <f t="shared" si="53"/>
        <v xml:space="preserve">       </v>
      </c>
      <c r="M427" s="63" t="str">
        <f t="shared" si="50"/>
        <v xml:space="preserve">   </v>
      </c>
      <c r="N427" s="51"/>
      <c r="O427" s="51"/>
      <c r="P427" s="51"/>
      <c r="Q427" s="51"/>
      <c r="R427" s="51"/>
      <c r="S427" s="51"/>
      <c r="T427" s="51"/>
      <c r="U427" s="51"/>
      <c r="V427" s="51"/>
      <c r="W427" s="51"/>
      <c r="X427" s="51"/>
      <c r="Y427" s="51"/>
      <c r="Z427" s="51"/>
    </row>
    <row r="428" spans="1:26" ht="15" hidden="1" customHeight="1" x14ac:dyDescent="0.25">
      <c r="A428" s="358"/>
      <c r="B428" s="340"/>
      <c r="C428" s="66"/>
      <c r="D428" s="342"/>
      <c r="E428" s="51"/>
      <c r="F428" s="67"/>
      <c r="G428" s="62"/>
      <c r="H428" s="60"/>
      <c r="I428" s="60"/>
      <c r="J428" s="60"/>
      <c r="K428" s="52"/>
      <c r="L428" s="68" t="str">
        <f t="shared" si="53"/>
        <v xml:space="preserve">       </v>
      </c>
      <c r="M428" s="63" t="str">
        <f t="shared" si="50"/>
        <v xml:space="preserve">   </v>
      </c>
      <c r="N428" s="51"/>
      <c r="O428" s="51"/>
      <c r="P428" s="51"/>
      <c r="Q428" s="51"/>
      <c r="R428" s="51"/>
      <c r="S428" s="51"/>
      <c r="T428" s="51"/>
      <c r="U428" s="51"/>
      <c r="V428" s="51"/>
      <c r="W428" s="51"/>
      <c r="X428" s="51"/>
      <c r="Y428" s="51"/>
      <c r="Z428" s="51"/>
    </row>
    <row r="429" spans="1:26" ht="15" hidden="1" customHeight="1" x14ac:dyDescent="0.25">
      <c r="A429" s="358"/>
      <c r="B429" s="340"/>
      <c r="C429" s="66"/>
      <c r="D429" s="342"/>
      <c r="E429" s="51"/>
      <c r="F429" s="67"/>
      <c r="G429" s="62"/>
      <c r="H429" s="60"/>
      <c r="I429" s="60"/>
      <c r="J429" s="60"/>
      <c r="K429" s="52"/>
      <c r="L429" s="68" t="str">
        <f t="shared" si="53"/>
        <v xml:space="preserve">       </v>
      </c>
      <c r="M429" s="63" t="str">
        <f t="shared" si="50"/>
        <v xml:space="preserve">   </v>
      </c>
      <c r="N429" s="51"/>
      <c r="O429" s="51"/>
      <c r="P429" s="51"/>
      <c r="Q429" s="51"/>
      <c r="R429" s="51"/>
      <c r="S429" s="51"/>
      <c r="T429" s="51"/>
      <c r="U429" s="51"/>
      <c r="V429" s="51"/>
      <c r="W429" s="51"/>
      <c r="X429" s="51"/>
      <c r="Y429" s="51"/>
      <c r="Z429" s="51"/>
    </row>
    <row r="430" spans="1:26" ht="15" hidden="1" customHeight="1" x14ac:dyDescent="0.25">
      <c r="A430" s="359"/>
      <c r="B430" s="344"/>
      <c r="C430" s="66"/>
      <c r="D430" s="342"/>
      <c r="E430" s="51"/>
      <c r="F430" s="67"/>
      <c r="G430" s="62"/>
      <c r="H430" s="60"/>
      <c r="I430" s="60"/>
      <c r="J430" s="60"/>
      <c r="K430" s="52"/>
      <c r="L430" s="68" t="str">
        <f>CONCATENATE(C430," ",D430," ",E430," ",F430)</f>
        <v xml:space="preserve">   </v>
      </c>
      <c r="M430" s="63" t="str">
        <f t="shared" si="50"/>
        <v xml:space="preserve">   </v>
      </c>
      <c r="N430" s="51"/>
      <c r="O430" s="51"/>
      <c r="P430" s="51"/>
      <c r="Q430" s="51"/>
      <c r="R430" s="51"/>
      <c r="S430" s="51"/>
      <c r="T430" s="51"/>
      <c r="U430" s="51"/>
      <c r="V430" s="51"/>
      <c r="W430" s="51"/>
      <c r="X430" s="51"/>
      <c r="Y430" s="51"/>
      <c r="Z430" s="51"/>
    </row>
    <row r="431" spans="1:26" ht="15" hidden="1" customHeight="1" x14ac:dyDescent="0.25">
      <c r="A431" s="357" t="s">
        <v>218</v>
      </c>
      <c r="B431" s="345" t="s">
        <v>128</v>
      </c>
      <c r="C431" s="62"/>
      <c r="D431" s="60"/>
      <c r="E431" s="60"/>
      <c r="F431" s="60"/>
      <c r="G431" s="62"/>
      <c r="H431" s="60"/>
      <c r="I431" s="60"/>
      <c r="J431" s="60"/>
      <c r="K431" s="52"/>
      <c r="L431" s="347" t="str">
        <f t="shared" ref="L431:L439" si="54">CONCATENATE(C431," ",D431," ",E431," ",F431," ",C432," ",D432," ",E432," ",F432)</f>
        <v xml:space="preserve">       </v>
      </c>
      <c r="M431" s="63" t="str">
        <f t="shared" si="50"/>
        <v xml:space="preserve">   </v>
      </c>
      <c r="N431" s="51"/>
      <c r="O431" s="51"/>
      <c r="P431" s="51"/>
      <c r="Q431" s="51"/>
      <c r="R431" s="51"/>
      <c r="S431" s="51"/>
      <c r="T431" s="51"/>
      <c r="U431" s="51"/>
      <c r="V431" s="51"/>
      <c r="W431" s="51"/>
      <c r="X431" s="51"/>
      <c r="Y431" s="51"/>
      <c r="Z431" s="51"/>
    </row>
    <row r="432" spans="1:26" ht="15" hidden="1" customHeight="1" x14ac:dyDescent="0.25">
      <c r="A432" s="358"/>
      <c r="B432" s="340"/>
      <c r="C432" s="66"/>
      <c r="D432" s="342"/>
      <c r="E432" s="51"/>
      <c r="F432" s="67"/>
      <c r="G432" s="62"/>
      <c r="H432" s="60"/>
      <c r="I432" s="60"/>
      <c r="J432" s="60"/>
      <c r="K432" s="52"/>
      <c r="L432" s="68" t="str">
        <f t="shared" si="54"/>
        <v xml:space="preserve">       </v>
      </c>
      <c r="M432" s="63" t="str">
        <f t="shared" si="50"/>
        <v xml:space="preserve">   </v>
      </c>
      <c r="N432" s="51"/>
      <c r="O432" s="51"/>
      <c r="P432" s="51"/>
      <c r="Q432" s="51"/>
      <c r="R432" s="51"/>
      <c r="S432" s="51"/>
      <c r="T432" s="51"/>
      <c r="U432" s="51"/>
      <c r="V432" s="51"/>
      <c r="W432" s="51"/>
      <c r="X432" s="51"/>
      <c r="Y432" s="51"/>
      <c r="Z432" s="51"/>
    </row>
    <row r="433" spans="1:26" ht="15" hidden="1" customHeight="1" x14ac:dyDescent="0.25">
      <c r="A433" s="358"/>
      <c r="B433" s="340"/>
      <c r="C433" s="66"/>
      <c r="D433" s="342"/>
      <c r="E433" s="51"/>
      <c r="F433" s="67"/>
      <c r="G433" s="62"/>
      <c r="H433" s="60"/>
      <c r="I433" s="60"/>
      <c r="J433" s="60"/>
      <c r="K433" s="52"/>
      <c r="L433" s="68" t="str">
        <f t="shared" si="54"/>
        <v xml:space="preserve">       </v>
      </c>
      <c r="M433" s="63" t="str">
        <f t="shared" si="50"/>
        <v xml:space="preserve">   </v>
      </c>
      <c r="N433" s="51"/>
      <c r="O433" s="51"/>
      <c r="P433" s="51"/>
      <c r="Q433" s="51"/>
      <c r="R433" s="51"/>
      <c r="S433" s="51"/>
      <c r="T433" s="51"/>
      <c r="U433" s="51"/>
      <c r="V433" s="51"/>
      <c r="W433" s="51"/>
      <c r="X433" s="51"/>
      <c r="Y433" s="51"/>
      <c r="Z433" s="51"/>
    </row>
    <row r="434" spans="1:26" ht="15" hidden="1" customHeight="1" x14ac:dyDescent="0.25">
      <c r="A434" s="358"/>
      <c r="B434" s="340"/>
      <c r="C434" s="66"/>
      <c r="D434" s="342"/>
      <c r="E434" s="51"/>
      <c r="F434" s="67"/>
      <c r="G434" s="62"/>
      <c r="H434" s="60"/>
      <c r="I434" s="60"/>
      <c r="J434" s="60"/>
      <c r="K434" s="52"/>
      <c r="L434" s="68" t="str">
        <f t="shared" si="54"/>
        <v xml:space="preserve">       </v>
      </c>
      <c r="M434" s="63" t="str">
        <f t="shared" si="50"/>
        <v xml:space="preserve">   </v>
      </c>
      <c r="N434" s="51"/>
      <c r="O434" s="51"/>
      <c r="P434" s="51"/>
      <c r="Q434" s="51"/>
      <c r="R434" s="51"/>
      <c r="S434" s="51"/>
      <c r="T434" s="51"/>
      <c r="U434" s="51"/>
      <c r="V434" s="51"/>
      <c r="W434" s="51"/>
      <c r="X434" s="51"/>
      <c r="Y434" s="51"/>
      <c r="Z434" s="51"/>
    </row>
    <row r="435" spans="1:26" ht="15" hidden="1" customHeight="1" x14ac:dyDescent="0.25">
      <c r="A435" s="358"/>
      <c r="B435" s="340"/>
      <c r="C435" s="66"/>
      <c r="D435" s="342"/>
      <c r="E435" s="51"/>
      <c r="F435" s="67"/>
      <c r="G435" s="62"/>
      <c r="H435" s="60"/>
      <c r="I435" s="60"/>
      <c r="J435" s="60"/>
      <c r="K435" s="52"/>
      <c r="L435" s="68" t="str">
        <f t="shared" si="54"/>
        <v xml:space="preserve">       </v>
      </c>
      <c r="M435" s="63" t="str">
        <f t="shared" si="50"/>
        <v xml:space="preserve">   </v>
      </c>
      <c r="N435" s="51"/>
      <c r="O435" s="51"/>
      <c r="P435" s="51"/>
      <c r="Q435" s="51"/>
      <c r="R435" s="51"/>
      <c r="S435" s="51"/>
      <c r="T435" s="51"/>
      <c r="U435" s="51"/>
      <c r="V435" s="51"/>
      <c r="W435" s="51"/>
      <c r="X435" s="51"/>
      <c r="Y435" s="51"/>
      <c r="Z435" s="51"/>
    </row>
    <row r="436" spans="1:26" ht="15" hidden="1" customHeight="1" x14ac:dyDescent="0.25">
      <c r="A436" s="358"/>
      <c r="B436" s="340"/>
      <c r="C436" s="66"/>
      <c r="D436" s="342"/>
      <c r="E436" s="51"/>
      <c r="F436" s="67"/>
      <c r="G436" s="62"/>
      <c r="H436" s="60"/>
      <c r="I436" s="60"/>
      <c r="J436" s="60"/>
      <c r="K436" s="52"/>
      <c r="L436" s="68" t="str">
        <f t="shared" si="54"/>
        <v xml:space="preserve">       </v>
      </c>
      <c r="M436" s="63" t="str">
        <f t="shared" si="50"/>
        <v xml:space="preserve">   </v>
      </c>
      <c r="N436" s="51"/>
      <c r="O436" s="51"/>
      <c r="P436" s="51"/>
      <c r="Q436" s="51"/>
      <c r="R436" s="51"/>
      <c r="S436" s="51"/>
      <c r="T436" s="51"/>
      <c r="U436" s="51"/>
      <c r="V436" s="51"/>
      <c r="W436" s="51"/>
      <c r="X436" s="51"/>
      <c r="Y436" s="51"/>
      <c r="Z436" s="51"/>
    </row>
    <row r="437" spans="1:26" ht="15" hidden="1" customHeight="1" x14ac:dyDescent="0.25">
      <c r="A437" s="358"/>
      <c r="B437" s="340"/>
      <c r="C437" s="66"/>
      <c r="D437" s="342"/>
      <c r="E437" s="51"/>
      <c r="F437" s="67"/>
      <c r="G437" s="62"/>
      <c r="H437" s="60"/>
      <c r="I437" s="60"/>
      <c r="J437" s="60"/>
      <c r="K437" s="52"/>
      <c r="L437" s="68" t="str">
        <f t="shared" si="54"/>
        <v xml:space="preserve">       </v>
      </c>
      <c r="M437" s="63" t="str">
        <f t="shared" si="50"/>
        <v xml:space="preserve">   </v>
      </c>
      <c r="N437" s="51"/>
      <c r="O437" s="51"/>
      <c r="P437" s="51"/>
      <c r="Q437" s="51"/>
      <c r="R437" s="51"/>
      <c r="S437" s="51"/>
      <c r="T437" s="51"/>
      <c r="U437" s="51"/>
      <c r="V437" s="51"/>
      <c r="W437" s="51"/>
      <c r="X437" s="51"/>
      <c r="Y437" s="51"/>
      <c r="Z437" s="51"/>
    </row>
    <row r="438" spans="1:26" ht="15" hidden="1" customHeight="1" x14ac:dyDescent="0.25">
      <c r="A438" s="358"/>
      <c r="B438" s="340"/>
      <c r="C438" s="66"/>
      <c r="D438" s="342"/>
      <c r="E438" s="51"/>
      <c r="F438" s="67"/>
      <c r="G438" s="62"/>
      <c r="H438" s="60"/>
      <c r="I438" s="60"/>
      <c r="J438" s="60"/>
      <c r="K438" s="52"/>
      <c r="L438" s="68" t="str">
        <f t="shared" si="54"/>
        <v xml:space="preserve">       </v>
      </c>
      <c r="M438" s="63" t="str">
        <f t="shared" si="50"/>
        <v xml:space="preserve">   </v>
      </c>
      <c r="N438" s="51"/>
      <c r="O438" s="51"/>
      <c r="P438" s="51"/>
      <c r="Q438" s="51"/>
      <c r="R438" s="51"/>
      <c r="S438" s="51"/>
      <c r="T438" s="51"/>
      <c r="U438" s="51"/>
      <c r="V438" s="51"/>
      <c r="W438" s="51"/>
      <c r="X438" s="51"/>
      <c r="Y438" s="51"/>
      <c r="Z438" s="51"/>
    </row>
    <row r="439" spans="1:26" ht="15" hidden="1" customHeight="1" x14ac:dyDescent="0.25">
      <c r="A439" s="358"/>
      <c r="B439" s="340"/>
      <c r="C439" s="66"/>
      <c r="D439" s="342"/>
      <c r="E439" s="51"/>
      <c r="F439" s="67"/>
      <c r="G439" s="62"/>
      <c r="H439" s="60"/>
      <c r="I439" s="60"/>
      <c r="J439" s="60"/>
      <c r="K439" s="52"/>
      <c r="L439" s="68" t="str">
        <f t="shared" si="54"/>
        <v xml:space="preserve">       </v>
      </c>
      <c r="M439" s="63" t="str">
        <f t="shared" si="50"/>
        <v xml:space="preserve">   </v>
      </c>
      <c r="N439" s="51"/>
      <c r="O439" s="51"/>
      <c r="P439" s="51"/>
      <c r="Q439" s="51"/>
      <c r="R439" s="51"/>
      <c r="S439" s="51"/>
      <c r="T439" s="51"/>
      <c r="U439" s="51"/>
      <c r="V439" s="51"/>
      <c r="W439" s="51"/>
      <c r="X439" s="51"/>
      <c r="Y439" s="51"/>
      <c r="Z439" s="51"/>
    </row>
    <row r="440" spans="1:26" ht="15" hidden="1" customHeight="1" x14ac:dyDescent="0.25">
      <c r="A440" s="359"/>
      <c r="B440" s="344"/>
      <c r="C440" s="66"/>
      <c r="D440" s="342"/>
      <c r="E440" s="51"/>
      <c r="F440" s="67"/>
      <c r="G440" s="62"/>
      <c r="H440" s="60"/>
      <c r="I440" s="60"/>
      <c r="J440" s="60"/>
      <c r="K440" s="52"/>
      <c r="L440" s="68" t="str">
        <f>CONCATENATE(C440," ",D440," ",E440," ",F440)</f>
        <v xml:space="preserve">   </v>
      </c>
      <c r="M440" s="63" t="str">
        <f t="shared" si="50"/>
        <v xml:space="preserve">   </v>
      </c>
      <c r="N440" s="51"/>
      <c r="O440" s="51"/>
      <c r="P440" s="51"/>
      <c r="Q440" s="51"/>
      <c r="R440" s="51"/>
      <c r="S440" s="51"/>
      <c r="T440" s="51"/>
      <c r="U440" s="51"/>
      <c r="V440" s="51"/>
      <c r="W440" s="51"/>
      <c r="X440" s="51"/>
      <c r="Y440" s="51"/>
      <c r="Z440" s="51"/>
    </row>
    <row r="441" spans="1:26" ht="15" hidden="1" customHeight="1" x14ac:dyDescent="0.25">
      <c r="A441" s="357" t="s">
        <v>218</v>
      </c>
      <c r="B441" s="345" t="s">
        <v>128</v>
      </c>
      <c r="C441" s="62"/>
      <c r="D441" s="60"/>
      <c r="E441" s="60"/>
      <c r="F441" s="60"/>
      <c r="G441" s="62"/>
      <c r="H441" s="60"/>
      <c r="I441" s="60"/>
      <c r="J441" s="60"/>
      <c r="K441" s="52"/>
      <c r="L441" s="347" t="str">
        <f t="shared" ref="L441:L449" si="55">CONCATENATE(C441," ",D441," ",E441," ",F441," ",C442," ",D442," ",E442," ",F442)</f>
        <v xml:space="preserve">       </v>
      </c>
      <c r="M441" s="63" t="str">
        <f t="shared" si="50"/>
        <v xml:space="preserve">   </v>
      </c>
      <c r="N441" s="51"/>
      <c r="O441" s="51"/>
      <c r="P441" s="51"/>
      <c r="Q441" s="51"/>
      <c r="R441" s="51"/>
      <c r="S441" s="51"/>
      <c r="T441" s="51"/>
      <c r="U441" s="51"/>
      <c r="V441" s="51"/>
      <c r="W441" s="51"/>
      <c r="X441" s="51"/>
      <c r="Y441" s="51"/>
      <c r="Z441" s="51"/>
    </row>
    <row r="442" spans="1:26" ht="15" hidden="1" customHeight="1" x14ac:dyDescent="0.25">
      <c r="A442" s="358"/>
      <c r="B442" s="340"/>
      <c r="C442" s="66"/>
      <c r="D442" s="342"/>
      <c r="E442" s="51"/>
      <c r="F442" s="67"/>
      <c r="G442" s="62"/>
      <c r="H442" s="60"/>
      <c r="I442" s="60"/>
      <c r="J442" s="60"/>
      <c r="K442" s="52"/>
      <c r="L442" s="68" t="str">
        <f t="shared" si="55"/>
        <v xml:space="preserve">       </v>
      </c>
      <c r="M442" s="63" t="str">
        <f t="shared" si="50"/>
        <v xml:space="preserve">   </v>
      </c>
      <c r="N442" s="51"/>
      <c r="O442" s="51"/>
      <c r="P442" s="51"/>
      <c r="Q442" s="51"/>
      <c r="R442" s="51"/>
      <c r="S442" s="51"/>
      <c r="T442" s="51"/>
      <c r="U442" s="51"/>
      <c r="V442" s="51"/>
      <c r="W442" s="51"/>
      <c r="X442" s="51"/>
      <c r="Y442" s="51"/>
      <c r="Z442" s="51"/>
    </row>
    <row r="443" spans="1:26" ht="15" hidden="1" customHeight="1" x14ac:dyDescent="0.25">
      <c r="A443" s="358"/>
      <c r="B443" s="340"/>
      <c r="C443" s="66"/>
      <c r="D443" s="342"/>
      <c r="E443" s="51"/>
      <c r="F443" s="67"/>
      <c r="G443" s="62"/>
      <c r="H443" s="60"/>
      <c r="I443" s="60"/>
      <c r="J443" s="60"/>
      <c r="K443" s="52"/>
      <c r="L443" s="68" t="str">
        <f t="shared" si="55"/>
        <v xml:space="preserve">       </v>
      </c>
      <c r="M443" s="63" t="str">
        <f t="shared" si="50"/>
        <v xml:space="preserve">   </v>
      </c>
      <c r="N443" s="51"/>
      <c r="O443" s="51"/>
      <c r="P443" s="51"/>
      <c r="Q443" s="51"/>
      <c r="R443" s="51"/>
      <c r="S443" s="51"/>
      <c r="T443" s="51"/>
      <c r="U443" s="51"/>
      <c r="V443" s="51"/>
      <c r="W443" s="51"/>
      <c r="X443" s="51"/>
      <c r="Y443" s="51"/>
      <c r="Z443" s="51"/>
    </row>
    <row r="444" spans="1:26" ht="15" hidden="1" customHeight="1" x14ac:dyDescent="0.25">
      <c r="A444" s="358"/>
      <c r="B444" s="340"/>
      <c r="C444" s="66"/>
      <c r="D444" s="342"/>
      <c r="E444" s="51"/>
      <c r="F444" s="67"/>
      <c r="G444" s="62"/>
      <c r="H444" s="60"/>
      <c r="I444" s="60"/>
      <c r="J444" s="60"/>
      <c r="K444" s="52"/>
      <c r="L444" s="68" t="str">
        <f t="shared" si="55"/>
        <v xml:space="preserve">       </v>
      </c>
      <c r="M444" s="63" t="str">
        <f t="shared" si="50"/>
        <v xml:space="preserve">   </v>
      </c>
      <c r="N444" s="51"/>
      <c r="O444" s="51"/>
      <c r="P444" s="51"/>
      <c r="Q444" s="51"/>
      <c r="R444" s="51"/>
      <c r="S444" s="51"/>
      <c r="T444" s="51"/>
      <c r="U444" s="51"/>
      <c r="V444" s="51"/>
      <c r="W444" s="51"/>
      <c r="X444" s="51"/>
      <c r="Y444" s="51"/>
      <c r="Z444" s="51"/>
    </row>
    <row r="445" spans="1:26" ht="15" hidden="1" customHeight="1" x14ac:dyDescent="0.25">
      <c r="A445" s="358"/>
      <c r="B445" s="340"/>
      <c r="C445" s="66"/>
      <c r="D445" s="342"/>
      <c r="E445" s="51"/>
      <c r="F445" s="67"/>
      <c r="G445" s="62"/>
      <c r="H445" s="60"/>
      <c r="I445" s="60"/>
      <c r="J445" s="60"/>
      <c r="K445" s="52"/>
      <c r="L445" s="68" t="str">
        <f t="shared" si="55"/>
        <v xml:space="preserve">       </v>
      </c>
      <c r="M445" s="63" t="str">
        <f t="shared" si="50"/>
        <v xml:space="preserve">   </v>
      </c>
      <c r="N445" s="51"/>
      <c r="O445" s="51"/>
      <c r="P445" s="51"/>
      <c r="Q445" s="51"/>
      <c r="R445" s="51"/>
      <c r="S445" s="51"/>
      <c r="T445" s="51"/>
      <c r="U445" s="51"/>
      <c r="V445" s="51"/>
      <c r="W445" s="51"/>
      <c r="X445" s="51"/>
      <c r="Y445" s="51"/>
      <c r="Z445" s="51"/>
    </row>
    <row r="446" spans="1:26" ht="15" hidden="1" customHeight="1" x14ac:dyDescent="0.25">
      <c r="A446" s="358"/>
      <c r="B446" s="340"/>
      <c r="C446" s="66"/>
      <c r="D446" s="342"/>
      <c r="E446" s="51"/>
      <c r="F446" s="67"/>
      <c r="G446" s="62"/>
      <c r="H446" s="60"/>
      <c r="I446" s="60"/>
      <c r="J446" s="60"/>
      <c r="K446" s="52"/>
      <c r="L446" s="68" t="str">
        <f t="shared" si="55"/>
        <v xml:space="preserve">       </v>
      </c>
      <c r="M446" s="63" t="str">
        <f t="shared" si="50"/>
        <v xml:space="preserve">   </v>
      </c>
      <c r="N446" s="51"/>
      <c r="O446" s="51"/>
      <c r="P446" s="51"/>
      <c r="Q446" s="51"/>
      <c r="R446" s="51"/>
      <c r="S446" s="51"/>
      <c r="T446" s="51"/>
      <c r="U446" s="51"/>
      <c r="V446" s="51"/>
      <c r="W446" s="51"/>
      <c r="X446" s="51"/>
      <c r="Y446" s="51"/>
      <c r="Z446" s="51"/>
    </row>
    <row r="447" spans="1:26" ht="15" hidden="1" customHeight="1" x14ac:dyDescent="0.25">
      <c r="A447" s="358"/>
      <c r="B447" s="340"/>
      <c r="C447" s="66"/>
      <c r="D447" s="342"/>
      <c r="E447" s="51"/>
      <c r="F447" s="67"/>
      <c r="G447" s="62"/>
      <c r="H447" s="60"/>
      <c r="I447" s="60"/>
      <c r="J447" s="60"/>
      <c r="K447" s="52"/>
      <c r="L447" s="68" t="str">
        <f t="shared" si="55"/>
        <v xml:space="preserve">       </v>
      </c>
      <c r="M447" s="63" t="str">
        <f t="shared" si="50"/>
        <v xml:space="preserve">   </v>
      </c>
      <c r="N447" s="51"/>
      <c r="O447" s="51"/>
      <c r="P447" s="51"/>
      <c r="Q447" s="51"/>
      <c r="R447" s="51"/>
      <c r="S447" s="51"/>
      <c r="T447" s="51"/>
      <c r="U447" s="51"/>
      <c r="V447" s="51"/>
      <c r="W447" s="51"/>
      <c r="X447" s="51"/>
      <c r="Y447" s="51"/>
      <c r="Z447" s="51"/>
    </row>
    <row r="448" spans="1:26" ht="15" hidden="1" customHeight="1" x14ac:dyDescent="0.25">
      <c r="A448" s="358"/>
      <c r="B448" s="340"/>
      <c r="C448" s="66"/>
      <c r="D448" s="342"/>
      <c r="E448" s="51"/>
      <c r="F448" s="67"/>
      <c r="G448" s="62"/>
      <c r="H448" s="60"/>
      <c r="I448" s="60"/>
      <c r="J448" s="60"/>
      <c r="K448" s="52"/>
      <c r="L448" s="68" t="str">
        <f t="shared" si="55"/>
        <v xml:space="preserve">       </v>
      </c>
      <c r="M448" s="63" t="str">
        <f t="shared" si="50"/>
        <v xml:space="preserve">   </v>
      </c>
      <c r="N448" s="51"/>
      <c r="O448" s="51"/>
      <c r="P448" s="51"/>
      <c r="Q448" s="51"/>
      <c r="R448" s="51"/>
      <c r="S448" s="51"/>
      <c r="T448" s="51"/>
      <c r="U448" s="51"/>
      <c r="V448" s="51"/>
      <c r="W448" s="51"/>
      <c r="X448" s="51"/>
      <c r="Y448" s="51"/>
      <c r="Z448" s="51"/>
    </row>
    <row r="449" spans="1:26" ht="15" hidden="1" customHeight="1" x14ac:dyDescent="0.25">
      <c r="A449" s="358"/>
      <c r="B449" s="340"/>
      <c r="C449" s="66"/>
      <c r="D449" s="342"/>
      <c r="E449" s="51"/>
      <c r="F449" s="67"/>
      <c r="G449" s="62"/>
      <c r="H449" s="60"/>
      <c r="I449" s="60"/>
      <c r="J449" s="60"/>
      <c r="K449" s="52"/>
      <c r="L449" s="68" t="str">
        <f t="shared" si="55"/>
        <v xml:space="preserve">       </v>
      </c>
      <c r="M449" s="63" t="str">
        <f t="shared" si="50"/>
        <v xml:space="preserve">   </v>
      </c>
      <c r="N449" s="51"/>
      <c r="O449" s="51"/>
      <c r="P449" s="51"/>
      <c r="Q449" s="51"/>
      <c r="R449" s="51"/>
      <c r="S449" s="51"/>
      <c r="T449" s="51"/>
      <c r="U449" s="51"/>
      <c r="V449" s="51"/>
      <c r="W449" s="51"/>
      <c r="X449" s="51"/>
      <c r="Y449" s="51"/>
      <c r="Z449" s="51"/>
    </row>
    <row r="450" spans="1:26" ht="15" hidden="1" customHeight="1" x14ac:dyDescent="0.25">
      <c r="A450" s="359"/>
      <c r="B450" s="344"/>
      <c r="C450" s="66"/>
      <c r="D450" s="342"/>
      <c r="E450" s="51"/>
      <c r="F450" s="67"/>
      <c r="G450" s="62"/>
      <c r="H450" s="60"/>
      <c r="I450" s="60"/>
      <c r="J450" s="60"/>
      <c r="K450" s="52"/>
      <c r="L450" s="68" t="str">
        <f>CONCATENATE(C450," ",D450," ",E450," ",F450)</f>
        <v xml:space="preserve">   </v>
      </c>
      <c r="M450" s="63" t="str">
        <f t="shared" si="50"/>
        <v xml:space="preserve">   </v>
      </c>
      <c r="N450" s="51"/>
      <c r="O450" s="51"/>
      <c r="P450" s="51"/>
      <c r="Q450" s="51"/>
      <c r="R450" s="51"/>
      <c r="S450" s="51"/>
      <c r="T450" s="51"/>
      <c r="U450" s="51"/>
      <c r="V450" s="51"/>
      <c r="W450" s="51"/>
      <c r="X450" s="51"/>
      <c r="Y450" s="51"/>
      <c r="Z450" s="51"/>
    </row>
    <row r="451" spans="1:26" ht="15" hidden="1" customHeight="1" x14ac:dyDescent="0.25">
      <c r="A451" s="357" t="s">
        <v>218</v>
      </c>
      <c r="B451" s="345" t="s">
        <v>128</v>
      </c>
      <c r="C451" s="62"/>
      <c r="D451" s="60"/>
      <c r="E451" s="60"/>
      <c r="F451" s="60"/>
      <c r="G451" s="62"/>
      <c r="H451" s="60"/>
      <c r="I451" s="60"/>
      <c r="J451" s="60"/>
      <c r="K451" s="52"/>
      <c r="L451" s="347" t="str">
        <f t="shared" ref="L451:L459" si="56">CONCATENATE(C451," ",D451," ",E451," ",F451," ",C452," ",D452," ",E452," ",F452)</f>
        <v xml:space="preserve">       </v>
      </c>
      <c r="M451" s="63" t="str">
        <f t="shared" si="50"/>
        <v xml:space="preserve">   </v>
      </c>
      <c r="N451" s="51"/>
      <c r="O451" s="51"/>
      <c r="P451" s="51"/>
      <c r="Q451" s="51"/>
      <c r="R451" s="51"/>
      <c r="S451" s="51"/>
      <c r="T451" s="51"/>
      <c r="U451" s="51"/>
      <c r="V451" s="51"/>
      <c r="W451" s="51"/>
      <c r="X451" s="51"/>
      <c r="Y451" s="51"/>
      <c r="Z451" s="51"/>
    </row>
    <row r="452" spans="1:26" ht="15" hidden="1" customHeight="1" x14ac:dyDescent="0.25">
      <c r="A452" s="358"/>
      <c r="B452" s="340"/>
      <c r="C452" s="66"/>
      <c r="D452" s="342"/>
      <c r="E452" s="51"/>
      <c r="F452" s="67"/>
      <c r="G452" s="62"/>
      <c r="H452" s="60"/>
      <c r="I452" s="60"/>
      <c r="J452" s="60"/>
      <c r="K452" s="52"/>
      <c r="L452" s="68" t="str">
        <f t="shared" si="56"/>
        <v xml:space="preserve">       </v>
      </c>
      <c r="M452" s="63" t="str">
        <f t="shared" si="50"/>
        <v xml:space="preserve">   </v>
      </c>
      <c r="N452" s="51"/>
      <c r="O452" s="51"/>
      <c r="P452" s="51"/>
      <c r="Q452" s="51"/>
      <c r="R452" s="51"/>
      <c r="S452" s="51"/>
      <c r="T452" s="51"/>
      <c r="U452" s="51"/>
      <c r="V452" s="51"/>
      <c r="W452" s="51"/>
      <c r="X452" s="51"/>
      <c r="Y452" s="51"/>
      <c r="Z452" s="51"/>
    </row>
    <row r="453" spans="1:26" ht="15" hidden="1" customHeight="1" x14ac:dyDescent="0.25">
      <c r="A453" s="358"/>
      <c r="B453" s="340"/>
      <c r="C453" s="66"/>
      <c r="D453" s="342"/>
      <c r="E453" s="51"/>
      <c r="F453" s="67"/>
      <c r="G453" s="62"/>
      <c r="H453" s="60"/>
      <c r="I453" s="60"/>
      <c r="J453" s="60"/>
      <c r="K453" s="52"/>
      <c r="L453" s="68" t="str">
        <f t="shared" si="56"/>
        <v xml:space="preserve">       </v>
      </c>
      <c r="M453" s="63" t="str">
        <f t="shared" si="50"/>
        <v xml:space="preserve">   </v>
      </c>
      <c r="N453" s="51"/>
      <c r="O453" s="51"/>
      <c r="P453" s="51"/>
      <c r="Q453" s="51"/>
      <c r="R453" s="51"/>
      <c r="S453" s="51"/>
      <c r="T453" s="51"/>
      <c r="U453" s="51"/>
      <c r="V453" s="51"/>
      <c r="W453" s="51"/>
      <c r="X453" s="51"/>
      <c r="Y453" s="51"/>
      <c r="Z453" s="51"/>
    </row>
    <row r="454" spans="1:26" ht="15" hidden="1" customHeight="1" x14ac:dyDescent="0.25">
      <c r="A454" s="358"/>
      <c r="B454" s="340"/>
      <c r="C454" s="66"/>
      <c r="D454" s="342"/>
      <c r="E454" s="51"/>
      <c r="F454" s="67"/>
      <c r="G454" s="62"/>
      <c r="H454" s="60"/>
      <c r="I454" s="60"/>
      <c r="J454" s="60"/>
      <c r="K454" s="52"/>
      <c r="L454" s="68" t="str">
        <f t="shared" si="56"/>
        <v xml:space="preserve">       </v>
      </c>
      <c r="M454" s="63" t="str">
        <f t="shared" si="50"/>
        <v xml:space="preserve">   </v>
      </c>
      <c r="N454" s="51"/>
      <c r="O454" s="51"/>
      <c r="P454" s="51"/>
      <c r="Q454" s="51"/>
      <c r="R454" s="51"/>
      <c r="S454" s="51"/>
      <c r="T454" s="51"/>
      <c r="U454" s="51"/>
      <c r="V454" s="51"/>
      <c r="W454" s="51"/>
      <c r="X454" s="51"/>
      <c r="Y454" s="51"/>
      <c r="Z454" s="51"/>
    </row>
    <row r="455" spans="1:26" ht="15" hidden="1" customHeight="1" x14ac:dyDescent="0.25">
      <c r="A455" s="358"/>
      <c r="B455" s="340"/>
      <c r="C455" s="66"/>
      <c r="D455" s="342"/>
      <c r="E455" s="51"/>
      <c r="F455" s="67"/>
      <c r="G455" s="62"/>
      <c r="H455" s="60"/>
      <c r="I455" s="60"/>
      <c r="J455" s="60"/>
      <c r="K455" s="52"/>
      <c r="L455" s="68" t="str">
        <f t="shared" si="56"/>
        <v xml:space="preserve">       </v>
      </c>
      <c r="M455" s="63" t="str">
        <f t="shared" si="50"/>
        <v xml:space="preserve">   </v>
      </c>
      <c r="N455" s="51"/>
      <c r="O455" s="51"/>
      <c r="P455" s="51"/>
      <c r="Q455" s="51"/>
      <c r="R455" s="51"/>
      <c r="S455" s="51"/>
      <c r="T455" s="51"/>
      <c r="U455" s="51"/>
      <c r="V455" s="51"/>
      <c r="W455" s="51"/>
      <c r="X455" s="51"/>
      <c r="Y455" s="51"/>
      <c r="Z455" s="51"/>
    </row>
    <row r="456" spans="1:26" ht="15" hidden="1" customHeight="1" x14ac:dyDescent="0.25">
      <c r="A456" s="358"/>
      <c r="B456" s="340"/>
      <c r="C456" s="66"/>
      <c r="D456" s="342"/>
      <c r="E456" s="51"/>
      <c r="F456" s="67"/>
      <c r="G456" s="62"/>
      <c r="H456" s="60"/>
      <c r="I456" s="60"/>
      <c r="J456" s="60"/>
      <c r="K456" s="52"/>
      <c r="L456" s="68" t="str">
        <f t="shared" si="56"/>
        <v xml:space="preserve">       </v>
      </c>
      <c r="M456" s="63" t="str">
        <f t="shared" si="50"/>
        <v xml:space="preserve">   </v>
      </c>
      <c r="N456" s="51"/>
      <c r="O456" s="51"/>
      <c r="P456" s="51"/>
      <c r="Q456" s="51"/>
      <c r="R456" s="51"/>
      <c r="S456" s="51"/>
      <c r="T456" s="51"/>
      <c r="U456" s="51"/>
      <c r="V456" s="51"/>
      <c r="W456" s="51"/>
      <c r="X456" s="51"/>
      <c r="Y456" s="51"/>
      <c r="Z456" s="51"/>
    </row>
    <row r="457" spans="1:26" ht="15" hidden="1" customHeight="1" x14ac:dyDescent="0.25">
      <c r="A457" s="358"/>
      <c r="B457" s="340"/>
      <c r="C457" s="66"/>
      <c r="D457" s="342"/>
      <c r="E457" s="51"/>
      <c r="F457" s="67"/>
      <c r="G457" s="62"/>
      <c r="H457" s="60"/>
      <c r="I457" s="60"/>
      <c r="J457" s="60"/>
      <c r="K457" s="52"/>
      <c r="L457" s="68" t="str">
        <f t="shared" si="56"/>
        <v xml:space="preserve">       </v>
      </c>
      <c r="M457" s="63" t="str">
        <f t="shared" si="50"/>
        <v xml:space="preserve">   </v>
      </c>
      <c r="N457" s="51"/>
      <c r="O457" s="51"/>
      <c r="P457" s="51"/>
      <c r="Q457" s="51"/>
      <c r="R457" s="51"/>
      <c r="S457" s="51"/>
      <c r="T457" s="51"/>
      <c r="U457" s="51"/>
      <c r="V457" s="51"/>
      <c r="W457" s="51"/>
      <c r="X457" s="51"/>
      <c r="Y457" s="51"/>
      <c r="Z457" s="51"/>
    </row>
    <row r="458" spans="1:26" ht="15" hidden="1" customHeight="1" x14ac:dyDescent="0.25">
      <c r="A458" s="358"/>
      <c r="B458" s="340"/>
      <c r="C458" s="66"/>
      <c r="D458" s="342"/>
      <c r="E458" s="51"/>
      <c r="F458" s="67"/>
      <c r="G458" s="62"/>
      <c r="H458" s="60"/>
      <c r="I458" s="60"/>
      <c r="J458" s="60"/>
      <c r="K458" s="52"/>
      <c r="L458" s="68" t="str">
        <f t="shared" si="56"/>
        <v xml:space="preserve">       </v>
      </c>
      <c r="M458" s="63" t="str">
        <f t="shared" si="50"/>
        <v xml:space="preserve">   </v>
      </c>
      <c r="N458" s="51"/>
      <c r="O458" s="51"/>
      <c r="P458" s="51"/>
      <c r="Q458" s="51"/>
      <c r="R458" s="51"/>
      <c r="S458" s="51"/>
      <c r="T458" s="51"/>
      <c r="U458" s="51"/>
      <c r="V458" s="51"/>
      <c r="W458" s="51"/>
      <c r="X458" s="51"/>
      <c r="Y458" s="51"/>
      <c r="Z458" s="51"/>
    </row>
    <row r="459" spans="1:26" ht="15" hidden="1" customHeight="1" x14ac:dyDescent="0.25">
      <c r="A459" s="358"/>
      <c r="B459" s="340"/>
      <c r="C459" s="66"/>
      <c r="D459" s="342"/>
      <c r="E459" s="51"/>
      <c r="F459" s="67"/>
      <c r="G459" s="62"/>
      <c r="H459" s="60"/>
      <c r="I459" s="60"/>
      <c r="J459" s="60"/>
      <c r="K459" s="52"/>
      <c r="L459" s="68" t="str">
        <f t="shared" si="56"/>
        <v xml:space="preserve">       </v>
      </c>
      <c r="M459" s="63" t="str">
        <f t="shared" si="50"/>
        <v xml:space="preserve">   </v>
      </c>
      <c r="N459" s="51"/>
      <c r="O459" s="51"/>
      <c r="P459" s="51"/>
      <c r="Q459" s="51"/>
      <c r="R459" s="51"/>
      <c r="S459" s="51"/>
      <c r="T459" s="51"/>
      <c r="U459" s="51"/>
      <c r="V459" s="51"/>
      <c r="W459" s="51"/>
      <c r="X459" s="51"/>
      <c r="Y459" s="51"/>
      <c r="Z459" s="51"/>
    </row>
    <row r="460" spans="1:26" ht="15" hidden="1" customHeight="1" x14ac:dyDescent="0.25">
      <c r="A460" s="359"/>
      <c r="B460" s="344"/>
      <c r="C460" s="66"/>
      <c r="D460" s="342"/>
      <c r="E460" s="51"/>
      <c r="F460" s="67"/>
      <c r="G460" s="62"/>
      <c r="H460" s="60"/>
      <c r="I460" s="60"/>
      <c r="J460" s="60"/>
      <c r="K460" s="52"/>
      <c r="L460" s="68" t="str">
        <f>CONCATENATE(C460," ",D460," ",E460," ",F460)</f>
        <v xml:space="preserve">   </v>
      </c>
      <c r="M460" s="63" t="str">
        <f t="shared" si="50"/>
        <v xml:space="preserve">   </v>
      </c>
      <c r="N460" s="51"/>
      <c r="O460" s="51"/>
      <c r="P460" s="51"/>
      <c r="Q460" s="51"/>
      <c r="R460" s="51"/>
      <c r="S460" s="51"/>
      <c r="T460" s="51"/>
      <c r="U460" s="51"/>
      <c r="V460" s="51"/>
      <c r="W460" s="51"/>
      <c r="X460" s="51"/>
      <c r="Y460" s="51"/>
      <c r="Z460" s="51"/>
    </row>
    <row r="461" spans="1:26" ht="15" hidden="1" customHeight="1" x14ac:dyDescent="0.25">
      <c r="A461" s="357" t="s">
        <v>218</v>
      </c>
      <c r="B461" s="345" t="s">
        <v>128</v>
      </c>
      <c r="C461" s="62"/>
      <c r="D461" s="60"/>
      <c r="E461" s="60"/>
      <c r="F461" s="60"/>
      <c r="G461" s="62"/>
      <c r="H461" s="98"/>
      <c r="I461" s="60"/>
      <c r="J461" s="60"/>
      <c r="K461" s="52"/>
      <c r="L461" s="347" t="str">
        <f t="shared" ref="L461:L469" si="57">CONCATENATE(C461," ",D461," ",E461," ",F461," ",C462," ",D462," ",E462," ",F462)</f>
        <v xml:space="preserve">       </v>
      </c>
      <c r="M461" s="63" t="str">
        <f t="shared" si="50"/>
        <v xml:space="preserve">   </v>
      </c>
      <c r="N461" s="51"/>
      <c r="O461" s="51"/>
      <c r="P461" s="51"/>
      <c r="Q461" s="51"/>
      <c r="R461" s="51"/>
      <c r="S461" s="51"/>
      <c r="T461" s="51"/>
      <c r="U461" s="51"/>
      <c r="V461" s="51"/>
      <c r="W461" s="51"/>
      <c r="X461" s="51"/>
      <c r="Y461" s="51"/>
      <c r="Z461" s="51"/>
    </row>
    <row r="462" spans="1:26" ht="15" hidden="1" customHeight="1" x14ac:dyDescent="0.25">
      <c r="A462" s="358"/>
      <c r="B462" s="340"/>
      <c r="C462" s="66"/>
      <c r="D462" s="342"/>
      <c r="E462" s="51"/>
      <c r="F462" s="67"/>
      <c r="G462" s="62"/>
      <c r="H462" s="98"/>
      <c r="I462" s="60"/>
      <c r="J462" s="60"/>
      <c r="K462" s="52"/>
      <c r="L462" s="68" t="str">
        <f t="shared" si="57"/>
        <v xml:space="preserve">       </v>
      </c>
      <c r="M462" s="63" t="str">
        <f t="shared" si="50"/>
        <v xml:space="preserve">   </v>
      </c>
      <c r="N462" s="51"/>
      <c r="O462" s="51"/>
      <c r="P462" s="51"/>
      <c r="Q462" s="51"/>
      <c r="R462" s="51"/>
      <c r="S462" s="51"/>
      <c r="T462" s="51"/>
      <c r="U462" s="51"/>
      <c r="V462" s="51"/>
      <c r="W462" s="51"/>
      <c r="X462" s="51"/>
      <c r="Y462" s="51"/>
      <c r="Z462" s="51"/>
    </row>
    <row r="463" spans="1:26" ht="15" hidden="1" customHeight="1" x14ac:dyDescent="0.25">
      <c r="A463" s="358"/>
      <c r="B463" s="340"/>
      <c r="C463" s="66"/>
      <c r="D463" s="342"/>
      <c r="E463" s="51"/>
      <c r="F463" s="67"/>
      <c r="G463" s="62"/>
      <c r="H463" s="98"/>
      <c r="I463" s="60"/>
      <c r="J463" s="60"/>
      <c r="K463" s="52"/>
      <c r="L463" s="68" t="str">
        <f t="shared" si="57"/>
        <v xml:space="preserve">       </v>
      </c>
      <c r="M463" s="63" t="str">
        <f t="shared" ref="M463:M526" si="58">CONCATENATE(G463," ",H463," ",I463," ",J463)</f>
        <v xml:space="preserve">   </v>
      </c>
      <c r="N463" s="51"/>
      <c r="O463" s="51"/>
      <c r="P463" s="51"/>
      <c r="Q463" s="51"/>
      <c r="R463" s="51"/>
      <c r="S463" s="51"/>
      <c r="T463" s="51"/>
      <c r="U463" s="51"/>
      <c r="V463" s="51"/>
      <c r="W463" s="51"/>
      <c r="X463" s="51"/>
      <c r="Y463" s="51"/>
      <c r="Z463" s="51"/>
    </row>
    <row r="464" spans="1:26" ht="15" hidden="1" customHeight="1" x14ac:dyDescent="0.25">
      <c r="A464" s="358"/>
      <c r="B464" s="340"/>
      <c r="C464" s="66"/>
      <c r="D464" s="342"/>
      <c r="E464" s="51"/>
      <c r="F464" s="67"/>
      <c r="G464" s="62"/>
      <c r="H464" s="98"/>
      <c r="I464" s="60"/>
      <c r="J464" s="60"/>
      <c r="K464" s="52"/>
      <c r="L464" s="68" t="str">
        <f t="shared" si="57"/>
        <v xml:space="preserve">       </v>
      </c>
      <c r="M464" s="63" t="str">
        <f t="shared" si="58"/>
        <v xml:space="preserve">   </v>
      </c>
      <c r="N464" s="51"/>
      <c r="O464" s="51"/>
      <c r="P464" s="51"/>
      <c r="Q464" s="51"/>
      <c r="R464" s="51"/>
      <c r="S464" s="51"/>
      <c r="T464" s="51"/>
      <c r="U464" s="51"/>
      <c r="V464" s="51"/>
      <c r="W464" s="51"/>
      <c r="X464" s="51"/>
      <c r="Y464" s="51"/>
      <c r="Z464" s="51"/>
    </row>
    <row r="465" spans="1:26" ht="15" hidden="1" customHeight="1" x14ac:dyDescent="0.25">
      <c r="A465" s="358"/>
      <c r="B465" s="340"/>
      <c r="C465" s="66"/>
      <c r="D465" s="342"/>
      <c r="E465" s="51"/>
      <c r="F465" s="67"/>
      <c r="G465" s="62"/>
      <c r="H465" s="98"/>
      <c r="I465" s="60"/>
      <c r="J465" s="60"/>
      <c r="K465" s="52"/>
      <c r="L465" s="68" t="str">
        <f t="shared" si="57"/>
        <v xml:space="preserve">       </v>
      </c>
      <c r="M465" s="63" t="str">
        <f t="shared" si="58"/>
        <v xml:space="preserve">   </v>
      </c>
      <c r="N465" s="51"/>
      <c r="O465" s="51"/>
      <c r="P465" s="51"/>
      <c r="Q465" s="51"/>
      <c r="R465" s="51"/>
      <c r="S465" s="51"/>
      <c r="T465" s="51"/>
      <c r="U465" s="51"/>
      <c r="V465" s="51"/>
      <c r="W465" s="51"/>
      <c r="X465" s="51"/>
      <c r="Y465" s="51"/>
      <c r="Z465" s="51"/>
    </row>
    <row r="466" spans="1:26" ht="15" hidden="1" customHeight="1" x14ac:dyDescent="0.25">
      <c r="A466" s="358"/>
      <c r="B466" s="340"/>
      <c r="C466" s="66"/>
      <c r="D466" s="342"/>
      <c r="E466" s="51"/>
      <c r="F466" s="67"/>
      <c r="G466" s="62"/>
      <c r="H466" s="98"/>
      <c r="I466" s="60"/>
      <c r="J466" s="60"/>
      <c r="K466" s="52"/>
      <c r="L466" s="68" t="str">
        <f t="shared" si="57"/>
        <v xml:space="preserve">       </v>
      </c>
      <c r="M466" s="63" t="str">
        <f t="shared" si="58"/>
        <v xml:space="preserve">   </v>
      </c>
      <c r="N466" s="51"/>
      <c r="O466" s="51"/>
      <c r="P466" s="51"/>
      <c r="Q466" s="51"/>
      <c r="R466" s="51"/>
      <c r="S466" s="51"/>
      <c r="T466" s="51"/>
      <c r="U466" s="51"/>
      <c r="V466" s="51"/>
      <c r="W466" s="51"/>
      <c r="X466" s="51"/>
      <c r="Y466" s="51"/>
      <c r="Z466" s="51"/>
    </row>
    <row r="467" spans="1:26" ht="15" hidden="1" customHeight="1" x14ac:dyDescent="0.25">
      <c r="A467" s="358"/>
      <c r="B467" s="340"/>
      <c r="C467" s="66"/>
      <c r="D467" s="342"/>
      <c r="E467" s="51"/>
      <c r="F467" s="67"/>
      <c r="G467" s="62"/>
      <c r="H467" s="98"/>
      <c r="I467" s="60"/>
      <c r="J467" s="60"/>
      <c r="K467" s="52"/>
      <c r="L467" s="68" t="str">
        <f t="shared" si="57"/>
        <v xml:space="preserve">       </v>
      </c>
      <c r="M467" s="63" t="str">
        <f t="shared" si="58"/>
        <v xml:space="preserve">   </v>
      </c>
      <c r="N467" s="51"/>
      <c r="O467" s="51"/>
      <c r="P467" s="51"/>
      <c r="Q467" s="51"/>
      <c r="R467" s="51"/>
      <c r="S467" s="51"/>
      <c r="T467" s="51"/>
      <c r="U467" s="51"/>
      <c r="V467" s="51"/>
      <c r="W467" s="51"/>
      <c r="X467" s="51"/>
      <c r="Y467" s="51"/>
      <c r="Z467" s="51"/>
    </row>
    <row r="468" spans="1:26" ht="15" hidden="1" customHeight="1" x14ac:dyDescent="0.25">
      <c r="A468" s="358"/>
      <c r="B468" s="340"/>
      <c r="C468" s="66"/>
      <c r="D468" s="342"/>
      <c r="E468" s="51"/>
      <c r="F468" s="67"/>
      <c r="G468" s="62"/>
      <c r="H468" s="98"/>
      <c r="I468" s="60"/>
      <c r="J468" s="60"/>
      <c r="K468" s="52"/>
      <c r="L468" s="68" t="str">
        <f t="shared" si="57"/>
        <v xml:space="preserve">       </v>
      </c>
      <c r="M468" s="63" t="str">
        <f t="shared" si="58"/>
        <v xml:space="preserve">   </v>
      </c>
      <c r="N468" s="51"/>
      <c r="O468" s="51"/>
      <c r="P468" s="51"/>
      <c r="Q468" s="51"/>
      <c r="R468" s="51"/>
      <c r="S468" s="51"/>
      <c r="T468" s="51"/>
      <c r="U468" s="51"/>
      <c r="V468" s="51"/>
      <c r="W468" s="51"/>
      <c r="X468" s="51"/>
      <c r="Y468" s="51"/>
      <c r="Z468" s="51"/>
    </row>
    <row r="469" spans="1:26" ht="15" hidden="1" customHeight="1" x14ac:dyDescent="0.25">
      <c r="A469" s="358"/>
      <c r="B469" s="340"/>
      <c r="C469" s="66"/>
      <c r="D469" s="342"/>
      <c r="E469" s="51"/>
      <c r="F469" s="67"/>
      <c r="G469" s="62"/>
      <c r="H469" s="98"/>
      <c r="I469" s="60"/>
      <c r="J469" s="60"/>
      <c r="K469" s="52"/>
      <c r="L469" s="68" t="str">
        <f t="shared" si="57"/>
        <v xml:space="preserve">       </v>
      </c>
      <c r="M469" s="63" t="str">
        <f t="shared" si="58"/>
        <v xml:space="preserve">   </v>
      </c>
      <c r="N469" s="51"/>
      <c r="O469" s="51"/>
      <c r="P469" s="51"/>
      <c r="Q469" s="51"/>
      <c r="R469" s="51"/>
      <c r="S469" s="51"/>
      <c r="T469" s="51"/>
      <c r="U469" s="51"/>
      <c r="V469" s="51"/>
      <c r="W469" s="51"/>
      <c r="X469" s="51"/>
      <c r="Y469" s="51"/>
      <c r="Z469" s="51"/>
    </row>
    <row r="470" spans="1:26" ht="15" hidden="1" customHeight="1" x14ac:dyDescent="0.25">
      <c r="A470" s="359"/>
      <c r="B470" s="344"/>
      <c r="C470" s="66"/>
      <c r="D470" s="342"/>
      <c r="E470" s="51"/>
      <c r="F470" s="67"/>
      <c r="G470" s="62"/>
      <c r="H470" s="98"/>
      <c r="I470" s="60"/>
      <c r="J470" s="60"/>
      <c r="K470" s="52"/>
      <c r="L470" s="68" t="str">
        <f>CONCATENATE(C470," ",D470," ",E470," ",F470)</f>
        <v xml:space="preserve">   </v>
      </c>
      <c r="M470" s="63" t="str">
        <f t="shared" si="58"/>
        <v xml:space="preserve">   </v>
      </c>
      <c r="N470" s="51"/>
      <c r="O470" s="51"/>
      <c r="P470" s="51"/>
      <c r="Q470" s="51"/>
      <c r="R470" s="51"/>
      <c r="S470" s="51"/>
      <c r="T470" s="51"/>
      <c r="U470" s="51"/>
      <c r="V470" s="51"/>
      <c r="W470" s="51"/>
      <c r="X470" s="51"/>
      <c r="Y470" s="51"/>
      <c r="Z470" s="51"/>
    </row>
    <row r="471" spans="1:26" ht="15" hidden="1" customHeight="1" x14ac:dyDescent="0.25">
      <c r="A471" s="357" t="s">
        <v>218</v>
      </c>
      <c r="B471" s="345" t="s">
        <v>128</v>
      </c>
      <c r="C471" s="62"/>
      <c r="D471" s="60"/>
      <c r="E471" s="60"/>
      <c r="F471" s="60"/>
      <c r="G471" s="62"/>
      <c r="H471" s="98"/>
      <c r="I471" s="60"/>
      <c r="J471" s="60"/>
      <c r="K471" s="52"/>
      <c r="L471" s="347" t="str">
        <f t="shared" ref="L471:L479" si="59">CONCATENATE(C471," ",D471," ",E471," ",F471," ",C472," ",D472," ",E472," ",F472)</f>
        <v xml:space="preserve">       </v>
      </c>
      <c r="M471" s="63" t="str">
        <f t="shared" si="58"/>
        <v xml:space="preserve">   </v>
      </c>
      <c r="N471" s="51"/>
      <c r="O471" s="51"/>
      <c r="P471" s="51"/>
      <c r="Q471" s="51"/>
      <c r="R471" s="51"/>
      <c r="S471" s="51"/>
      <c r="T471" s="51"/>
      <c r="U471" s="51"/>
      <c r="V471" s="51"/>
      <c r="W471" s="51"/>
      <c r="X471" s="51"/>
      <c r="Y471" s="51"/>
      <c r="Z471" s="51"/>
    </row>
    <row r="472" spans="1:26" ht="15" hidden="1" customHeight="1" x14ac:dyDescent="0.25">
      <c r="A472" s="358"/>
      <c r="B472" s="340"/>
      <c r="C472" s="66"/>
      <c r="D472" s="342"/>
      <c r="E472" s="51"/>
      <c r="F472" s="67"/>
      <c r="G472" s="62"/>
      <c r="H472" s="98"/>
      <c r="I472" s="60"/>
      <c r="J472" s="60"/>
      <c r="K472" s="52"/>
      <c r="L472" s="68" t="str">
        <f t="shared" si="59"/>
        <v xml:space="preserve">       </v>
      </c>
      <c r="M472" s="63" t="str">
        <f t="shared" si="58"/>
        <v xml:space="preserve">   </v>
      </c>
      <c r="N472" s="51"/>
      <c r="O472" s="51"/>
      <c r="P472" s="51"/>
      <c r="Q472" s="51"/>
      <c r="R472" s="51"/>
      <c r="S472" s="51"/>
      <c r="T472" s="51"/>
      <c r="U472" s="51"/>
      <c r="V472" s="51"/>
      <c r="W472" s="51"/>
      <c r="X472" s="51"/>
      <c r="Y472" s="51"/>
      <c r="Z472" s="51"/>
    </row>
    <row r="473" spans="1:26" ht="15" hidden="1" customHeight="1" x14ac:dyDescent="0.25">
      <c r="A473" s="358"/>
      <c r="B473" s="340"/>
      <c r="C473" s="66"/>
      <c r="D473" s="342"/>
      <c r="E473" s="51"/>
      <c r="F473" s="67"/>
      <c r="G473" s="62"/>
      <c r="H473" s="98"/>
      <c r="I473" s="60"/>
      <c r="J473" s="60"/>
      <c r="K473" s="52"/>
      <c r="L473" s="68" t="str">
        <f t="shared" si="59"/>
        <v xml:space="preserve">       </v>
      </c>
      <c r="M473" s="63" t="str">
        <f t="shared" si="58"/>
        <v xml:space="preserve">   </v>
      </c>
      <c r="N473" s="51"/>
      <c r="O473" s="51"/>
      <c r="P473" s="51"/>
      <c r="Q473" s="51"/>
      <c r="R473" s="51"/>
      <c r="S473" s="51"/>
      <c r="T473" s="51"/>
      <c r="U473" s="51"/>
      <c r="V473" s="51"/>
      <c r="W473" s="51"/>
      <c r="X473" s="51"/>
      <c r="Y473" s="51"/>
      <c r="Z473" s="51"/>
    </row>
    <row r="474" spans="1:26" ht="15" hidden="1" customHeight="1" x14ac:dyDescent="0.25">
      <c r="A474" s="358"/>
      <c r="B474" s="340"/>
      <c r="C474" s="66"/>
      <c r="D474" s="342"/>
      <c r="E474" s="51"/>
      <c r="F474" s="67"/>
      <c r="G474" s="62"/>
      <c r="H474" s="98"/>
      <c r="I474" s="60"/>
      <c r="J474" s="60"/>
      <c r="K474" s="52"/>
      <c r="L474" s="68" t="str">
        <f t="shared" si="59"/>
        <v xml:space="preserve">       </v>
      </c>
      <c r="M474" s="63" t="str">
        <f t="shared" si="58"/>
        <v xml:space="preserve">   </v>
      </c>
      <c r="N474" s="51"/>
      <c r="O474" s="51"/>
      <c r="P474" s="51"/>
      <c r="Q474" s="51"/>
      <c r="R474" s="51"/>
      <c r="S474" s="51"/>
      <c r="T474" s="51"/>
      <c r="U474" s="51"/>
      <c r="V474" s="51"/>
      <c r="W474" s="51"/>
      <c r="X474" s="51"/>
      <c r="Y474" s="51"/>
      <c r="Z474" s="51"/>
    </row>
    <row r="475" spans="1:26" ht="15" hidden="1" customHeight="1" x14ac:dyDescent="0.25">
      <c r="A475" s="358"/>
      <c r="B475" s="340"/>
      <c r="C475" s="66"/>
      <c r="D475" s="342"/>
      <c r="E475" s="51"/>
      <c r="F475" s="67"/>
      <c r="G475" s="62"/>
      <c r="H475" s="98"/>
      <c r="I475" s="60"/>
      <c r="J475" s="60"/>
      <c r="K475" s="52"/>
      <c r="L475" s="68" t="str">
        <f t="shared" si="59"/>
        <v xml:space="preserve">       </v>
      </c>
      <c r="M475" s="63" t="str">
        <f t="shared" si="58"/>
        <v xml:space="preserve">   </v>
      </c>
      <c r="N475" s="51"/>
      <c r="O475" s="51"/>
      <c r="P475" s="51"/>
      <c r="Q475" s="51"/>
      <c r="R475" s="51"/>
      <c r="S475" s="51"/>
      <c r="T475" s="51"/>
      <c r="U475" s="51"/>
      <c r="V475" s="51"/>
      <c r="W475" s="51"/>
      <c r="X475" s="51"/>
      <c r="Y475" s="51"/>
      <c r="Z475" s="51"/>
    </row>
    <row r="476" spans="1:26" ht="15" hidden="1" customHeight="1" x14ac:dyDescent="0.25">
      <c r="A476" s="358"/>
      <c r="B476" s="340"/>
      <c r="C476" s="66"/>
      <c r="D476" s="342"/>
      <c r="E476" s="51"/>
      <c r="F476" s="67"/>
      <c r="G476" s="62"/>
      <c r="H476" s="98"/>
      <c r="I476" s="60"/>
      <c r="J476" s="60"/>
      <c r="K476" s="52"/>
      <c r="L476" s="68" t="str">
        <f t="shared" si="59"/>
        <v xml:space="preserve">       </v>
      </c>
      <c r="M476" s="63" t="str">
        <f t="shared" si="58"/>
        <v xml:space="preserve">   </v>
      </c>
      <c r="N476" s="51"/>
      <c r="O476" s="51"/>
      <c r="P476" s="51"/>
      <c r="Q476" s="51"/>
      <c r="R476" s="51"/>
      <c r="S476" s="51"/>
      <c r="T476" s="51"/>
      <c r="U476" s="51"/>
      <c r="V476" s="51"/>
      <c r="W476" s="51"/>
      <c r="X476" s="51"/>
      <c r="Y476" s="51"/>
      <c r="Z476" s="51"/>
    </row>
    <row r="477" spans="1:26" ht="15" hidden="1" customHeight="1" x14ac:dyDescent="0.25">
      <c r="A477" s="358"/>
      <c r="B477" s="340"/>
      <c r="C477" s="66"/>
      <c r="D477" s="342"/>
      <c r="E477" s="51"/>
      <c r="F477" s="67"/>
      <c r="G477" s="62"/>
      <c r="H477" s="98"/>
      <c r="I477" s="60"/>
      <c r="J477" s="60"/>
      <c r="K477" s="52"/>
      <c r="L477" s="68" t="str">
        <f t="shared" si="59"/>
        <v xml:space="preserve">       </v>
      </c>
      <c r="M477" s="63" t="str">
        <f t="shared" si="58"/>
        <v xml:space="preserve">   </v>
      </c>
      <c r="N477" s="51"/>
      <c r="O477" s="51"/>
      <c r="P477" s="51"/>
      <c r="Q477" s="51"/>
      <c r="R477" s="51"/>
      <c r="S477" s="51"/>
      <c r="T477" s="51"/>
      <c r="U477" s="51"/>
      <c r="V477" s="51"/>
      <c r="W477" s="51"/>
      <c r="X477" s="51"/>
      <c r="Y477" s="51"/>
      <c r="Z477" s="51"/>
    </row>
    <row r="478" spans="1:26" ht="15" hidden="1" customHeight="1" x14ac:dyDescent="0.25">
      <c r="A478" s="358"/>
      <c r="B478" s="340"/>
      <c r="C478" s="66"/>
      <c r="D478" s="342"/>
      <c r="E478" s="51"/>
      <c r="F478" s="67"/>
      <c r="G478" s="62"/>
      <c r="H478" s="98"/>
      <c r="I478" s="60"/>
      <c r="J478" s="60"/>
      <c r="K478" s="52"/>
      <c r="L478" s="68" t="str">
        <f t="shared" si="59"/>
        <v xml:space="preserve">       </v>
      </c>
      <c r="M478" s="63" t="str">
        <f t="shared" si="58"/>
        <v xml:space="preserve">   </v>
      </c>
      <c r="N478" s="51"/>
      <c r="O478" s="51"/>
      <c r="P478" s="51"/>
      <c r="Q478" s="51"/>
      <c r="R478" s="51"/>
      <c r="S478" s="51"/>
      <c r="T478" s="51"/>
      <c r="U478" s="51"/>
      <c r="V478" s="51"/>
      <c r="W478" s="51"/>
      <c r="X478" s="51"/>
      <c r="Y478" s="51"/>
      <c r="Z478" s="51"/>
    </row>
    <row r="479" spans="1:26" ht="15" hidden="1" customHeight="1" x14ac:dyDescent="0.25">
      <c r="A479" s="358"/>
      <c r="B479" s="340"/>
      <c r="C479" s="66"/>
      <c r="D479" s="342"/>
      <c r="E479" s="51"/>
      <c r="F479" s="67"/>
      <c r="G479" s="62"/>
      <c r="H479" s="98"/>
      <c r="I479" s="60"/>
      <c r="J479" s="60"/>
      <c r="K479" s="52"/>
      <c r="L479" s="68" t="str">
        <f t="shared" si="59"/>
        <v xml:space="preserve">       </v>
      </c>
      <c r="M479" s="63" t="str">
        <f t="shared" si="58"/>
        <v xml:space="preserve">   </v>
      </c>
      <c r="N479" s="51"/>
      <c r="O479" s="51"/>
      <c r="P479" s="51"/>
      <c r="Q479" s="51"/>
      <c r="R479" s="51"/>
      <c r="S479" s="51"/>
      <c r="T479" s="51"/>
      <c r="U479" s="51"/>
      <c r="V479" s="51"/>
      <c r="W479" s="51"/>
      <c r="X479" s="51"/>
      <c r="Y479" s="51"/>
      <c r="Z479" s="51"/>
    </row>
    <row r="480" spans="1:26" ht="15" hidden="1" customHeight="1" x14ac:dyDescent="0.25">
      <c r="A480" s="359"/>
      <c r="B480" s="344"/>
      <c r="C480" s="66"/>
      <c r="D480" s="342"/>
      <c r="E480" s="51"/>
      <c r="F480" s="67"/>
      <c r="G480" s="62"/>
      <c r="H480" s="98"/>
      <c r="I480" s="60"/>
      <c r="J480" s="60"/>
      <c r="K480" s="52"/>
      <c r="L480" s="68" t="str">
        <f>CONCATENATE(C480," ",D480," ",E480," ",F480)</f>
        <v xml:space="preserve">   </v>
      </c>
      <c r="M480" s="63" t="str">
        <f t="shared" si="58"/>
        <v xml:space="preserve">   </v>
      </c>
      <c r="N480" s="51"/>
      <c r="O480" s="51"/>
      <c r="P480" s="51"/>
      <c r="Q480" s="51"/>
      <c r="R480" s="51"/>
      <c r="S480" s="51"/>
      <c r="T480" s="51"/>
      <c r="U480" s="51"/>
      <c r="V480" s="51"/>
      <c r="W480" s="51"/>
      <c r="X480" s="51"/>
      <c r="Y480" s="51"/>
      <c r="Z480" s="51"/>
    </row>
    <row r="481" spans="1:26" ht="15" hidden="1" customHeight="1" x14ac:dyDescent="0.25">
      <c r="A481" s="357" t="s">
        <v>218</v>
      </c>
      <c r="B481" s="345" t="s">
        <v>128</v>
      </c>
      <c r="C481" s="62"/>
      <c r="D481" s="60"/>
      <c r="E481" s="60"/>
      <c r="F481" s="60"/>
      <c r="G481" s="62"/>
      <c r="H481" s="98"/>
      <c r="I481" s="60"/>
      <c r="J481" s="60"/>
      <c r="K481" s="52"/>
      <c r="L481" s="347" t="str">
        <f t="shared" ref="L481:L489" si="60">CONCATENATE(C481," ",D481," ",E481," ",F481," ",C482," ",D482," ",E482," ",F482)</f>
        <v xml:space="preserve">       </v>
      </c>
      <c r="M481" s="63" t="str">
        <f t="shared" si="58"/>
        <v xml:space="preserve">   </v>
      </c>
      <c r="N481" s="51"/>
      <c r="O481" s="51"/>
      <c r="P481" s="51"/>
      <c r="Q481" s="51"/>
      <c r="R481" s="51"/>
      <c r="S481" s="51"/>
      <c r="T481" s="51"/>
      <c r="U481" s="51"/>
      <c r="V481" s="51"/>
      <c r="W481" s="51"/>
      <c r="X481" s="51"/>
      <c r="Y481" s="51"/>
      <c r="Z481" s="51"/>
    </row>
    <row r="482" spans="1:26" ht="15" hidden="1" customHeight="1" x14ac:dyDescent="0.25">
      <c r="A482" s="358"/>
      <c r="B482" s="340"/>
      <c r="C482" s="66"/>
      <c r="D482" s="342"/>
      <c r="E482" s="51"/>
      <c r="F482" s="67"/>
      <c r="G482" s="62"/>
      <c r="H482" s="98"/>
      <c r="I482" s="60"/>
      <c r="J482" s="60"/>
      <c r="K482" s="52"/>
      <c r="L482" s="68" t="str">
        <f t="shared" si="60"/>
        <v xml:space="preserve">       </v>
      </c>
      <c r="M482" s="63" t="str">
        <f t="shared" si="58"/>
        <v xml:space="preserve">   </v>
      </c>
      <c r="N482" s="51"/>
      <c r="O482" s="51"/>
      <c r="P482" s="51"/>
      <c r="Q482" s="51"/>
      <c r="R482" s="51"/>
      <c r="S482" s="51"/>
      <c r="T482" s="51"/>
      <c r="U482" s="51"/>
      <c r="V482" s="51"/>
      <c r="W482" s="51"/>
      <c r="X482" s="51"/>
      <c r="Y482" s="51"/>
      <c r="Z482" s="51"/>
    </row>
    <row r="483" spans="1:26" ht="15" hidden="1" customHeight="1" x14ac:dyDescent="0.25">
      <c r="A483" s="358"/>
      <c r="B483" s="340"/>
      <c r="C483" s="66"/>
      <c r="D483" s="342"/>
      <c r="E483" s="51"/>
      <c r="F483" s="67"/>
      <c r="G483" s="62"/>
      <c r="H483" s="98"/>
      <c r="I483" s="60"/>
      <c r="J483" s="60"/>
      <c r="K483" s="52"/>
      <c r="L483" s="68" t="str">
        <f t="shared" si="60"/>
        <v xml:space="preserve">       </v>
      </c>
      <c r="M483" s="63" t="str">
        <f t="shared" si="58"/>
        <v xml:space="preserve">   </v>
      </c>
      <c r="N483" s="51"/>
      <c r="O483" s="51"/>
      <c r="P483" s="51"/>
      <c r="Q483" s="51"/>
      <c r="R483" s="51"/>
      <c r="S483" s="51"/>
      <c r="T483" s="51"/>
      <c r="U483" s="51"/>
      <c r="V483" s="51"/>
      <c r="W483" s="51"/>
      <c r="X483" s="51"/>
      <c r="Y483" s="51"/>
      <c r="Z483" s="51"/>
    </row>
    <row r="484" spans="1:26" ht="15" hidden="1" customHeight="1" x14ac:dyDescent="0.25">
      <c r="A484" s="358"/>
      <c r="B484" s="340"/>
      <c r="C484" s="66"/>
      <c r="D484" s="342"/>
      <c r="E484" s="51"/>
      <c r="F484" s="67"/>
      <c r="G484" s="62"/>
      <c r="H484" s="98"/>
      <c r="I484" s="60"/>
      <c r="J484" s="60"/>
      <c r="K484" s="52"/>
      <c r="L484" s="68" t="str">
        <f t="shared" si="60"/>
        <v xml:space="preserve">       </v>
      </c>
      <c r="M484" s="63" t="str">
        <f t="shared" si="58"/>
        <v xml:space="preserve">   </v>
      </c>
      <c r="N484" s="51"/>
      <c r="O484" s="51"/>
      <c r="P484" s="51"/>
      <c r="Q484" s="51"/>
      <c r="R484" s="51"/>
      <c r="S484" s="51"/>
      <c r="T484" s="51"/>
      <c r="U484" s="51"/>
      <c r="V484" s="51"/>
      <c r="W484" s="51"/>
      <c r="X484" s="51"/>
      <c r="Y484" s="51"/>
      <c r="Z484" s="51"/>
    </row>
    <row r="485" spans="1:26" ht="15" hidden="1" customHeight="1" x14ac:dyDescent="0.25">
      <c r="A485" s="358"/>
      <c r="B485" s="340"/>
      <c r="C485" s="66"/>
      <c r="D485" s="342"/>
      <c r="E485" s="51"/>
      <c r="F485" s="67"/>
      <c r="G485" s="62"/>
      <c r="H485" s="98"/>
      <c r="I485" s="60"/>
      <c r="J485" s="60"/>
      <c r="K485" s="52"/>
      <c r="L485" s="68" t="str">
        <f t="shared" si="60"/>
        <v xml:space="preserve">       </v>
      </c>
      <c r="M485" s="63" t="str">
        <f t="shared" si="58"/>
        <v xml:space="preserve">   </v>
      </c>
      <c r="N485" s="51"/>
      <c r="O485" s="51"/>
      <c r="P485" s="51"/>
      <c r="Q485" s="51"/>
      <c r="R485" s="51"/>
      <c r="S485" s="51"/>
      <c r="T485" s="51"/>
      <c r="U485" s="51"/>
      <c r="V485" s="51"/>
      <c r="W485" s="51"/>
      <c r="X485" s="51"/>
      <c r="Y485" s="51"/>
      <c r="Z485" s="51"/>
    </row>
    <row r="486" spans="1:26" ht="15" hidden="1" customHeight="1" x14ac:dyDescent="0.25">
      <c r="A486" s="358"/>
      <c r="B486" s="340"/>
      <c r="C486" s="66"/>
      <c r="D486" s="342"/>
      <c r="E486" s="51"/>
      <c r="F486" s="67"/>
      <c r="G486" s="62"/>
      <c r="H486" s="98"/>
      <c r="I486" s="60"/>
      <c r="J486" s="60"/>
      <c r="K486" s="52"/>
      <c r="L486" s="68" t="str">
        <f t="shared" si="60"/>
        <v xml:space="preserve">       </v>
      </c>
      <c r="M486" s="63" t="str">
        <f t="shared" si="58"/>
        <v xml:space="preserve">   </v>
      </c>
      <c r="N486" s="51"/>
      <c r="O486" s="51"/>
      <c r="P486" s="51"/>
      <c r="Q486" s="51"/>
      <c r="R486" s="51"/>
      <c r="S486" s="51"/>
      <c r="T486" s="51"/>
      <c r="U486" s="51"/>
      <c r="V486" s="51"/>
      <c r="W486" s="51"/>
      <c r="X486" s="51"/>
      <c r="Y486" s="51"/>
      <c r="Z486" s="51"/>
    </row>
    <row r="487" spans="1:26" ht="15" hidden="1" customHeight="1" x14ac:dyDescent="0.25">
      <c r="A487" s="358"/>
      <c r="B487" s="340"/>
      <c r="C487" s="66"/>
      <c r="D487" s="342"/>
      <c r="E487" s="51"/>
      <c r="F487" s="67"/>
      <c r="G487" s="62"/>
      <c r="H487" s="98"/>
      <c r="I487" s="60"/>
      <c r="J487" s="60"/>
      <c r="K487" s="52"/>
      <c r="L487" s="68" t="str">
        <f t="shared" si="60"/>
        <v xml:space="preserve">       </v>
      </c>
      <c r="M487" s="63" t="str">
        <f t="shared" si="58"/>
        <v xml:space="preserve">   </v>
      </c>
      <c r="N487" s="51"/>
      <c r="O487" s="51"/>
      <c r="P487" s="51"/>
      <c r="Q487" s="51"/>
      <c r="R487" s="51"/>
      <c r="S487" s="51"/>
      <c r="T487" s="51"/>
      <c r="U487" s="51"/>
      <c r="V487" s="51"/>
      <c r="W487" s="51"/>
      <c r="X487" s="51"/>
      <c r="Y487" s="51"/>
      <c r="Z487" s="51"/>
    </row>
    <row r="488" spans="1:26" ht="15" hidden="1" customHeight="1" x14ac:dyDescent="0.25">
      <c r="A488" s="358"/>
      <c r="B488" s="340"/>
      <c r="C488" s="66"/>
      <c r="D488" s="342"/>
      <c r="E488" s="51"/>
      <c r="F488" s="67"/>
      <c r="G488" s="62"/>
      <c r="H488" s="98"/>
      <c r="I488" s="60"/>
      <c r="J488" s="60"/>
      <c r="K488" s="52"/>
      <c r="L488" s="68" t="str">
        <f t="shared" si="60"/>
        <v xml:space="preserve">       </v>
      </c>
      <c r="M488" s="63" t="str">
        <f t="shared" si="58"/>
        <v xml:space="preserve">   </v>
      </c>
      <c r="N488" s="51"/>
      <c r="O488" s="51"/>
      <c r="P488" s="51"/>
      <c r="Q488" s="51"/>
      <c r="R488" s="51"/>
      <c r="S488" s="51"/>
      <c r="T488" s="51"/>
      <c r="U488" s="51"/>
      <c r="V488" s="51"/>
      <c r="W488" s="51"/>
      <c r="X488" s="51"/>
      <c r="Y488" s="51"/>
      <c r="Z488" s="51"/>
    </row>
    <row r="489" spans="1:26" ht="15" hidden="1" customHeight="1" x14ac:dyDescent="0.25">
      <c r="A489" s="358"/>
      <c r="B489" s="340"/>
      <c r="C489" s="66"/>
      <c r="D489" s="342"/>
      <c r="E489" s="51"/>
      <c r="F489" s="67"/>
      <c r="G489" s="62"/>
      <c r="H489" s="98"/>
      <c r="I489" s="60"/>
      <c r="J489" s="60"/>
      <c r="K489" s="52"/>
      <c r="L489" s="68" t="str">
        <f t="shared" si="60"/>
        <v xml:space="preserve">       </v>
      </c>
      <c r="M489" s="63" t="str">
        <f t="shared" si="58"/>
        <v xml:space="preserve">   </v>
      </c>
      <c r="N489" s="51"/>
      <c r="O489" s="51"/>
      <c r="P489" s="51"/>
      <c r="Q489" s="51"/>
      <c r="R489" s="51"/>
      <c r="S489" s="51"/>
      <c r="T489" s="51"/>
      <c r="U489" s="51"/>
      <c r="V489" s="51"/>
      <c r="W489" s="51"/>
      <c r="X489" s="51"/>
      <c r="Y489" s="51"/>
      <c r="Z489" s="51"/>
    </row>
    <row r="490" spans="1:26" ht="15" hidden="1" customHeight="1" x14ac:dyDescent="0.25">
      <c r="A490" s="359"/>
      <c r="B490" s="344"/>
      <c r="C490" s="66"/>
      <c r="D490" s="342"/>
      <c r="E490" s="51"/>
      <c r="F490" s="67"/>
      <c r="G490" s="62"/>
      <c r="H490" s="98"/>
      <c r="I490" s="60"/>
      <c r="J490" s="60"/>
      <c r="K490" s="52"/>
      <c r="L490" s="68" t="str">
        <f>CONCATENATE(C490," ",D490," ",E490," ",F490)</f>
        <v xml:space="preserve">   </v>
      </c>
      <c r="M490" s="63" t="str">
        <f t="shared" si="58"/>
        <v xml:space="preserve">   </v>
      </c>
      <c r="N490" s="51"/>
      <c r="O490" s="51"/>
      <c r="P490" s="51"/>
      <c r="Q490" s="51"/>
      <c r="R490" s="51"/>
      <c r="S490" s="51"/>
      <c r="T490" s="51"/>
      <c r="U490" s="51"/>
      <c r="V490" s="51"/>
      <c r="W490" s="51"/>
      <c r="X490" s="51"/>
      <c r="Y490" s="51"/>
      <c r="Z490" s="51"/>
    </row>
    <row r="491" spans="1:26" ht="15" hidden="1" customHeight="1" x14ac:dyDescent="0.25">
      <c r="A491" s="357" t="s">
        <v>218</v>
      </c>
      <c r="B491" s="345" t="s">
        <v>128</v>
      </c>
      <c r="C491" s="62"/>
      <c r="D491" s="60"/>
      <c r="E491" s="60"/>
      <c r="F491" s="60"/>
      <c r="G491" s="62"/>
      <c r="H491" s="98"/>
      <c r="I491" s="60"/>
      <c r="J491" s="60"/>
      <c r="K491" s="52"/>
      <c r="L491" s="347" t="str">
        <f t="shared" ref="L491:L499" si="61">CONCATENATE(C491," ",D491," ",E491," ",F491," ",C492," ",D492," ",E492," ",F492)</f>
        <v xml:space="preserve">       </v>
      </c>
      <c r="M491" s="63" t="str">
        <f t="shared" si="58"/>
        <v xml:space="preserve">   </v>
      </c>
      <c r="N491" s="51"/>
      <c r="O491" s="51"/>
      <c r="P491" s="51"/>
      <c r="Q491" s="51"/>
      <c r="R491" s="51"/>
      <c r="S491" s="51"/>
      <c r="T491" s="51"/>
      <c r="U491" s="51"/>
      <c r="V491" s="51"/>
      <c r="W491" s="51"/>
      <c r="X491" s="51"/>
      <c r="Y491" s="51"/>
      <c r="Z491" s="51"/>
    </row>
    <row r="492" spans="1:26" ht="15" hidden="1" customHeight="1" x14ac:dyDescent="0.25">
      <c r="A492" s="358"/>
      <c r="B492" s="340"/>
      <c r="C492" s="66"/>
      <c r="D492" s="342"/>
      <c r="E492" s="51"/>
      <c r="F492" s="67"/>
      <c r="G492" s="62"/>
      <c r="H492" s="98"/>
      <c r="I492" s="60"/>
      <c r="J492" s="60"/>
      <c r="K492" s="52"/>
      <c r="L492" s="68" t="str">
        <f t="shared" si="61"/>
        <v xml:space="preserve">       </v>
      </c>
      <c r="M492" s="63" t="str">
        <f t="shared" si="58"/>
        <v xml:space="preserve">   </v>
      </c>
      <c r="N492" s="51"/>
      <c r="O492" s="51"/>
      <c r="P492" s="51"/>
      <c r="Q492" s="51"/>
      <c r="R492" s="51"/>
      <c r="S492" s="51"/>
      <c r="T492" s="51"/>
      <c r="U492" s="51"/>
      <c r="V492" s="51"/>
      <c r="W492" s="51"/>
      <c r="X492" s="51"/>
      <c r="Y492" s="51"/>
      <c r="Z492" s="51"/>
    </row>
    <row r="493" spans="1:26" ht="15" hidden="1" customHeight="1" x14ac:dyDescent="0.25">
      <c r="A493" s="358"/>
      <c r="B493" s="340"/>
      <c r="C493" s="66"/>
      <c r="D493" s="342"/>
      <c r="E493" s="51"/>
      <c r="F493" s="67"/>
      <c r="G493" s="62"/>
      <c r="H493" s="98"/>
      <c r="I493" s="60"/>
      <c r="J493" s="60"/>
      <c r="K493" s="52"/>
      <c r="L493" s="68" t="str">
        <f t="shared" si="61"/>
        <v xml:space="preserve">       </v>
      </c>
      <c r="M493" s="63" t="str">
        <f t="shared" si="58"/>
        <v xml:space="preserve">   </v>
      </c>
      <c r="N493" s="51"/>
      <c r="O493" s="51"/>
      <c r="P493" s="51"/>
      <c r="Q493" s="51"/>
      <c r="R493" s="51"/>
      <c r="S493" s="51"/>
      <c r="T493" s="51"/>
      <c r="U493" s="51"/>
      <c r="V493" s="51"/>
      <c r="W493" s="51"/>
      <c r="X493" s="51"/>
      <c r="Y493" s="51"/>
      <c r="Z493" s="51"/>
    </row>
    <row r="494" spans="1:26" ht="15" hidden="1" customHeight="1" x14ac:dyDescent="0.25">
      <c r="A494" s="358"/>
      <c r="B494" s="340"/>
      <c r="C494" s="66"/>
      <c r="D494" s="342"/>
      <c r="E494" s="51"/>
      <c r="F494" s="67"/>
      <c r="G494" s="62"/>
      <c r="H494" s="98"/>
      <c r="I494" s="60"/>
      <c r="J494" s="60"/>
      <c r="K494" s="52"/>
      <c r="L494" s="68" t="str">
        <f t="shared" si="61"/>
        <v xml:space="preserve">       </v>
      </c>
      <c r="M494" s="63" t="str">
        <f t="shared" si="58"/>
        <v xml:space="preserve">   </v>
      </c>
      <c r="N494" s="51"/>
      <c r="O494" s="51"/>
      <c r="P494" s="51"/>
      <c r="Q494" s="51"/>
      <c r="R494" s="51"/>
      <c r="S494" s="51"/>
      <c r="T494" s="51"/>
      <c r="U494" s="51"/>
      <c r="V494" s="51"/>
      <c r="W494" s="51"/>
      <c r="X494" s="51"/>
      <c r="Y494" s="51"/>
      <c r="Z494" s="51"/>
    </row>
    <row r="495" spans="1:26" ht="15" hidden="1" customHeight="1" x14ac:dyDescent="0.25">
      <c r="A495" s="358"/>
      <c r="B495" s="340"/>
      <c r="C495" s="66"/>
      <c r="D495" s="342"/>
      <c r="E495" s="51"/>
      <c r="F495" s="67"/>
      <c r="G495" s="62"/>
      <c r="H495" s="98"/>
      <c r="I495" s="60"/>
      <c r="J495" s="60"/>
      <c r="K495" s="52"/>
      <c r="L495" s="68" t="str">
        <f t="shared" si="61"/>
        <v xml:space="preserve">       </v>
      </c>
      <c r="M495" s="63" t="str">
        <f t="shared" si="58"/>
        <v xml:space="preserve">   </v>
      </c>
      <c r="N495" s="51"/>
      <c r="O495" s="51"/>
      <c r="P495" s="51"/>
      <c r="Q495" s="51"/>
      <c r="R495" s="51"/>
      <c r="S495" s="51"/>
      <c r="T495" s="51"/>
      <c r="U495" s="51"/>
      <c r="V495" s="51"/>
      <c r="W495" s="51"/>
      <c r="X495" s="51"/>
      <c r="Y495" s="51"/>
      <c r="Z495" s="51"/>
    </row>
    <row r="496" spans="1:26" ht="15" hidden="1" customHeight="1" x14ac:dyDescent="0.25">
      <c r="A496" s="358"/>
      <c r="B496" s="340"/>
      <c r="C496" s="66"/>
      <c r="D496" s="342"/>
      <c r="E496" s="51"/>
      <c r="F496" s="67"/>
      <c r="G496" s="62"/>
      <c r="H496" s="98"/>
      <c r="I496" s="60"/>
      <c r="J496" s="60"/>
      <c r="K496" s="52"/>
      <c r="L496" s="68" t="str">
        <f t="shared" si="61"/>
        <v xml:space="preserve">       </v>
      </c>
      <c r="M496" s="63" t="str">
        <f t="shared" si="58"/>
        <v xml:space="preserve">   </v>
      </c>
      <c r="N496" s="51"/>
      <c r="O496" s="51"/>
      <c r="P496" s="51"/>
      <c r="Q496" s="51"/>
      <c r="R496" s="51"/>
      <c r="S496" s="51"/>
      <c r="T496" s="51"/>
      <c r="U496" s="51"/>
      <c r="V496" s="51"/>
      <c r="W496" s="51"/>
      <c r="X496" s="51"/>
      <c r="Y496" s="51"/>
      <c r="Z496" s="51"/>
    </row>
    <row r="497" spans="1:26" ht="15" hidden="1" customHeight="1" x14ac:dyDescent="0.25">
      <c r="A497" s="358"/>
      <c r="B497" s="340"/>
      <c r="C497" s="66"/>
      <c r="D497" s="342"/>
      <c r="E497" s="51"/>
      <c r="F497" s="67"/>
      <c r="G497" s="62"/>
      <c r="H497" s="98"/>
      <c r="I497" s="60"/>
      <c r="J497" s="60"/>
      <c r="K497" s="52"/>
      <c r="L497" s="68" t="str">
        <f t="shared" si="61"/>
        <v xml:space="preserve">       </v>
      </c>
      <c r="M497" s="63" t="str">
        <f t="shared" si="58"/>
        <v xml:space="preserve">   </v>
      </c>
      <c r="N497" s="51"/>
      <c r="O497" s="51"/>
      <c r="P497" s="51"/>
      <c r="Q497" s="51"/>
      <c r="R497" s="51"/>
      <c r="S497" s="51"/>
      <c r="T497" s="51"/>
      <c r="U497" s="51"/>
      <c r="V497" s="51"/>
      <c r="W497" s="51"/>
      <c r="X497" s="51"/>
      <c r="Y497" s="51"/>
      <c r="Z497" s="51"/>
    </row>
    <row r="498" spans="1:26" ht="15" hidden="1" customHeight="1" x14ac:dyDescent="0.25">
      <c r="A498" s="358"/>
      <c r="B498" s="340"/>
      <c r="C498" s="66"/>
      <c r="D498" s="342"/>
      <c r="E498" s="51"/>
      <c r="F498" s="67"/>
      <c r="G498" s="62"/>
      <c r="H498" s="98"/>
      <c r="I498" s="60"/>
      <c r="J498" s="60"/>
      <c r="K498" s="52"/>
      <c r="L498" s="68" t="str">
        <f t="shared" si="61"/>
        <v xml:space="preserve">       </v>
      </c>
      <c r="M498" s="63" t="str">
        <f t="shared" si="58"/>
        <v xml:space="preserve">   </v>
      </c>
      <c r="N498" s="51"/>
      <c r="O498" s="51"/>
      <c r="P498" s="51"/>
      <c r="Q498" s="51"/>
      <c r="R498" s="51"/>
      <c r="S498" s="51"/>
      <c r="T498" s="51"/>
      <c r="U498" s="51"/>
      <c r="V498" s="51"/>
      <c r="W498" s="51"/>
      <c r="X498" s="51"/>
      <c r="Y498" s="51"/>
      <c r="Z498" s="51"/>
    </row>
    <row r="499" spans="1:26" ht="15" hidden="1" customHeight="1" x14ac:dyDescent="0.25">
      <c r="A499" s="358"/>
      <c r="B499" s="340"/>
      <c r="C499" s="66"/>
      <c r="D499" s="342"/>
      <c r="E499" s="51"/>
      <c r="F499" s="67"/>
      <c r="G499" s="62"/>
      <c r="H499" s="98"/>
      <c r="I499" s="60"/>
      <c r="J499" s="60"/>
      <c r="K499" s="52"/>
      <c r="L499" s="68" t="str">
        <f t="shared" si="61"/>
        <v xml:space="preserve">       </v>
      </c>
      <c r="M499" s="63" t="str">
        <f t="shared" si="58"/>
        <v xml:space="preserve">   </v>
      </c>
      <c r="N499" s="51"/>
      <c r="O499" s="51"/>
      <c r="P499" s="51"/>
      <c r="Q499" s="51"/>
      <c r="R499" s="51"/>
      <c r="S499" s="51"/>
      <c r="T499" s="51"/>
      <c r="U499" s="51"/>
      <c r="V499" s="51"/>
      <c r="W499" s="51"/>
      <c r="X499" s="51"/>
      <c r="Y499" s="51"/>
      <c r="Z499" s="51"/>
    </row>
    <row r="500" spans="1:26" ht="15" hidden="1" customHeight="1" x14ac:dyDescent="0.25">
      <c r="A500" s="359"/>
      <c r="B500" s="344"/>
      <c r="C500" s="66"/>
      <c r="D500" s="342"/>
      <c r="E500" s="51"/>
      <c r="F500" s="67"/>
      <c r="G500" s="62"/>
      <c r="H500" s="98"/>
      <c r="I500" s="60"/>
      <c r="J500" s="60"/>
      <c r="K500" s="52"/>
      <c r="L500" s="68" t="str">
        <f>CONCATENATE(C500," ",D500," ",E500," ",F500)</f>
        <v xml:space="preserve">   </v>
      </c>
      <c r="M500" s="63" t="str">
        <f t="shared" si="58"/>
        <v xml:space="preserve">   </v>
      </c>
      <c r="N500" s="51"/>
      <c r="O500" s="51"/>
      <c r="P500" s="51"/>
      <c r="Q500" s="51"/>
      <c r="R500" s="51"/>
      <c r="S500" s="51"/>
      <c r="T500" s="51"/>
      <c r="U500" s="51"/>
      <c r="V500" s="51"/>
      <c r="W500" s="51"/>
      <c r="X500" s="51"/>
      <c r="Y500" s="51"/>
      <c r="Z500" s="51"/>
    </row>
    <row r="501" spans="1:26" ht="15" hidden="1" customHeight="1" x14ac:dyDescent="0.25">
      <c r="A501" s="357" t="s">
        <v>218</v>
      </c>
      <c r="B501" s="345" t="s">
        <v>128</v>
      </c>
      <c r="C501" s="62"/>
      <c r="D501" s="60"/>
      <c r="E501" s="60"/>
      <c r="F501" s="60"/>
      <c r="G501" s="62"/>
      <c r="H501" s="98"/>
      <c r="I501" s="60"/>
      <c r="J501" s="60"/>
      <c r="K501" s="52"/>
      <c r="L501" s="347" t="str">
        <f t="shared" ref="L501:L509" si="62">CONCATENATE(C501," ",D501," ",E501," ",F501," ",C502," ",D502," ",E502," ",F502)</f>
        <v xml:space="preserve">       </v>
      </c>
      <c r="M501" s="63" t="str">
        <f t="shared" si="58"/>
        <v xml:space="preserve">   </v>
      </c>
      <c r="N501" s="51"/>
      <c r="O501" s="51"/>
      <c r="P501" s="51"/>
      <c r="Q501" s="51"/>
      <c r="R501" s="51"/>
      <c r="S501" s="51"/>
      <c r="T501" s="51"/>
      <c r="U501" s="51"/>
      <c r="V501" s="51"/>
      <c r="W501" s="51"/>
      <c r="X501" s="51"/>
      <c r="Y501" s="51"/>
      <c r="Z501" s="51"/>
    </row>
    <row r="502" spans="1:26" ht="15" hidden="1" customHeight="1" x14ac:dyDescent="0.25">
      <c r="A502" s="358"/>
      <c r="B502" s="340"/>
      <c r="C502" s="66"/>
      <c r="D502" s="342"/>
      <c r="E502" s="51"/>
      <c r="F502" s="67"/>
      <c r="G502" s="62"/>
      <c r="H502" s="98"/>
      <c r="I502" s="60"/>
      <c r="J502" s="60"/>
      <c r="K502" s="52"/>
      <c r="L502" s="68" t="str">
        <f t="shared" si="62"/>
        <v xml:space="preserve">       </v>
      </c>
      <c r="M502" s="63" t="str">
        <f t="shared" si="58"/>
        <v xml:space="preserve">   </v>
      </c>
      <c r="N502" s="51"/>
      <c r="O502" s="51"/>
      <c r="P502" s="51"/>
      <c r="Q502" s="51"/>
      <c r="R502" s="51"/>
      <c r="S502" s="51"/>
      <c r="T502" s="51"/>
      <c r="U502" s="51"/>
      <c r="V502" s="51"/>
      <c r="W502" s="51"/>
      <c r="X502" s="51"/>
      <c r="Y502" s="51"/>
      <c r="Z502" s="51"/>
    </row>
    <row r="503" spans="1:26" ht="15" hidden="1" customHeight="1" x14ac:dyDescent="0.25">
      <c r="A503" s="358"/>
      <c r="B503" s="340"/>
      <c r="C503" s="66"/>
      <c r="D503" s="342"/>
      <c r="E503" s="51"/>
      <c r="F503" s="67"/>
      <c r="G503" s="62"/>
      <c r="H503" s="98"/>
      <c r="I503" s="60"/>
      <c r="J503" s="60"/>
      <c r="K503" s="52"/>
      <c r="L503" s="68" t="str">
        <f t="shared" si="62"/>
        <v xml:space="preserve">       </v>
      </c>
      <c r="M503" s="63" t="str">
        <f t="shared" si="58"/>
        <v xml:space="preserve">   </v>
      </c>
      <c r="N503" s="51"/>
      <c r="O503" s="51"/>
      <c r="P503" s="51"/>
      <c r="Q503" s="51"/>
      <c r="R503" s="51"/>
      <c r="S503" s="51"/>
      <c r="T503" s="51"/>
      <c r="U503" s="51"/>
      <c r="V503" s="51"/>
      <c r="W503" s="51"/>
      <c r="X503" s="51"/>
      <c r="Y503" s="51"/>
      <c r="Z503" s="51"/>
    </row>
    <row r="504" spans="1:26" ht="15" hidden="1" customHeight="1" x14ac:dyDescent="0.25">
      <c r="A504" s="358"/>
      <c r="B504" s="340"/>
      <c r="C504" s="66"/>
      <c r="D504" s="342"/>
      <c r="E504" s="51"/>
      <c r="F504" s="67"/>
      <c r="G504" s="62"/>
      <c r="H504" s="98"/>
      <c r="I504" s="60"/>
      <c r="J504" s="60"/>
      <c r="K504" s="52"/>
      <c r="L504" s="68" t="str">
        <f t="shared" si="62"/>
        <v xml:space="preserve">       </v>
      </c>
      <c r="M504" s="63" t="str">
        <f t="shared" si="58"/>
        <v xml:space="preserve">   </v>
      </c>
      <c r="N504" s="51"/>
      <c r="O504" s="51"/>
      <c r="P504" s="51"/>
      <c r="Q504" s="51"/>
      <c r="R504" s="51"/>
      <c r="S504" s="51"/>
      <c r="T504" s="51"/>
      <c r="U504" s="51"/>
      <c r="V504" s="51"/>
      <c r="W504" s="51"/>
      <c r="X504" s="51"/>
      <c r="Y504" s="51"/>
      <c r="Z504" s="51"/>
    </row>
    <row r="505" spans="1:26" ht="15" hidden="1" customHeight="1" x14ac:dyDescent="0.25">
      <c r="A505" s="358"/>
      <c r="B505" s="340"/>
      <c r="C505" s="66"/>
      <c r="D505" s="342"/>
      <c r="E505" s="51"/>
      <c r="F505" s="67"/>
      <c r="G505" s="62"/>
      <c r="H505" s="98"/>
      <c r="I505" s="60"/>
      <c r="J505" s="60"/>
      <c r="K505" s="52"/>
      <c r="L505" s="68" t="str">
        <f t="shared" si="62"/>
        <v xml:space="preserve">       </v>
      </c>
      <c r="M505" s="63" t="str">
        <f t="shared" si="58"/>
        <v xml:space="preserve">   </v>
      </c>
      <c r="N505" s="51"/>
      <c r="O505" s="51"/>
      <c r="P505" s="51"/>
      <c r="Q505" s="51"/>
      <c r="R505" s="51"/>
      <c r="S505" s="51"/>
      <c r="T505" s="51"/>
      <c r="U505" s="51"/>
      <c r="V505" s="51"/>
      <c r="W505" s="51"/>
      <c r="X505" s="51"/>
      <c r="Y505" s="51"/>
      <c r="Z505" s="51"/>
    </row>
    <row r="506" spans="1:26" ht="15" hidden="1" customHeight="1" x14ac:dyDescent="0.25">
      <c r="A506" s="358"/>
      <c r="B506" s="340"/>
      <c r="C506" s="66"/>
      <c r="D506" s="342"/>
      <c r="E506" s="51"/>
      <c r="F506" s="67"/>
      <c r="G506" s="62"/>
      <c r="H506" s="98"/>
      <c r="I506" s="60"/>
      <c r="J506" s="60"/>
      <c r="K506" s="52"/>
      <c r="L506" s="68" t="str">
        <f t="shared" si="62"/>
        <v xml:space="preserve">       </v>
      </c>
      <c r="M506" s="63" t="str">
        <f t="shared" si="58"/>
        <v xml:space="preserve">   </v>
      </c>
      <c r="N506" s="51"/>
      <c r="O506" s="51"/>
      <c r="P506" s="51"/>
      <c r="Q506" s="51"/>
      <c r="R506" s="51"/>
      <c r="S506" s="51"/>
      <c r="T506" s="51"/>
      <c r="U506" s="51"/>
      <c r="V506" s="51"/>
      <c r="W506" s="51"/>
      <c r="X506" s="51"/>
      <c r="Y506" s="51"/>
      <c r="Z506" s="51"/>
    </row>
    <row r="507" spans="1:26" ht="15" hidden="1" customHeight="1" x14ac:dyDescent="0.25">
      <c r="A507" s="358"/>
      <c r="B507" s="340"/>
      <c r="C507" s="66"/>
      <c r="D507" s="342"/>
      <c r="E507" s="51"/>
      <c r="F507" s="67"/>
      <c r="G507" s="62"/>
      <c r="H507" s="98"/>
      <c r="I507" s="60"/>
      <c r="J507" s="60"/>
      <c r="K507" s="52"/>
      <c r="L507" s="68" t="str">
        <f t="shared" si="62"/>
        <v xml:space="preserve">       </v>
      </c>
      <c r="M507" s="63" t="str">
        <f t="shared" si="58"/>
        <v xml:space="preserve">   </v>
      </c>
      <c r="N507" s="51"/>
      <c r="O507" s="51"/>
      <c r="P507" s="51"/>
      <c r="Q507" s="51"/>
      <c r="R507" s="51"/>
      <c r="S507" s="51"/>
      <c r="T507" s="51"/>
      <c r="U507" s="51"/>
      <c r="V507" s="51"/>
      <c r="W507" s="51"/>
      <c r="X507" s="51"/>
      <c r="Y507" s="51"/>
      <c r="Z507" s="51"/>
    </row>
    <row r="508" spans="1:26" ht="15" hidden="1" customHeight="1" x14ac:dyDescent="0.25">
      <c r="A508" s="358"/>
      <c r="B508" s="340"/>
      <c r="C508" s="66"/>
      <c r="D508" s="342"/>
      <c r="E508" s="51"/>
      <c r="F508" s="67"/>
      <c r="G508" s="62"/>
      <c r="H508" s="98"/>
      <c r="I508" s="60"/>
      <c r="J508" s="60"/>
      <c r="K508" s="52"/>
      <c r="L508" s="68" t="str">
        <f t="shared" si="62"/>
        <v xml:space="preserve">       </v>
      </c>
      <c r="M508" s="63" t="str">
        <f t="shared" si="58"/>
        <v xml:space="preserve">   </v>
      </c>
      <c r="N508" s="51"/>
      <c r="O508" s="51"/>
      <c r="P508" s="51"/>
      <c r="Q508" s="51"/>
      <c r="R508" s="51"/>
      <c r="S508" s="51"/>
      <c r="T508" s="51"/>
      <c r="U508" s="51"/>
      <c r="V508" s="51"/>
      <c r="W508" s="51"/>
      <c r="X508" s="51"/>
      <c r="Y508" s="51"/>
      <c r="Z508" s="51"/>
    </row>
    <row r="509" spans="1:26" ht="15" hidden="1" customHeight="1" x14ac:dyDescent="0.25">
      <c r="A509" s="358"/>
      <c r="B509" s="340"/>
      <c r="C509" s="66"/>
      <c r="D509" s="342"/>
      <c r="E509" s="51"/>
      <c r="F509" s="67"/>
      <c r="G509" s="62"/>
      <c r="H509" s="98"/>
      <c r="I509" s="60"/>
      <c r="J509" s="60"/>
      <c r="K509" s="52"/>
      <c r="L509" s="68" t="str">
        <f t="shared" si="62"/>
        <v xml:space="preserve">       </v>
      </c>
      <c r="M509" s="63" t="str">
        <f t="shared" si="58"/>
        <v xml:space="preserve">   </v>
      </c>
      <c r="N509" s="51"/>
      <c r="O509" s="51"/>
      <c r="P509" s="51"/>
      <c r="Q509" s="51"/>
      <c r="R509" s="51"/>
      <c r="S509" s="51"/>
      <c r="T509" s="51"/>
      <c r="U509" s="51"/>
      <c r="V509" s="51"/>
      <c r="W509" s="51"/>
      <c r="X509" s="51"/>
      <c r="Y509" s="51"/>
      <c r="Z509" s="51"/>
    </row>
    <row r="510" spans="1:26" ht="15" hidden="1" customHeight="1" x14ac:dyDescent="0.25">
      <c r="A510" s="359"/>
      <c r="B510" s="344"/>
      <c r="C510" s="66"/>
      <c r="D510" s="342"/>
      <c r="E510" s="51"/>
      <c r="F510" s="67"/>
      <c r="G510" s="62"/>
      <c r="H510" s="98"/>
      <c r="I510" s="60"/>
      <c r="J510" s="60"/>
      <c r="K510" s="52"/>
      <c r="L510" s="68" t="str">
        <f>CONCATENATE(C510," ",D510," ",E510," ",F510)</f>
        <v xml:space="preserve">   </v>
      </c>
      <c r="M510" s="63" t="str">
        <f t="shared" si="58"/>
        <v xml:space="preserve">   </v>
      </c>
      <c r="N510" s="51"/>
      <c r="O510" s="51"/>
      <c r="P510" s="51"/>
      <c r="Q510" s="51"/>
      <c r="R510" s="51"/>
      <c r="S510" s="51"/>
      <c r="T510" s="51"/>
      <c r="U510" s="51"/>
      <c r="V510" s="51"/>
      <c r="W510" s="51"/>
      <c r="X510" s="51"/>
      <c r="Y510" s="51"/>
      <c r="Z510" s="51"/>
    </row>
    <row r="511" spans="1:26" ht="53.25" customHeight="1" x14ac:dyDescent="0.25">
      <c r="A511" s="357" t="s">
        <v>218</v>
      </c>
      <c r="B511" s="348" t="s">
        <v>191</v>
      </c>
      <c r="C511" s="81" t="s">
        <v>255</v>
      </c>
      <c r="D511" s="99" t="s">
        <v>256</v>
      </c>
      <c r="E511" s="80" t="s">
        <v>257</v>
      </c>
      <c r="F511" s="81" t="s">
        <v>258</v>
      </c>
      <c r="G511" s="367" t="s">
        <v>259</v>
      </c>
      <c r="H511" s="100" t="s">
        <v>149</v>
      </c>
      <c r="I511" s="368" t="s">
        <v>260</v>
      </c>
      <c r="J511" s="80" t="s">
        <v>261</v>
      </c>
      <c r="K511" s="52"/>
      <c r="L511" s="349" t="str">
        <f t="shared" ref="L511:L519" si="63">CONCATENATE(C511," ",D511," ",E511," ",F511," ",C512," ",D512," ",E512," ",F512)</f>
        <v xml:space="preserve">CE4. C1 Practicar  las relaciones    interpersonales democráticas considerando  los principios y valores éticos.    </v>
      </c>
      <c r="M511" s="63" t="str">
        <f t="shared" si="58"/>
        <v>C1 I1 Aplica valores éticos    en el marco de sus relaciones laborales y sociales.</v>
      </c>
      <c r="N511" s="47"/>
      <c r="O511" s="47"/>
      <c r="P511" s="47"/>
      <c r="Q511" s="47"/>
      <c r="R511" s="47"/>
      <c r="S511" s="47"/>
      <c r="T511" s="47"/>
      <c r="U511" s="47"/>
      <c r="V511" s="47"/>
      <c r="W511" s="47"/>
      <c r="X511" s="47"/>
      <c r="Y511" s="47"/>
      <c r="Z511" s="47"/>
    </row>
    <row r="512" spans="1:26" ht="29.25" customHeight="1" x14ac:dyDescent="0.25">
      <c r="A512" s="358"/>
      <c r="B512" s="350"/>
      <c r="C512" s="64"/>
      <c r="D512" s="341"/>
      <c r="E512" s="48"/>
      <c r="F512" s="69"/>
      <c r="G512" s="367" t="s">
        <v>262</v>
      </c>
      <c r="H512" s="100" t="s">
        <v>263</v>
      </c>
      <c r="I512" s="101" t="s">
        <v>264</v>
      </c>
      <c r="J512" s="102" t="s">
        <v>265</v>
      </c>
      <c r="K512" s="52"/>
      <c r="L512" s="65" t="str">
        <f t="shared" si="63"/>
        <v xml:space="preserve">       </v>
      </c>
      <c r="M512" s="63" t="str">
        <f t="shared" si="58"/>
        <v>C1 I2 Ejerce los principios de la democracia  tomando en cuenta la optimización de sus relaciones interpersonales.</v>
      </c>
      <c r="N512" s="47"/>
      <c r="O512" s="47"/>
      <c r="P512" s="47"/>
      <c r="Q512" s="47"/>
      <c r="R512" s="47"/>
      <c r="S512" s="47"/>
      <c r="T512" s="47"/>
      <c r="U512" s="47"/>
      <c r="V512" s="47"/>
      <c r="W512" s="47"/>
      <c r="X512" s="47"/>
      <c r="Y512" s="47"/>
      <c r="Z512" s="47"/>
    </row>
    <row r="513" spans="1:26" ht="15" hidden="1" customHeight="1" x14ac:dyDescent="0.25">
      <c r="A513" s="358"/>
      <c r="B513" s="350"/>
      <c r="C513" s="66"/>
      <c r="D513" s="342"/>
      <c r="E513" s="51"/>
      <c r="F513" s="67"/>
      <c r="G513" s="62"/>
      <c r="H513" s="98"/>
      <c r="I513" s="60"/>
      <c r="J513" s="60"/>
      <c r="K513" s="52"/>
      <c r="L513" s="65" t="str">
        <f t="shared" si="63"/>
        <v xml:space="preserve">       </v>
      </c>
      <c r="M513" s="63" t="str">
        <f t="shared" si="58"/>
        <v xml:space="preserve">   </v>
      </c>
      <c r="N513" s="47"/>
      <c r="O513" s="47"/>
      <c r="P513" s="47"/>
      <c r="Q513" s="47"/>
      <c r="R513" s="47"/>
      <c r="S513" s="47"/>
      <c r="T513" s="47"/>
      <c r="U513" s="47"/>
      <c r="V513" s="47"/>
      <c r="W513" s="47"/>
      <c r="X513" s="47"/>
      <c r="Y513" s="47"/>
      <c r="Z513" s="47"/>
    </row>
    <row r="514" spans="1:26" ht="15" hidden="1" customHeight="1" x14ac:dyDescent="0.25">
      <c r="A514" s="358"/>
      <c r="B514" s="350"/>
      <c r="C514" s="66"/>
      <c r="D514" s="342"/>
      <c r="E514" s="51"/>
      <c r="F514" s="67"/>
      <c r="G514" s="62"/>
      <c r="H514" s="98"/>
      <c r="I514" s="60"/>
      <c r="J514" s="60"/>
      <c r="K514" s="52"/>
      <c r="L514" s="65" t="str">
        <f t="shared" si="63"/>
        <v xml:space="preserve">       </v>
      </c>
      <c r="M514" s="63" t="str">
        <f t="shared" si="58"/>
        <v xml:space="preserve">   </v>
      </c>
      <c r="N514" s="47"/>
      <c r="O514" s="47"/>
      <c r="P514" s="47"/>
      <c r="Q514" s="47"/>
      <c r="R514" s="47"/>
      <c r="S514" s="47"/>
      <c r="T514" s="47"/>
      <c r="U514" s="47"/>
      <c r="V514" s="47"/>
      <c r="W514" s="47"/>
      <c r="X514" s="47"/>
      <c r="Y514" s="47"/>
      <c r="Z514" s="47"/>
    </row>
    <row r="515" spans="1:26" ht="15" hidden="1" customHeight="1" x14ac:dyDescent="0.25">
      <c r="A515" s="358"/>
      <c r="B515" s="350"/>
      <c r="C515" s="66"/>
      <c r="D515" s="342"/>
      <c r="E515" s="51"/>
      <c r="F515" s="67"/>
      <c r="G515" s="62"/>
      <c r="H515" s="98"/>
      <c r="I515" s="60"/>
      <c r="J515" s="60"/>
      <c r="K515" s="52"/>
      <c r="L515" s="65" t="str">
        <f t="shared" si="63"/>
        <v xml:space="preserve">       </v>
      </c>
      <c r="M515" s="63" t="str">
        <f t="shared" si="58"/>
        <v xml:space="preserve">   </v>
      </c>
      <c r="N515" s="51"/>
      <c r="O515" s="51"/>
      <c r="P515" s="51"/>
      <c r="Q515" s="51"/>
      <c r="R515" s="51"/>
      <c r="S515" s="51"/>
      <c r="T515" s="51"/>
      <c r="U515" s="51"/>
      <c r="V515" s="51"/>
      <c r="W515" s="51"/>
      <c r="X515" s="51"/>
      <c r="Y515" s="51"/>
      <c r="Z515" s="51"/>
    </row>
    <row r="516" spans="1:26" ht="15" hidden="1" customHeight="1" x14ac:dyDescent="0.25">
      <c r="A516" s="358"/>
      <c r="B516" s="350"/>
      <c r="C516" s="66"/>
      <c r="D516" s="342"/>
      <c r="E516" s="51"/>
      <c r="F516" s="67"/>
      <c r="G516" s="62"/>
      <c r="H516" s="98"/>
      <c r="I516" s="60"/>
      <c r="J516" s="60"/>
      <c r="K516" s="52"/>
      <c r="L516" s="68" t="str">
        <f t="shared" si="63"/>
        <v xml:space="preserve">       </v>
      </c>
      <c r="M516" s="63" t="str">
        <f t="shared" si="58"/>
        <v xml:space="preserve">   </v>
      </c>
      <c r="N516" s="51"/>
      <c r="O516" s="51"/>
      <c r="P516" s="51"/>
      <c r="Q516" s="51"/>
      <c r="R516" s="51"/>
      <c r="S516" s="51"/>
      <c r="T516" s="51"/>
      <c r="U516" s="51"/>
      <c r="V516" s="51"/>
      <c r="W516" s="51"/>
      <c r="X516" s="51"/>
      <c r="Y516" s="51"/>
      <c r="Z516" s="51"/>
    </row>
    <row r="517" spans="1:26" ht="15" hidden="1" customHeight="1" x14ac:dyDescent="0.25">
      <c r="A517" s="358"/>
      <c r="B517" s="350"/>
      <c r="C517" s="66"/>
      <c r="D517" s="342"/>
      <c r="E517" s="51"/>
      <c r="F517" s="67"/>
      <c r="G517" s="62"/>
      <c r="H517" s="98"/>
      <c r="I517" s="60"/>
      <c r="J517" s="60"/>
      <c r="K517" s="52"/>
      <c r="L517" s="68" t="str">
        <f t="shared" si="63"/>
        <v xml:space="preserve">       </v>
      </c>
      <c r="M517" s="63" t="str">
        <f t="shared" si="58"/>
        <v xml:space="preserve">   </v>
      </c>
      <c r="N517" s="51"/>
      <c r="O517" s="51"/>
      <c r="P517" s="51"/>
      <c r="Q517" s="51"/>
      <c r="R517" s="51"/>
      <c r="S517" s="51"/>
      <c r="T517" s="51"/>
      <c r="U517" s="51"/>
      <c r="V517" s="51"/>
      <c r="W517" s="51"/>
      <c r="X517" s="51"/>
      <c r="Y517" s="51"/>
      <c r="Z517" s="51"/>
    </row>
    <row r="518" spans="1:26" ht="15" hidden="1" customHeight="1" x14ac:dyDescent="0.25">
      <c r="A518" s="358"/>
      <c r="B518" s="350"/>
      <c r="C518" s="66"/>
      <c r="D518" s="342"/>
      <c r="E518" s="51"/>
      <c r="F518" s="67"/>
      <c r="G518" s="62"/>
      <c r="H518" s="98"/>
      <c r="I518" s="60"/>
      <c r="J518" s="60"/>
      <c r="K518" s="52"/>
      <c r="L518" s="68" t="str">
        <f t="shared" si="63"/>
        <v xml:space="preserve">       </v>
      </c>
      <c r="M518" s="63" t="str">
        <f t="shared" si="58"/>
        <v xml:space="preserve">   </v>
      </c>
      <c r="N518" s="51"/>
      <c r="O518" s="51"/>
      <c r="P518" s="51"/>
      <c r="Q518" s="51"/>
      <c r="R518" s="51"/>
      <c r="S518" s="51"/>
      <c r="T518" s="51"/>
      <c r="U518" s="51"/>
      <c r="V518" s="51"/>
      <c r="W518" s="51"/>
      <c r="X518" s="51"/>
      <c r="Y518" s="51"/>
      <c r="Z518" s="51"/>
    </row>
    <row r="519" spans="1:26" ht="15" hidden="1" customHeight="1" x14ac:dyDescent="0.25">
      <c r="A519" s="358"/>
      <c r="B519" s="350"/>
      <c r="C519" s="66"/>
      <c r="D519" s="342"/>
      <c r="E519" s="51"/>
      <c r="F519" s="67"/>
      <c r="G519" s="62"/>
      <c r="H519" s="98"/>
      <c r="I519" s="60"/>
      <c r="J519" s="60"/>
      <c r="K519" s="52"/>
      <c r="L519" s="68" t="str">
        <f t="shared" si="63"/>
        <v xml:space="preserve">       </v>
      </c>
      <c r="M519" s="63" t="str">
        <f t="shared" si="58"/>
        <v xml:space="preserve">   </v>
      </c>
      <c r="N519" s="47"/>
      <c r="O519" s="47"/>
      <c r="P519" s="47"/>
      <c r="Q519" s="47"/>
      <c r="R519" s="47"/>
      <c r="S519" s="47"/>
      <c r="T519" s="47"/>
      <c r="U519" s="47"/>
      <c r="V519" s="47"/>
      <c r="W519" s="47"/>
      <c r="X519" s="47"/>
      <c r="Y519" s="47"/>
      <c r="Z519" s="47"/>
    </row>
    <row r="520" spans="1:26" ht="15" hidden="1" customHeight="1" x14ac:dyDescent="0.25">
      <c r="A520" s="359"/>
      <c r="B520" s="351"/>
      <c r="C520" s="75"/>
      <c r="D520" s="76"/>
      <c r="E520" s="77"/>
      <c r="F520" s="78"/>
      <c r="G520" s="62"/>
      <c r="H520" s="98"/>
      <c r="I520" s="60"/>
      <c r="J520" s="60"/>
      <c r="K520" s="52"/>
      <c r="L520" s="68" t="str">
        <f>CONCATENATE(C520," ",D520," ",E520," ",F520)</f>
        <v xml:space="preserve">   </v>
      </c>
      <c r="M520" s="63" t="str">
        <f t="shared" si="58"/>
        <v xml:space="preserve">   </v>
      </c>
      <c r="N520" s="47"/>
      <c r="O520" s="47"/>
      <c r="P520" s="47"/>
      <c r="Q520" s="47"/>
      <c r="R520" s="47"/>
      <c r="S520" s="47"/>
      <c r="T520" s="47"/>
      <c r="U520" s="47"/>
      <c r="V520" s="47"/>
      <c r="W520" s="47"/>
      <c r="X520" s="47"/>
      <c r="Y520" s="47"/>
      <c r="Z520" s="47"/>
    </row>
    <row r="521" spans="1:26" ht="78.75" customHeight="1" x14ac:dyDescent="0.25">
      <c r="A521" s="357" t="s">
        <v>218</v>
      </c>
      <c r="B521" s="352" t="s">
        <v>191</v>
      </c>
      <c r="C521" s="369" t="s">
        <v>266</v>
      </c>
      <c r="D521" s="81" t="s">
        <v>267</v>
      </c>
      <c r="E521" s="99" t="s">
        <v>268</v>
      </c>
      <c r="F521" s="80" t="s">
        <v>269</v>
      </c>
      <c r="G521" s="86" t="s">
        <v>270</v>
      </c>
      <c r="H521" s="103" t="s">
        <v>271</v>
      </c>
      <c r="I521" s="100" t="s">
        <v>272</v>
      </c>
      <c r="J521" s="80" t="s">
        <v>273</v>
      </c>
      <c r="K521" s="52"/>
      <c r="L521" s="349" t="str">
        <f t="shared" ref="L521:L529" si="64">CONCATENATE(C521," ",D521," ",E521," ",F521," ",C522," ",D522," ",E522," ",F522)</f>
        <v xml:space="preserve">CE4. C2 Fortalecer  una cultura ética, transparente y de anticorrupción  en su contexto social y laboral fomentando el bien común, la diversidad y la dignidad de las personas.    </v>
      </c>
      <c r="M521" s="63" t="str">
        <f t="shared" si="58"/>
        <v xml:space="preserve">C2 I1 Actúa  de manera ética, fomentando una cultura transparente y de anticorrupción, orientada al bien común y a la ética profesional. </v>
      </c>
      <c r="N521" s="47"/>
      <c r="O521" s="47"/>
      <c r="P521" s="47"/>
      <c r="Q521" s="47"/>
      <c r="R521" s="47"/>
      <c r="S521" s="47"/>
      <c r="T521" s="47"/>
      <c r="U521" s="47"/>
      <c r="V521" s="47"/>
      <c r="W521" s="47"/>
      <c r="X521" s="47"/>
      <c r="Y521" s="47"/>
      <c r="Z521" s="47"/>
    </row>
    <row r="522" spans="1:26" ht="52.5" customHeight="1" x14ac:dyDescent="0.25">
      <c r="A522" s="358"/>
      <c r="B522" s="350"/>
      <c r="C522" s="104"/>
      <c r="D522" s="370"/>
      <c r="E522" s="52"/>
      <c r="F522" s="105"/>
      <c r="G522" s="367" t="s">
        <v>274</v>
      </c>
      <c r="H522" s="368" t="s">
        <v>275</v>
      </c>
      <c r="I522" s="100" t="s">
        <v>276</v>
      </c>
      <c r="J522" s="80" t="s">
        <v>277</v>
      </c>
      <c r="K522" s="52"/>
      <c r="L522" s="65" t="str">
        <f t="shared" si="64"/>
        <v xml:space="preserve">       </v>
      </c>
      <c r="M522" s="63" t="str">
        <f t="shared" si="58"/>
        <v xml:space="preserve">C2 I2 Elabora    un código de ética,  para su quehacer laboral orientado al bien común y a la dignidad de las personas. </v>
      </c>
      <c r="N522" s="47"/>
      <c r="O522" s="47"/>
      <c r="P522" s="47"/>
      <c r="Q522" s="47"/>
      <c r="R522" s="47"/>
      <c r="S522" s="47"/>
      <c r="T522" s="47"/>
      <c r="U522" s="47"/>
      <c r="V522" s="47"/>
      <c r="W522" s="47"/>
      <c r="X522" s="47"/>
      <c r="Y522" s="47"/>
      <c r="Z522" s="47"/>
    </row>
    <row r="523" spans="1:26" ht="15" hidden="1" customHeight="1" x14ac:dyDescent="0.25">
      <c r="A523" s="358"/>
      <c r="B523" s="350"/>
      <c r="C523" s="66"/>
      <c r="D523" s="342"/>
      <c r="E523" s="51"/>
      <c r="F523" s="67"/>
      <c r="G523" s="62"/>
      <c r="H523" s="98"/>
      <c r="I523" s="60"/>
      <c r="J523" s="60"/>
      <c r="K523" s="52"/>
      <c r="L523" s="65" t="str">
        <f t="shared" si="64"/>
        <v xml:space="preserve">       </v>
      </c>
      <c r="M523" s="63" t="str">
        <f t="shared" si="58"/>
        <v xml:space="preserve">   </v>
      </c>
      <c r="N523" s="47"/>
      <c r="O523" s="47"/>
      <c r="P523" s="47"/>
      <c r="Q523" s="47"/>
      <c r="R523" s="47"/>
      <c r="S523" s="47"/>
      <c r="T523" s="47"/>
      <c r="U523" s="47"/>
      <c r="V523" s="47"/>
      <c r="W523" s="47"/>
      <c r="X523" s="47"/>
      <c r="Y523" s="47"/>
      <c r="Z523" s="47"/>
    </row>
    <row r="524" spans="1:26" ht="15" hidden="1" customHeight="1" x14ac:dyDescent="0.25">
      <c r="A524" s="358"/>
      <c r="B524" s="350"/>
      <c r="C524" s="66"/>
      <c r="D524" s="342"/>
      <c r="E524" s="51"/>
      <c r="F524" s="67"/>
      <c r="G524" s="62"/>
      <c r="H524" s="98"/>
      <c r="I524" s="60"/>
      <c r="J524" s="60"/>
      <c r="K524" s="52"/>
      <c r="L524" s="65" t="str">
        <f t="shared" si="64"/>
        <v xml:space="preserve">       </v>
      </c>
      <c r="M524" s="63" t="str">
        <f t="shared" si="58"/>
        <v xml:space="preserve">   </v>
      </c>
      <c r="N524" s="47"/>
      <c r="O524" s="47"/>
      <c r="P524" s="47"/>
      <c r="Q524" s="47"/>
      <c r="R524" s="47"/>
      <c r="S524" s="47"/>
      <c r="T524" s="47"/>
      <c r="U524" s="47"/>
      <c r="V524" s="47"/>
      <c r="W524" s="47"/>
      <c r="X524" s="47"/>
      <c r="Y524" s="47"/>
      <c r="Z524" s="47"/>
    </row>
    <row r="525" spans="1:26" ht="15" hidden="1" customHeight="1" x14ac:dyDescent="0.25">
      <c r="A525" s="358"/>
      <c r="B525" s="350"/>
      <c r="C525" s="104"/>
      <c r="D525" s="370"/>
      <c r="E525" s="52"/>
      <c r="F525" s="105"/>
      <c r="G525" s="106"/>
      <c r="H525" s="106"/>
      <c r="I525" s="107"/>
      <c r="J525" s="107"/>
      <c r="K525" s="52"/>
      <c r="L525" s="68" t="str">
        <f t="shared" si="64"/>
        <v xml:space="preserve">       </v>
      </c>
      <c r="M525" s="63" t="str">
        <f t="shared" si="58"/>
        <v xml:space="preserve">   </v>
      </c>
      <c r="N525" s="51"/>
      <c r="O525" s="51"/>
      <c r="P525" s="51"/>
      <c r="Q525" s="51"/>
      <c r="R525" s="51"/>
      <c r="S525" s="51"/>
      <c r="T525" s="51"/>
      <c r="U525" s="51"/>
      <c r="V525" s="51"/>
      <c r="W525" s="51"/>
      <c r="X525" s="51"/>
      <c r="Y525" s="51"/>
      <c r="Z525" s="51"/>
    </row>
    <row r="526" spans="1:26" ht="15" hidden="1" customHeight="1" x14ac:dyDescent="0.25">
      <c r="A526" s="358"/>
      <c r="B526" s="350"/>
      <c r="C526" s="104"/>
      <c r="D526" s="370"/>
      <c r="E526" s="52"/>
      <c r="F526" s="105"/>
      <c r="G526" s="106"/>
      <c r="H526" s="106"/>
      <c r="I526" s="107"/>
      <c r="J526" s="107"/>
      <c r="K526" s="52"/>
      <c r="L526" s="68" t="str">
        <f t="shared" si="64"/>
        <v xml:space="preserve">       </v>
      </c>
      <c r="M526" s="63" t="str">
        <f t="shared" si="58"/>
        <v xml:space="preserve">   </v>
      </c>
      <c r="N526" s="51"/>
      <c r="O526" s="51"/>
      <c r="P526" s="51"/>
      <c r="Q526" s="51"/>
      <c r="R526" s="51"/>
      <c r="S526" s="51"/>
      <c r="T526" s="51"/>
      <c r="U526" s="51"/>
      <c r="V526" s="51"/>
      <c r="W526" s="51"/>
      <c r="X526" s="51"/>
      <c r="Y526" s="51"/>
      <c r="Z526" s="51"/>
    </row>
    <row r="527" spans="1:26" ht="15" hidden="1" customHeight="1" x14ac:dyDescent="0.25">
      <c r="A527" s="358"/>
      <c r="B527" s="350"/>
      <c r="C527" s="104"/>
      <c r="D527" s="370"/>
      <c r="E527" s="52"/>
      <c r="F527" s="105"/>
      <c r="G527" s="106"/>
      <c r="H527" s="106"/>
      <c r="I527" s="107"/>
      <c r="J527" s="107"/>
      <c r="K527" s="52"/>
      <c r="L527" s="68" t="str">
        <f t="shared" si="64"/>
        <v xml:space="preserve">       </v>
      </c>
      <c r="M527" s="63" t="str">
        <f t="shared" ref="M527:M590" si="65">CONCATENATE(G527," ",H527," ",I527," ",J527)</f>
        <v xml:space="preserve">   </v>
      </c>
      <c r="N527" s="51"/>
      <c r="O527" s="51"/>
      <c r="P527" s="51"/>
      <c r="Q527" s="51"/>
      <c r="R527" s="51"/>
      <c r="S527" s="51"/>
      <c r="T527" s="51"/>
      <c r="U527" s="51"/>
      <c r="V527" s="51"/>
      <c r="W527" s="51"/>
      <c r="X527" s="51"/>
      <c r="Y527" s="51"/>
      <c r="Z527" s="51"/>
    </row>
    <row r="528" spans="1:26" ht="15" hidden="1" customHeight="1" x14ac:dyDescent="0.25">
      <c r="A528" s="358"/>
      <c r="B528" s="350"/>
      <c r="C528" s="104"/>
      <c r="D528" s="370"/>
      <c r="E528" s="52"/>
      <c r="F528" s="105"/>
      <c r="G528" s="106"/>
      <c r="H528" s="106"/>
      <c r="I528" s="107"/>
      <c r="J528" s="107"/>
      <c r="K528" s="52"/>
      <c r="L528" s="68" t="str">
        <f t="shared" si="64"/>
        <v xml:space="preserve">       </v>
      </c>
      <c r="M528" s="63" t="str">
        <f t="shared" si="65"/>
        <v xml:space="preserve">   </v>
      </c>
      <c r="N528" s="51"/>
      <c r="O528" s="51"/>
      <c r="P528" s="51"/>
      <c r="Q528" s="51"/>
      <c r="R528" s="51"/>
      <c r="S528" s="51"/>
      <c r="T528" s="51"/>
      <c r="U528" s="51"/>
      <c r="V528" s="51"/>
      <c r="W528" s="51"/>
      <c r="X528" s="51"/>
      <c r="Y528" s="51"/>
      <c r="Z528" s="51"/>
    </row>
    <row r="529" spans="1:26" ht="15" hidden="1" customHeight="1" x14ac:dyDescent="0.25">
      <c r="A529" s="358"/>
      <c r="B529" s="350"/>
      <c r="C529" s="104"/>
      <c r="D529" s="370"/>
      <c r="E529" s="52"/>
      <c r="F529" s="105"/>
      <c r="G529" s="106"/>
      <c r="H529" s="106"/>
      <c r="I529" s="107"/>
      <c r="J529" s="107"/>
      <c r="K529" s="52"/>
      <c r="L529" s="68" t="str">
        <f t="shared" si="64"/>
        <v xml:space="preserve">       </v>
      </c>
      <c r="M529" s="63" t="str">
        <f t="shared" si="65"/>
        <v xml:space="preserve">   </v>
      </c>
      <c r="N529" s="47"/>
      <c r="O529" s="47"/>
      <c r="P529" s="47"/>
      <c r="Q529" s="47"/>
      <c r="R529" s="47"/>
      <c r="S529" s="47"/>
      <c r="T529" s="47"/>
      <c r="U529" s="47"/>
      <c r="V529" s="47"/>
      <c r="W529" s="47"/>
      <c r="X529" s="47"/>
      <c r="Y529" s="47"/>
      <c r="Z529" s="47"/>
    </row>
    <row r="530" spans="1:26" ht="15" hidden="1" customHeight="1" x14ac:dyDescent="0.25">
      <c r="A530" s="359"/>
      <c r="B530" s="351"/>
      <c r="C530" s="108"/>
      <c r="D530" s="109"/>
      <c r="E530" s="110"/>
      <c r="F530" s="111"/>
      <c r="G530" s="106"/>
      <c r="H530" s="106"/>
      <c r="I530" s="107"/>
      <c r="J530" s="107"/>
      <c r="K530" s="52"/>
      <c r="L530" s="82" t="str">
        <f>CONCATENATE(C530," ",D530," ",E530," ",F530)</f>
        <v xml:space="preserve">   </v>
      </c>
      <c r="M530" s="63" t="str">
        <f t="shared" si="65"/>
        <v xml:space="preserve">   </v>
      </c>
      <c r="N530" s="47"/>
      <c r="O530" s="47"/>
      <c r="P530" s="47"/>
      <c r="Q530" s="47"/>
      <c r="R530" s="47"/>
      <c r="S530" s="47"/>
      <c r="T530" s="47"/>
      <c r="U530" s="47"/>
      <c r="V530" s="47"/>
      <c r="W530" s="47"/>
      <c r="X530" s="47"/>
      <c r="Y530" s="47"/>
      <c r="Z530" s="47"/>
    </row>
    <row r="531" spans="1:26" ht="15" hidden="1" customHeight="1" x14ac:dyDescent="0.25">
      <c r="A531" s="357" t="s">
        <v>218</v>
      </c>
      <c r="B531" s="352" t="s">
        <v>191</v>
      </c>
      <c r="C531" s="107"/>
      <c r="D531" s="107"/>
      <c r="E531" s="107"/>
      <c r="F531" s="107"/>
      <c r="G531" s="106"/>
      <c r="H531" s="106"/>
      <c r="I531" s="107"/>
      <c r="J531" s="107"/>
      <c r="K531" s="52"/>
      <c r="L531" s="356" t="str">
        <f t="shared" ref="L531:L539" si="66">CONCATENATE(C531," ",D531," ",E531," ",F531," ",C532," ",D532," ",E532," ",F532)</f>
        <v xml:space="preserve">       </v>
      </c>
      <c r="M531" s="63" t="str">
        <f t="shared" si="65"/>
        <v xml:space="preserve">   </v>
      </c>
      <c r="N531" s="47"/>
      <c r="O531" s="47"/>
      <c r="P531" s="47"/>
      <c r="Q531" s="47"/>
      <c r="R531" s="47"/>
      <c r="S531" s="47"/>
      <c r="T531" s="47"/>
      <c r="U531" s="47"/>
      <c r="V531" s="47"/>
      <c r="W531" s="47"/>
      <c r="X531" s="47"/>
      <c r="Y531" s="47"/>
      <c r="Z531" s="47"/>
    </row>
    <row r="532" spans="1:26" ht="15" hidden="1" customHeight="1" x14ac:dyDescent="0.25">
      <c r="A532" s="358"/>
      <c r="B532" s="350"/>
      <c r="C532" s="112"/>
      <c r="D532" s="370"/>
      <c r="E532" s="52"/>
      <c r="F532" s="105"/>
      <c r="G532" s="106"/>
      <c r="H532" s="106"/>
      <c r="I532" s="107"/>
      <c r="J532" s="107"/>
      <c r="K532" s="52"/>
      <c r="L532" s="68" t="str">
        <f t="shared" si="66"/>
        <v xml:space="preserve">       </v>
      </c>
      <c r="M532" s="63" t="str">
        <f t="shared" si="65"/>
        <v xml:space="preserve">   </v>
      </c>
      <c r="N532" s="47"/>
      <c r="O532" s="47"/>
      <c r="P532" s="47"/>
      <c r="Q532" s="47"/>
      <c r="R532" s="47"/>
      <c r="S532" s="47"/>
      <c r="T532" s="47"/>
      <c r="U532" s="47"/>
      <c r="V532" s="47"/>
      <c r="W532" s="47"/>
      <c r="X532" s="47"/>
      <c r="Y532" s="47"/>
      <c r="Z532" s="47"/>
    </row>
    <row r="533" spans="1:26" ht="15" hidden="1" customHeight="1" x14ac:dyDescent="0.25">
      <c r="A533" s="358"/>
      <c r="B533" s="350"/>
      <c r="C533" s="104"/>
      <c r="D533" s="370"/>
      <c r="E533" s="52"/>
      <c r="F533" s="105"/>
      <c r="G533" s="106"/>
      <c r="H533" s="106"/>
      <c r="I533" s="107"/>
      <c r="J533" s="107"/>
      <c r="K533" s="52"/>
      <c r="L533" s="68" t="str">
        <f t="shared" si="66"/>
        <v xml:space="preserve">       </v>
      </c>
      <c r="M533" s="63" t="str">
        <f t="shared" si="65"/>
        <v xml:space="preserve">   </v>
      </c>
      <c r="N533" s="47"/>
      <c r="O533" s="47"/>
      <c r="P533" s="47"/>
      <c r="Q533" s="47"/>
      <c r="R533" s="47"/>
      <c r="S533" s="47"/>
      <c r="T533" s="47"/>
      <c r="U533" s="47"/>
      <c r="V533" s="47"/>
      <c r="W533" s="47"/>
      <c r="X533" s="47"/>
      <c r="Y533" s="47"/>
      <c r="Z533" s="47"/>
    </row>
    <row r="534" spans="1:26" ht="15" hidden="1" customHeight="1" x14ac:dyDescent="0.25">
      <c r="A534" s="358"/>
      <c r="B534" s="350"/>
      <c r="C534" s="104"/>
      <c r="D534" s="370"/>
      <c r="E534" s="52"/>
      <c r="F534" s="105"/>
      <c r="G534" s="106"/>
      <c r="H534" s="106"/>
      <c r="I534" s="107"/>
      <c r="J534" s="107"/>
      <c r="K534" s="52"/>
      <c r="L534" s="68" t="str">
        <f t="shared" si="66"/>
        <v xml:space="preserve">       </v>
      </c>
      <c r="M534" s="63" t="str">
        <f t="shared" si="65"/>
        <v xml:space="preserve">   </v>
      </c>
      <c r="N534" s="47"/>
      <c r="O534" s="47"/>
      <c r="P534" s="47"/>
      <c r="Q534" s="47"/>
      <c r="R534" s="47"/>
      <c r="S534" s="47"/>
      <c r="T534" s="47"/>
      <c r="U534" s="47"/>
      <c r="V534" s="47"/>
      <c r="W534" s="47"/>
      <c r="X534" s="47"/>
      <c r="Y534" s="47"/>
      <c r="Z534" s="47"/>
    </row>
    <row r="535" spans="1:26" ht="15" hidden="1" customHeight="1" x14ac:dyDescent="0.25">
      <c r="A535" s="358"/>
      <c r="B535" s="350"/>
      <c r="C535" s="104"/>
      <c r="D535" s="370"/>
      <c r="E535" s="52"/>
      <c r="F535" s="105"/>
      <c r="G535" s="106"/>
      <c r="H535" s="106"/>
      <c r="I535" s="107"/>
      <c r="J535" s="107"/>
      <c r="K535" s="52"/>
      <c r="L535" s="68" t="str">
        <f t="shared" si="66"/>
        <v xml:space="preserve">       </v>
      </c>
      <c r="M535" s="63" t="str">
        <f t="shared" si="65"/>
        <v xml:space="preserve">   </v>
      </c>
      <c r="N535" s="51"/>
      <c r="O535" s="51"/>
      <c r="P535" s="51"/>
      <c r="Q535" s="51"/>
      <c r="R535" s="51"/>
      <c r="S535" s="51"/>
      <c r="T535" s="51"/>
      <c r="U535" s="51"/>
      <c r="V535" s="51"/>
      <c r="W535" s="51"/>
      <c r="X535" s="51"/>
      <c r="Y535" s="51"/>
      <c r="Z535" s="51"/>
    </row>
    <row r="536" spans="1:26" ht="15" hidden="1" customHeight="1" x14ac:dyDescent="0.25">
      <c r="A536" s="358"/>
      <c r="B536" s="350"/>
      <c r="C536" s="104"/>
      <c r="D536" s="370"/>
      <c r="E536" s="52"/>
      <c r="F536" s="105"/>
      <c r="G536" s="106"/>
      <c r="H536" s="106"/>
      <c r="I536" s="107"/>
      <c r="J536" s="107"/>
      <c r="K536" s="52"/>
      <c r="L536" s="68" t="str">
        <f t="shared" si="66"/>
        <v xml:space="preserve">       </v>
      </c>
      <c r="M536" s="63" t="str">
        <f t="shared" si="65"/>
        <v xml:space="preserve">   </v>
      </c>
      <c r="N536" s="51"/>
      <c r="O536" s="51"/>
      <c r="P536" s="51"/>
      <c r="Q536" s="51"/>
      <c r="R536" s="51"/>
      <c r="S536" s="51"/>
      <c r="T536" s="51"/>
      <c r="U536" s="51"/>
      <c r="V536" s="51"/>
      <c r="W536" s="51"/>
      <c r="X536" s="51"/>
      <c r="Y536" s="51"/>
      <c r="Z536" s="51"/>
    </row>
    <row r="537" spans="1:26" ht="15" hidden="1" customHeight="1" x14ac:dyDescent="0.25">
      <c r="A537" s="358"/>
      <c r="B537" s="350"/>
      <c r="C537" s="104"/>
      <c r="D537" s="370"/>
      <c r="E537" s="52"/>
      <c r="F537" s="105"/>
      <c r="G537" s="106"/>
      <c r="H537" s="106"/>
      <c r="I537" s="107"/>
      <c r="J537" s="107"/>
      <c r="K537" s="52"/>
      <c r="L537" s="68" t="str">
        <f t="shared" si="66"/>
        <v xml:space="preserve">       </v>
      </c>
      <c r="M537" s="63" t="str">
        <f t="shared" si="65"/>
        <v xml:space="preserve">   </v>
      </c>
      <c r="N537" s="51"/>
      <c r="O537" s="51"/>
      <c r="P537" s="51"/>
      <c r="Q537" s="51"/>
      <c r="R537" s="51"/>
      <c r="S537" s="51"/>
      <c r="T537" s="51"/>
      <c r="U537" s="51"/>
      <c r="V537" s="51"/>
      <c r="W537" s="51"/>
      <c r="X537" s="51"/>
      <c r="Y537" s="51"/>
      <c r="Z537" s="51"/>
    </row>
    <row r="538" spans="1:26" ht="15" hidden="1" customHeight="1" x14ac:dyDescent="0.25">
      <c r="A538" s="358"/>
      <c r="B538" s="350"/>
      <c r="C538" s="104"/>
      <c r="D538" s="370"/>
      <c r="E538" s="52"/>
      <c r="F538" s="105"/>
      <c r="G538" s="106"/>
      <c r="H538" s="106"/>
      <c r="I538" s="107"/>
      <c r="J538" s="107"/>
      <c r="K538" s="52"/>
      <c r="L538" s="68" t="str">
        <f t="shared" si="66"/>
        <v xml:space="preserve">       </v>
      </c>
      <c r="M538" s="63" t="str">
        <f t="shared" si="65"/>
        <v xml:space="preserve">   </v>
      </c>
      <c r="N538" s="51"/>
      <c r="O538" s="51"/>
      <c r="P538" s="51"/>
      <c r="Q538" s="51"/>
      <c r="R538" s="51"/>
      <c r="S538" s="51"/>
      <c r="T538" s="51"/>
      <c r="U538" s="51"/>
      <c r="V538" s="51"/>
      <c r="W538" s="51"/>
      <c r="X538" s="51"/>
      <c r="Y538" s="51"/>
      <c r="Z538" s="51"/>
    </row>
    <row r="539" spans="1:26" ht="15" hidden="1" customHeight="1" x14ac:dyDescent="0.25">
      <c r="A539" s="358"/>
      <c r="B539" s="350"/>
      <c r="C539" s="104"/>
      <c r="D539" s="370"/>
      <c r="E539" s="52"/>
      <c r="F539" s="105"/>
      <c r="G539" s="106"/>
      <c r="H539" s="106"/>
      <c r="I539" s="107"/>
      <c r="J539" s="107"/>
      <c r="K539" s="52"/>
      <c r="L539" s="68" t="str">
        <f t="shared" si="66"/>
        <v xml:space="preserve">       </v>
      </c>
      <c r="M539" s="63" t="str">
        <f t="shared" si="65"/>
        <v xml:space="preserve">   </v>
      </c>
      <c r="N539" s="47"/>
      <c r="O539" s="47"/>
      <c r="P539" s="47"/>
      <c r="Q539" s="47"/>
      <c r="R539" s="47"/>
      <c r="S539" s="47"/>
      <c r="T539" s="47"/>
      <c r="U539" s="47"/>
      <c r="V539" s="47"/>
      <c r="W539" s="47"/>
      <c r="X539" s="47"/>
      <c r="Y539" s="47"/>
      <c r="Z539" s="47"/>
    </row>
    <row r="540" spans="1:26" ht="15" hidden="1" customHeight="1" x14ac:dyDescent="0.25">
      <c r="A540" s="359"/>
      <c r="B540" s="351"/>
      <c r="C540" s="108"/>
      <c r="D540" s="109"/>
      <c r="E540" s="110"/>
      <c r="F540" s="111"/>
      <c r="G540" s="106"/>
      <c r="H540" s="106"/>
      <c r="I540" s="107"/>
      <c r="J540" s="107"/>
      <c r="K540" s="52"/>
      <c r="L540" s="68" t="str">
        <f>CONCATENATE(C540," ",D540," ",E540," ",F540)</f>
        <v xml:space="preserve">   </v>
      </c>
      <c r="M540" s="63" t="str">
        <f t="shared" si="65"/>
        <v xml:space="preserve">   </v>
      </c>
      <c r="N540" s="47"/>
      <c r="O540" s="47"/>
      <c r="P540" s="47"/>
      <c r="Q540" s="47"/>
      <c r="R540" s="47"/>
      <c r="S540" s="47"/>
      <c r="T540" s="47"/>
      <c r="U540" s="47"/>
      <c r="V540" s="47"/>
      <c r="W540" s="47"/>
      <c r="X540" s="47"/>
      <c r="Y540" s="47"/>
      <c r="Z540" s="47"/>
    </row>
    <row r="541" spans="1:26" ht="15" hidden="1" customHeight="1" x14ac:dyDescent="0.25">
      <c r="A541" s="357" t="s">
        <v>218</v>
      </c>
      <c r="B541" s="352" t="s">
        <v>191</v>
      </c>
      <c r="C541" s="107"/>
      <c r="D541" s="107"/>
      <c r="E541" s="107"/>
      <c r="F541" s="107"/>
      <c r="G541" s="106"/>
      <c r="H541" s="106"/>
      <c r="I541" s="107"/>
      <c r="J541" s="107"/>
      <c r="K541" s="52"/>
      <c r="L541" s="356" t="str">
        <f t="shared" ref="L541:L549" si="67">CONCATENATE(C541," ",D541," ",E541," ",F541," ",C542," ",D542," ",E542," ",F542)</f>
        <v xml:space="preserve">       </v>
      </c>
      <c r="M541" s="63" t="str">
        <f t="shared" si="65"/>
        <v xml:space="preserve">   </v>
      </c>
      <c r="N541" s="47"/>
      <c r="O541" s="47"/>
      <c r="P541" s="47"/>
      <c r="Q541" s="47"/>
      <c r="R541" s="47"/>
      <c r="S541" s="47"/>
      <c r="T541" s="47"/>
      <c r="U541" s="47"/>
      <c r="V541" s="47"/>
      <c r="W541" s="47"/>
      <c r="X541" s="47"/>
      <c r="Y541" s="47"/>
      <c r="Z541" s="47"/>
    </row>
    <row r="542" spans="1:26" ht="15" hidden="1" customHeight="1" x14ac:dyDescent="0.25">
      <c r="A542" s="358"/>
      <c r="B542" s="350"/>
      <c r="C542" s="112"/>
      <c r="D542" s="370"/>
      <c r="E542" s="52"/>
      <c r="F542" s="105"/>
      <c r="G542" s="106"/>
      <c r="H542" s="106"/>
      <c r="I542" s="107"/>
      <c r="J542" s="107"/>
      <c r="K542" s="52"/>
      <c r="L542" s="68" t="str">
        <f t="shared" si="67"/>
        <v xml:space="preserve">       </v>
      </c>
      <c r="M542" s="63" t="str">
        <f t="shared" si="65"/>
        <v xml:space="preserve">   </v>
      </c>
      <c r="N542" s="47"/>
      <c r="O542" s="47"/>
      <c r="P542" s="47"/>
      <c r="Q542" s="47"/>
      <c r="R542" s="47"/>
      <c r="S542" s="47"/>
      <c r="T542" s="47"/>
      <c r="U542" s="47"/>
      <c r="V542" s="47"/>
      <c r="W542" s="47"/>
      <c r="X542" s="47"/>
      <c r="Y542" s="47"/>
      <c r="Z542" s="47"/>
    </row>
    <row r="543" spans="1:26" ht="15" hidden="1" customHeight="1" x14ac:dyDescent="0.25">
      <c r="A543" s="358"/>
      <c r="B543" s="350"/>
      <c r="C543" s="104"/>
      <c r="D543" s="370"/>
      <c r="E543" s="52"/>
      <c r="F543" s="105"/>
      <c r="G543" s="106"/>
      <c r="H543" s="106"/>
      <c r="I543" s="107"/>
      <c r="J543" s="107"/>
      <c r="K543" s="52"/>
      <c r="L543" s="68" t="str">
        <f t="shared" si="67"/>
        <v xml:space="preserve">       </v>
      </c>
      <c r="M543" s="63" t="str">
        <f t="shared" si="65"/>
        <v xml:space="preserve">   </v>
      </c>
      <c r="N543" s="47"/>
      <c r="O543" s="47"/>
      <c r="P543" s="47"/>
      <c r="Q543" s="47"/>
      <c r="R543" s="47"/>
      <c r="S543" s="47"/>
      <c r="T543" s="47"/>
      <c r="U543" s="47"/>
      <c r="V543" s="47"/>
      <c r="W543" s="47"/>
      <c r="X543" s="47"/>
      <c r="Y543" s="47"/>
      <c r="Z543" s="47"/>
    </row>
    <row r="544" spans="1:26" ht="15" hidden="1" customHeight="1" x14ac:dyDescent="0.25">
      <c r="A544" s="358"/>
      <c r="B544" s="350"/>
      <c r="C544" s="104"/>
      <c r="D544" s="370"/>
      <c r="E544" s="52"/>
      <c r="F544" s="105"/>
      <c r="G544" s="106"/>
      <c r="H544" s="106"/>
      <c r="I544" s="107"/>
      <c r="J544" s="107"/>
      <c r="K544" s="52"/>
      <c r="L544" s="68" t="str">
        <f t="shared" si="67"/>
        <v xml:space="preserve">       </v>
      </c>
      <c r="M544" s="63" t="str">
        <f t="shared" si="65"/>
        <v xml:space="preserve">   </v>
      </c>
      <c r="N544" s="47"/>
      <c r="O544" s="47"/>
      <c r="P544" s="47"/>
      <c r="Q544" s="47"/>
      <c r="R544" s="47"/>
      <c r="S544" s="47"/>
      <c r="T544" s="47"/>
      <c r="U544" s="47"/>
      <c r="V544" s="47"/>
      <c r="W544" s="47"/>
      <c r="X544" s="47"/>
      <c r="Y544" s="47"/>
      <c r="Z544" s="47"/>
    </row>
    <row r="545" spans="1:26" ht="15" hidden="1" customHeight="1" x14ac:dyDescent="0.25">
      <c r="A545" s="358"/>
      <c r="B545" s="350"/>
      <c r="C545" s="104"/>
      <c r="D545" s="370"/>
      <c r="E545" s="52"/>
      <c r="F545" s="105"/>
      <c r="G545" s="106"/>
      <c r="H545" s="106"/>
      <c r="I545" s="107"/>
      <c r="J545" s="107"/>
      <c r="K545" s="52"/>
      <c r="L545" s="68" t="str">
        <f t="shared" si="67"/>
        <v xml:space="preserve">       </v>
      </c>
      <c r="M545" s="63" t="str">
        <f t="shared" si="65"/>
        <v xml:space="preserve">   </v>
      </c>
      <c r="N545" s="51"/>
      <c r="O545" s="51"/>
      <c r="P545" s="51"/>
      <c r="Q545" s="51"/>
      <c r="R545" s="51"/>
      <c r="S545" s="51"/>
      <c r="T545" s="51"/>
      <c r="U545" s="51"/>
      <c r="V545" s="51"/>
      <c r="W545" s="51"/>
      <c r="X545" s="51"/>
      <c r="Y545" s="51"/>
      <c r="Z545" s="51"/>
    </row>
    <row r="546" spans="1:26" ht="15" hidden="1" customHeight="1" x14ac:dyDescent="0.25">
      <c r="A546" s="358"/>
      <c r="B546" s="350"/>
      <c r="C546" s="104"/>
      <c r="D546" s="370"/>
      <c r="E546" s="52"/>
      <c r="F546" s="105"/>
      <c r="G546" s="106"/>
      <c r="H546" s="106"/>
      <c r="I546" s="107"/>
      <c r="J546" s="107"/>
      <c r="K546" s="52"/>
      <c r="L546" s="68" t="str">
        <f t="shared" si="67"/>
        <v xml:space="preserve">       </v>
      </c>
      <c r="M546" s="63" t="str">
        <f t="shared" si="65"/>
        <v xml:space="preserve">   </v>
      </c>
      <c r="N546" s="51"/>
      <c r="O546" s="51"/>
      <c r="P546" s="51"/>
      <c r="Q546" s="51"/>
      <c r="R546" s="51"/>
      <c r="S546" s="51"/>
      <c r="T546" s="51"/>
      <c r="U546" s="51"/>
      <c r="V546" s="51"/>
      <c r="W546" s="51"/>
      <c r="X546" s="51"/>
      <c r="Y546" s="51"/>
      <c r="Z546" s="51"/>
    </row>
    <row r="547" spans="1:26" ht="15" hidden="1" customHeight="1" x14ac:dyDescent="0.25">
      <c r="A547" s="358"/>
      <c r="B547" s="350"/>
      <c r="C547" s="104"/>
      <c r="D547" s="370"/>
      <c r="E547" s="52"/>
      <c r="F547" s="105"/>
      <c r="G547" s="106"/>
      <c r="H547" s="106"/>
      <c r="I547" s="107"/>
      <c r="J547" s="107"/>
      <c r="K547" s="52"/>
      <c r="L547" s="68" t="str">
        <f t="shared" si="67"/>
        <v xml:space="preserve">       </v>
      </c>
      <c r="M547" s="63" t="str">
        <f t="shared" si="65"/>
        <v xml:space="preserve">   </v>
      </c>
      <c r="N547" s="51"/>
      <c r="O547" s="51"/>
      <c r="P547" s="51"/>
      <c r="Q547" s="51"/>
      <c r="R547" s="51"/>
      <c r="S547" s="51"/>
      <c r="T547" s="51"/>
      <c r="U547" s="51"/>
      <c r="V547" s="51"/>
      <c r="W547" s="51"/>
      <c r="X547" s="51"/>
      <c r="Y547" s="51"/>
      <c r="Z547" s="51"/>
    </row>
    <row r="548" spans="1:26" ht="15" hidden="1" customHeight="1" x14ac:dyDescent="0.25">
      <c r="A548" s="358"/>
      <c r="B548" s="350"/>
      <c r="C548" s="104"/>
      <c r="D548" s="370"/>
      <c r="E548" s="52"/>
      <c r="F548" s="105"/>
      <c r="G548" s="106"/>
      <c r="H548" s="106"/>
      <c r="I548" s="107"/>
      <c r="J548" s="107"/>
      <c r="K548" s="52"/>
      <c r="L548" s="68" t="str">
        <f t="shared" si="67"/>
        <v xml:space="preserve">       </v>
      </c>
      <c r="M548" s="63" t="str">
        <f t="shared" si="65"/>
        <v xml:space="preserve">   </v>
      </c>
      <c r="N548" s="51"/>
      <c r="O548" s="51"/>
      <c r="P548" s="51"/>
      <c r="Q548" s="51"/>
      <c r="R548" s="51"/>
      <c r="S548" s="51"/>
      <c r="T548" s="51"/>
      <c r="U548" s="51"/>
      <c r="V548" s="51"/>
      <c r="W548" s="51"/>
      <c r="X548" s="51"/>
      <c r="Y548" s="51"/>
      <c r="Z548" s="51"/>
    </row>
    <row r="549" spans="1:26" ht="15" hidden="1" customHeight="1" x14ac:dyDescent="0.25">
      <c r="A549" s="358"/>
      <c r="B549" s="350"/>
      <c r="C549" s="104"/>
      <c r="D549" s="370"/>
      <c r="E549" s="52"/>
      <c r="F549" s="105"/>
      <c r="G549" s="106"/>
      <c r="H549" s="106"/>
      <c r="I549" s="107"/>
      <c r="J549" s="107"/>
      <c r="K549" s="52"/>
      <c r="L549" s="68" t="str">
        <f t="shared" si="67"/>
        <v xml:space="preserve">       </v>
      </c>
      <c r="M549" s="63" t="str">
        <f t="shared" si="65"/>
        <v xml:space="preserve">   </v>
      </c>
      <c r="N549" s="47"/>
      <c r="O549" s="47"/>
      <c r="P549" s="47"/>
      <c r="Q549" s="47"/>
      <c r="R549" s="47"/>
      <c r="S549" s="47"/>
      <c r="T549" s="47"/>
      <c r="U549" s="47"/>
      <c r="V549" s="47"/>
      <c r="W549" s="47"/>
      <c r="X549" s="47"/>
      <c r="Y549" s="47"/>
      <c r="Z549" s="47"/>
    </row>
    <row r="550" spans="1:26" ht="15" hidden="1" customHeight="1" x14ac:dyDescent="0.25">
      <c r="A550" s="359"/>
      <c r="B550" s="351"/>
      <c r="C550" s="108"/>
      <c r="D550" s="109"/>
      <c r="E550" s="110"/>
      <c r="F550" s="111"/>
      <c r="G550" s="106"/>
      <c r="H550" s="106"/>
      <c r="I550" s="107"/>
      <c r="J550" s="107"/>
      <c r="K550" s="52"/>
      <c r="L550" s="82" t="str">
        <f>CONCATENATE(C550," ",D550," ",E550," ",F550)</f>
        <v xml:space="preserve">   </v>
      </c>
      <c r="M550" s="63" t="str">
        <f t="shared" si="65"/>
        <v xml:space="preserve">   </v>
      </c>
      <c r="N550" s="47"/>
      <c r="O550" s="47"/>
      <c r="P550" s="47"/>
      <c r="Q550" s="47"/>
      <c r="R550" s="47"/>
      <c r="S550" s="47"/>
      <c r="T550" s="47"/>
      <c r="U550" s="47"/>
      <c r="V550" s="47"/>
      <c r="W550" s="47"/>
      <c r="X550" s="47"/>
      <c r="Y550" s="47"/>
      <c r="Z550" s="47"/>
    </row>
    <row r="551" spans="1:26" ht="15" hidden="1" customHeight="1" x14ac:dyDescent="0.25">
      <c r="A551" s="357" t="s">
        <v>218</v>
      </c>
      <c r="B551" s="352" t="s">
        <v>191</v>
      </c>
      <c r="C551" s="107"/>
      <c r="D551" s="107"/>
      <c r="E551" s="107"/>
      <c r="F551" s="107"/>
      <c r="G551" s="106"/>
      <c r="H551" s="106"/>
      <c r="I551" s="107"/>
      <c r="J551" s="107"/>
      <c r="K551" s="52"/>
      <c r="L551" s="356" t="str">
        <f t="shared" ref="L551:L559" si="68">CONCATENATE(C551," ",D551," ",E551," ",F551," ",C552," ",D552," ",E552," ",F552)</f>
        <v xml:space="preserve">       </v>
      </c>
      <c r="M551" s="63" t="str">
        <f t="shared" si="65"/>
        <v xml:space="preserve">   </v>
      </c>
      <c r="N551" s="47"/>
      <c r="O551" s="47"/>
      <c r="P551" s="47"/>
      <c r="Q551" s="47"/>
      <c r="R551" s="47"/>
      <c r="S551" s="47"/>
      <c r="T551" s="47"/>
      <c r="U551" s="47"/>
      <c r="V551" s="47"/>
      <c r="W551" s="47"/>
      <c r="X551" s="47"/>
      <c r="Y551" s="47"/>
      <c r="Z551" s="47"/>
    </row>
    <row r="552" spans="1:26" ht="15" hidden="1" customHeight="1" x14ac:dyDescent="0.25">
      <c r="A552" s="358"/>
      <c r="B552" s="350"/>
      <c r="C552" s="112"/>
      <c r="D552" s="370"/>
      <c r="E552" s="52"/>
      <c r="F552" s="105"/>
      <c r="G552" s="106"/>
      <c r="H552" s="106"/>
      <c r="I552" s="107"/>
      <c r="J552" s="107"/>
      <c r="K552" s="52"/>
      <c r="L552" s="68" t="str">
        <f t="shared" si="68"/>
        <v xml:space="preserve">       </v>
      </c>
      <c r="M552" s="63" t="str">
        <f t="shared" si="65"/>
        <v xml:space="preserve">   </v>
      </c>
      <c r="N552" s="47"/>
      <c r="O552" s="47"/>
      <c r="P552" s="47"/>
      <c r="Q552" s="47"/>
      <c r="R552" s="47"/>
      <c r="S552" s="47"/>
      <c r="T552" s="47"/>
      <c r="U552" s="47"/>
      <c r="V552" s="47"/>
      <c r="W552" s="47"/>
      <c r="X552" s="47"/>
      <c r="Y552" s="47"/>
      <c r="Z552" s="47"/>
    </row>
    <row r="553" spans="1:26" ht="15" hidden="1" customHeight="1" x14ac:dyDescent="0.25">
      <c r="A553" s="358"/>
      <c r="B553" s="350"/>
      <c r="C553" s="104"/>
      <c r="D553" s="370"/>
      <c r="E553" s="52"/>
      <c r="F553" s="105"/>
      <c r="G553" s="106"/>
      <c r="H553" s="106"/>
      <c r="I553" s="107"/>
      <c r="J553" s="107"/>
      <c r="K553" s="52"/>
      <c r="L553" s="68" t="str">
        <f t="shared" si="68"/>
        <v xml:space="preserve">       </v>
      </c>
      <c r="M553" s="63" t="str">
        <f t="shared" si="65"/>
        <v xml:space="preserve">   </v>
      </c>
      <c r="N553" s="47"/>
      <c r="O553" s="47"/>
      <c r="P553" s="47"/>
      <c r="Q553" s="47"/>
      <c r="R553" s="47"/>
      <c r="S553" s="47"/>
      <c r="T553" s="47"/>
      <c r="U553" s="47"/>
      <c r="V553" s="47"/>
      <c r="W553" s="47"/>
      <c r="X553" s="47"/>
      <c r="Y553" s="47"/>
      <c r="Z553" s="47"/>
    </row>
    <row r="554" spans="1:26" ht="15" hidden="1" customHeight="1" x14ac:dyDescent="0.25">
      <c r="A554" s="358"/>
      <c r="B554" s="350"/>
      <c r="C554" s="104"/>
      <c r="D554" s="370"/>
      <c r="E554" s="52"/>
      <c r="F554" s="105"/>
      <c r="G554" s="106"/>
      <c r="H554" s="106"/>
      <c r="I554" s="107"/>
      <c r="J554" s="107"/>
      <c r="K554" s="52"/>
      <c r="L554" s="68" t="str">
        <f t="shared" si="68"/>
        <v xml:space="preserve">       </v>
      </c>
      <c r="M554" s="63" t="str">
        <f t="shared" si="65"/>
        <v xml:space="preserve">   </v>
      </c>
      <c r="N554" s="47"/>
      <c r="O554" s="47"/>
      <c r="P554" s="47"/>
      <c r="Q554" s="47"/>
      <c r="R554" s="47"/>
      <c r="S554" s="47"/>
      <c r="T554" s="47"/>
      <c r="U554" s="47"/>
      <c r="V554" s="47"/>
      <c r="W554" s="47"/>
      <c r="X554" s="47"/>
      <c r="Y554" s="47"/>
      <c r="Z554" s="47"/>
    </row>
    <row r="555" spans="1:26" ht="15" hidden="1" customHeight="1" x14ac:dyDescent="0.25">
      <c r="A555" s="358"/>
      <c r="B555" s="350"/>
      <c r="C555" s="104"/>
      <c r="D555" s="370"/>
      <c r="E555" s="52"/>
      <c r="F555" s="105"/>
      <c r="G555" s="106"/>
      <c r="H555" s="106"/>
      <c r="I555" s="107"/>
      <c r="J555" s="107"/>
      <c r="K555" s="52"/>
      <c r="L555" s="68" t="str">
        <f t="shared" si="68"/>
        <v xml:space="preserve">       </v>
      </c>
      <c r="M555" s="63" t="str">
        <f t="shared" si="65"/>
        <v xml:space="preserve">   </v>
      </c>
      <c r="N555" s="51"/>
      <c r="O555" s="51"/>
      <c r="P555" s="51"/>
      <c r="Q555" s="51"/>
      <c r="R555" s="51"/>
      <c r="S555" s="51"/>
      <c r="T555" s="51"/>
      <c r="U555" s="51"/>
      <c r="V555" s="51"/>
      <c r="W555" s="51"/>
      <c r="X555" s="51"/>
      <c r="Y555" s="51"/>
      <c r="Z555" s="51"/>
    </row>
    <row r="556" spans="1:26" ht="15" hidden="1" customHeight="1" x14ac:dyDescent="0.25">
      <c r="A556" s="358"/>
      <c r="B556" s="350"/>
      <c r="C556" s="104"/>
      <c r="D556" s="370"/>
      <c r="E556" s="52"/>
      <c r="F556" s="105"/>
      <c r="G556" s="106"/>
      <c r="H556" s="106"/>
      <c r="I556" s="107"/>
      <c r="J556" s="107"/>
      <c r="K556" s="52"/>
      <c r="L556" s="68" t="str">
        <f t="shared" si="68"/>
        <v xml:space="preserve">       </v>
      </c>
      <c r="M556" s="63" t="str">
        <f t="shared" si="65"/>
        <v xml:space="preserve">   </v>
      </c>
      <c r="N556" s="51"/>
      <c r="O556" s="51"/>
      <c r="P556" s="51"/>
      <c r="Q556" s="51"/>
      <c r="R556" s="51"/>
      <c r="S556" s="51"/>
      <c r="T556" s="51"/>
      <c r="U556" s="51"/>
      <c r="V556" s="51"/>
      <c r="W556" s="51"/>
      <c r="X556" s="51"/>
      <c r="Y556" s="51"/>
      <c r="Z556" s="51"/>
    </row>
    <row r="557" spans="1:26" ht="15" hidden="1" customHeight="1" x14ac:dyDescent="0.25">
      <c r="A557" s="358"/>
      <c r="B557" s="350"/>
      <c r="C557" s="104"/>
      <c r="D557" s="370"/>
      <c r="E557" s="52"/>
      <c r="F557" s="105"/>
      <c r="G557" s="106"/>
      <c r="H557" s="106"/>
      <c r="I557" s="107"/>
      <c r="J557" s="107"/>
      <c r="K557" s="52"/>
      <c r="L557" s="68" t="str">
        <f t="shared" si="68"/>
        <v xml:space="preserve">       </v>
      </c>
      <c r="M557" s="63" t="str">
        <f t="shared" si="65"/>
        <v xml:space="preserve">   </v>
      </c>
      <c r="N557" s="51"/>
      <c r="O557" s="51"/>
      <c r="P557" s="51"/>
      <c r="Q557" s="51"/>
      <c r="R557" s="51"/>
      <c r="S557" s="51"/>
      <c r="T557" s="51"/>
      <c r="U557" s="51"/>
      <c r="V557" s="51"/>
      <c r="W557" s="51"/>
      <c r="X557" s="51"/>
      <c r="Y557" s="51"/>
      <c r="Z557" s="51"/>
    </row>
    <row r="558" spans="1:26" ht="15" hidden="1" customHeight="1" x14ac:dyDescent="0.25">
      <c r="A558" s="358"/>
      <c r="B558" s="350"/>
      <c r="C558" s="104"/>
      <c r="D558" s="370"/>
      <c r="E558" s="52"/>
      <c r="F558" s="105"/>
      <c r="G558" s="106"/>
      <c r="H558" s="106"/>
      <c r="I558" s="107"/>
      <c r="J558" s="107"/>
      <c r="K558" s="52"/>
      <c r="L558" s="68" t="str">
        <f t="shared" si="68"/>
        <v xml:space="preserve">       </v>
      </c>
      <c r="M558" s="63" t="str">
        <f t="shared" si="65"/>
        <v xml:space="preserve">   </v>
      </c>
      <c r="N558" s="51"/>
      <c r="O558" s="51"/>
      <c r="P558" s="51"/>
      <c r="Q558" s="51"/>
      <c r="R558" s="51"/>
      <c r="S558" s="51"/>
      <c r="T558" s="51"/>
      <c r="U558" s="51"/>
      <c r="V558" s="51"/>
      <c r="W558" s="51"/>
      <c r="X558" s="51"/>
      <c r="Y558" s="51"/>
      <c r="Z558" s="51"/>
    </row>
    <row r="559" spans="1:26" ht="15" hidden="1" customHeight="1" x14ac:dyDescent="0.25">
      <c r="A559" s="358"/>
      <c r="B559" s="350"/>
      <c r="C559" s="104"/>
      <c r="D559" s="370"/>
      <c r="E559" s="52"/>
      <c r="F559" s="105"/>
      <c r="G559" s="106"/>
      <c r="H559" s="106"/>
      <c r="I559" s="107"/>
      <c r="J559" s="107"/>
      <c r="K559" s="52"/>
      <c r="L559" s="68" t="str">
        <f t="shared" si="68"/>
        <v xml:space="preserve">       </v>
      </c>
      <c r="M559" s="63" t="str">
        <f t="shared" si="65"/>
        <v xml:space="preserve">   </v>
      </c>
      <c r="N559" s="47"/>
      <c r="O559" s="47"/>
      <c r="P559" s="47"/>
      <c r="Q559" s="47"/>
      <c r="R559" s="47"/>
      <c r="S559" s="47"/>
      <c r="T559" s="47"/>
      <c r="U559" s="47"/>
      <c r="V559" s="47"/>
      <c r="W559" s="47"/>
      <c r="X559" s="47"/>
      <c r="Y559" s="47"/>
      <c r="Z559" s="47"/>
    </row>
    <row r="560" spans="1:26" ht="15" hidden="1" customHeight="1" x14ac:dyDescent="0.25">
      <c r="A560" s="359"/>
      <c r="B560" s="351"/>
      <c r="C560" s="108"/>
      <c r="D560" s="109"/>
      <c r="E560" s="110"/>
      <c r="F560" s="111"/>
      <c r="G560" s="106"/>
      <c r="H560" s="106"/>
      <c r="I560" s="107"/>
      <c r="J560" s="107"/>
      <c r="K560" s="52"/>
      <c r="L560" s="68" t="str">
        <f>CONCATENATE(C560," ",D560," ",E560," ",F560)</f>
        <v xml:space="preserve">   </v>
      </c>
      <c r="M560" s="63" t="str">
        <f t="shared" si="65"/>
        <v xml:space="preserve">   </v>
      </c>
      <c r="N560" s="47"/>
      <c r="O560" s="47"/>
      <c r="P560" s="47"/>
      <c r="Q560" s="47"/>
      <c r="R560" s="47"/>
      <c r="S560" s="47"/>
      <c r="T560" s="47"/>
      <c r="U560" s="47"/>
      <c r="V560" s="47"/>
      <c r="W560" s="47"/>
      <c r="X560" s="47"/>
      <c r="Y560" s="47"/>
      <c r="Z560" s="47"/>
    </row>
    <row r="561" spans="1:26" ht="15" hidden="1" customHeight="1" x14ac:dyDescent="0.25">
      <c r="A561" s="357" t="s">
        <v>218</v>
      </c>
      <c r="B561" s="352" t="s">
        <v>191</v>
      </c>
      <c r="C561" s="107"/>
      <c r="D561" s="107"/>
      <c r="E561" s="107"/>
      <c r="F561" s="107"/>
      <c r="G561" s="106"/>
      <c r="H561" s="106"/>
      <c r="I561" s="107"/>
      <c r="J561" s="107"/>
      <c r="K561" s="52"/>
      <c r="L561" s="356" t="str">
        <f t="shared" ref="L561:L569" si="69">CONCATENATE(C561," ",D561," ",E561," ",F561," ",C562," ",D562," ",E562," ",F562)</f>
        <v xml:space="preserve">       </v>
      </c>
      <c r="M561" s="63" t="str">
        <f t="shared" si="65"/>
        <v xml:space="preserve">   </v>
      </c>
      <c r="N561" s="47"/>
      <c r="O561" s="47"/>
      <c r="P561" s="47"/>
      <c r="Q561" s="47"/>
      <c r="R561" s="47"/>
      <c r="S561" s="47"/>
      <c r="T561" s="47"/>
      <c r="U561" s="47"/>
      <c r="V561" s="47"/>
      <c r="W561" s="47"/>
      <c r="X561" s="47"/>
      <c r="Y561" s="47"/>
      <c r="Z561" s="47"/>
    </row>
    <row r="562" spans="1:26" ht="15" hidden="1" customHeight="1" x14ac:dyDescent="0.25">
      <c r="A562" s="358"/>
      <c r="B562" s="350"/>
      <c r="C562" s="112"/>
      <c r="D562" s="370"/>
      <c r="E562" s="52"/>
      <c r="F562" s="105"/>
      <c r="G562" s="106"/>
      <c r="H562" s="106"/>
      <c r="I562" s="107"/>
      <c r="J562" s="107"/>
      <c r="K562" s="52"/>
      <c r="L562" s="68" t="str">
        <f t="shared" si="69"/>
        <v xml:space="preserve">       </v>
      </c>
      <c r="M562" s="63" t="str">
        <f t="shared" si="65"/>
        <v xml:space="preserve">   </v>
      </c>
      <c r="N562" s="47"/>
      <c r="O562" s="47"/>
      <c r="P562" s="47"/>
      <c r="Q562" s="47"/>
      <c r="R562" s="47"/>
      <c r="S562" s="47"/>
      <c r="T562" s="47"/>
      <c r="U562" s="47"/>
      <c r="V562" s="47"/>
      <c r="W562" s="47"/>
      <c r="X562" s="47"/>
      <c r="Y562" s="47"/>
      <c r="Z562" s="47"/>
    </row>
    <row r="563" spans="1:26" ht="15" hidden="1" customHeight="1" x14ac:dyDescent="0.25">
      <c r="A563" s="358"/>
      <c r="B563" s="350"/>
      <c r="C563" s="104"/>
      <c r="D563" s="370"/>
      <c r="E563" s="52"/>
      <c r="F563" s="105"/>
      <c r="G563" s="106"/>
      <c r="H563" s="106"/>
      <c r="I563" s="107"/>
      <c r="J563" s="107"/>
      <c r="K563" s="52"/>
      <c r="L563" s="68" t="str">
        <f t="shared" si="69"/>
        <v xml:space="preserve">       </v>
      </c>
      <c r="M563" s="63" t="str">
        <f t="shared" si="65"/>
        <v xml:space="preserve">   </v>
      </c>
      <c r="N563" s="47"/>
      <c r="O563" s="47"/>
      <c r="P563" s="47"/>
      <c r="Q563" s="47"/>
      <c r="R563" s="47"/>
      <c r="S563" s="47"/>
      <c r="T563" s="47"/>
      <c r="U563" s="47"/>
      <c r="V563" s="47"/>
      <c r="W563" s="47"/>
      <c r="X563" s="47"/>
      <c r="Y563" s="47"/>
      <c r="Z563" s="47"/>
    </row>
    <row r="564" spans="1:26" ht="15" hidden="1" customHeight="1" x14ac:dyDescent="0.25">
      <c r="A564" s="358"/>
      <c r="B564" s="350"/>
      <c r="C564" s="104"/>
      <c r="D564" s="370"/>
      <c r="E564" s="52"/>
      <c r="F564" s="105"/>
      <c r="G564" s="106"/>
      <c r="H564" s="106"/>
      <c r="I564" s="107"/>
      <c r="J564" s="107"/>
      <c r="K564" s="52"/>
      <c r="L564" s="68" t="str">
        <f t="shared" si="69"/>
        <v xml:space="preserve">       </v>
      </c>
      <c r="M564" s="63" t="str">
        <f t="shared" si="65"/>
        <v xml:space="preserve">   </v>
      </c>
      <c r="N564" s="47"/>
      <c r="O564" s="47"/>
      <c r="P564" s="47"/>
      <c r="Q564" s="47"/>
      <c r="R564" s="47"/>
      <c r="S564" s="47"/>
      <c r="T564" s="47"/>
      <c r="U564" s="47"/>
      <c r="V564" s="47"/>
      <c r="W564" s="47"/>
      <c r="X564" s="47"/>
      <c r="Y564" s="47"/>
      <c r="Z564" s="47"/>
    </row>
    <row r="565" spans="1:26" ht="15" hidden="1" customHeight="1" x14ac:dyDescent="0.25">
      <c r="A565" s="358"/>
      <c r="B565" s="350"/>
      <c r="C565" s="104"/>
      <c r="D565" s="370"/>
      <c r="E565" s="52"/>
      <c r="F565" s="105"/>
      <c r="G565" s="106"/>
      <c r="H565" s="106"/>
      <c r="I565" s="107"/>
      <c r="J565" s="107"/>
      <c r="K565" s="52"/>
      <c r="L565" s="68" t="str">
        <f t="shared" si="69"/>
        <v xml:space="preserve">       </v>
      </c>
      <c r="M565" s="63" t="str">
        <f t="shared" si="65"/>
        <v xml:space="preserve">   </v>
      </c>
      <c r="N565" s="51"/>
      <c r="O565" s="51"/>
      <c r="P565" s="51"/>
      <c r="Q565" s="51"/>
      <c r="R565" s="51"/>
      <c r="S565" s="51"/>
      <c r="T565" s="51"/>
      <c r="U565" s="51"/>
      <c r="V565" s="51"/>
      <c r="W565" s="51"/>
      <c r="X565" s="51"/>
      <c r="Y565" s="51"/>
      <c r="Z565" s="51"/>
    </row>
    <row r="566" spans="1:26" ht="15" hidden="1" customHeight="1" x14ac:dyDescent="0.25">
      <c r="A566" s="358"/>
      <c r="B566" s="350"/>
      <c r="C566" s="104"/>
      <c r="D566" s="370"/>
      <c r="E566" s="52"/>
      <c r="F566" s="105"/>
      <c r="G566" s="106"/>
      <c r="H566" s="106"/>
      <c r="I566" s="107"/>
      <c r="J566" s="107"/>
      <c r="K566" s="52"/>
      <c r="L566" s="68" t="str">
        <f t="shared" si="69"/>
        <v xml:space="preserve">       </v>
      </c>
      <c r="M566" s="63" t="str">
        <f t="shared" si="65"/>
        <v xml:space="preserve">   </v>
      </c>
      <c r="N566" s="51"/>
      <c r="O566" s="51"/>
      <c r="P566" s="51"/>
      <c r="Q566" s="51"/>
      <c r="R566" s="51"/>
      <c r="S566" s="51"/>
      <c r="T566" s="51"/>
      <c r="U566" s="51"/>
      <c r="V566" s="51"/>
      <c r="W566" s="51"/>
      <c r="X566" s="51"/>
      <c r="Y566" s="51"/>
      <c r="Z566" s="51"/>
    </row>
    <row r="567" spans="1:26" ht="15" hidden="1" customHeight="1" x14ac:dyDescent="0.25">
      <c r="A567" s="358"/>
      <c r="B567" s="350"/>
      <c r="C567" s="104"/>
      <c r="D567" s="370"/>
      <c r="E567" s="52"/>
      <c r="F567" s="105"/>
      <c r="G567" s="106"/>
      <c r="H567" s="106"/>
      <c r="I567" s="107"/>
      <c r="J567" s="107"/>
      <c r="K567" s="52"/>
      <c r="L567" s="68" t="str">
        <f t="shared" si="69"/>
        <v xml:space="preserve">       </v>
      </c>
      <c r="M567" s="63" t="str">
        <f t="shared" si="65"/>
        <v xml:space="preserve">   </v>
      </c>
      <c r="N567" s="51"/>
      <c r="O567" s="51"/>
      <c r="P567" s="51"/>
      <c r="Q567" s="51"/>
      <c r="R567" s="51"/>
      <c r="S567" s="51"/>
      <c r="T567" s="51"/>
      <c r="U567" s="51"/>
      <c r="V567" s="51"/>
      <c r="W567" s="51"/>
      <c r="X567" s="51"/>
      <c r="Y567" s="51"/>
      <c r="Z567" s="51"/>
    </row>
    <row r="568" spans="1:26" ht="15" hidden="1" customHeight="1" x14ac:dyDescent="0.25">
      <c r="A568" s="358"/>
      <c r="B568" s="350"/>
      <c r="C568" s="104"/>
      <c r="D568" s="370"/>
      <c r="E568" s="52"/>
      <c r="F568" s="105"/>
      <c r="G568" s="106"/>
      <c r="H568" s="106"/>
      <c r="I568" s="107"/>
      <c r="J568" s="107"/>
      <c r="K568" s="52"/>
      <c r="L568" s="68" t="str">
        <f t="shared" si="69"/>
        <v xml:space="preserve">       </v>
      </c>
      <c r="M568" s="63" t="str">
        <f t="shared" si="65"/>
        <v xml:space="preserve">   </v>
      </c>
      <c r="N568" s="51"/>
      <c r="O568" s="51"/>
      <c r="P568" s="51"/>
      <c r="Q568" s="51"/>
      <c r="R568" s="51"/>
      <c r="S568" s="51"/>
      <c r="T568" s="51"/>
      <c r="U568" s="51"/>
      <c r="V568" s="51"/>
      <c r="W568" s="51"/>
      <c r="X568" s="51"/>
      <c r="Y568" s="51"/>
      <c r="Z568" s="51"/>
    </row>
    <row r="569" spans="1:26" ht="15" hidden="1" customHeight="1" x14ac:dyDescent="0.25">
      <c r="A569" s="358"/>
      <c r="B569" s="350"/>
      <c r="C569" s="104"/>
      <c r="D569" s="370"/>
      <c r="E569" s="52"/>
      <c r="F569" s="105"/>
      <c r="G569" s="106"/>
      <c r="H569" s="106"/>
      <c r="I569" s="107"/>
      <c r="J569" s="107"/>
      <c r="K569" s="52"/>
      <c r="L569" s="68" t="str">
        <f t="shared" si="69"/>
        <v xml:space="preserve">       </v>
      </c>
      <c r="M569" s="63" t="str">
        <f t="shared" si="65"/>
        <v xml:space="preserve">   </v>
      </c>
      <c r="N569" s="47"/>
      <c r="O569" s="47"/>
      <c r="P569" s="47"/>
      <c r="Q569" s="47"/>
      <c r="R569" s="47"/>
      <c r="S569" s="47"/>
      <c r="T569" s="47"/>
      <c r="U569" s="47"/>
      <c r="V569" s="47"/>
      <c r="W569" s="47"/>
      <c r="X569" s="47"/>
      <c r="Y569" s="47"/>
      <c r="Z569" s="47"/>
    </row>
    <row r="570" spans="1:26" ht="15" hidden="1" customHeight="1" x14ac:dyDescent="0.25">
      <c r="A570" s="359"/>
      <c r="B570" s="351"/>
      <c r="C570" s="108"/>
      <c r="D570" s="109"/>
      <c r="E570" s="110"/>
      <c r="F570" s="111"/>
      <c r="G570" s="106"/>
      <c r="H570" s="106"/>
      <c r="I570" s="107"/>
      <c r="J570" s="107"/>
      <c r="K570" s="52"/>
      <c r="L570" s="82" t="str">
        <f>CONCATENATE(C570," ",D570," ",E570," ",F570)</f>
        <v xml:space="preserve">   </v>
      </c>
      <c r="M570" s="63" t="str">
        <f t="shared" si="65"/>
        <v xml:space="preserve">   </v>
      </c>
      <c r="N570" s="47"/>
      <c r="O570" s="47"/>
      <c r="P570" s="47"/>
      <c r="Q570" s="47"/>
      <c r="R570" s="47"/>
      <c r="S570" s="47"/>
      <c r="T570" s="47"/>
      <c r="U570" s="47"/>
      <c r="V570" s="47"/>
      <c r="W570" s="47"/>
      <c r="X570" s="47"/>
      <c r="Y570" s="47"/>
      <c r="Z570" s="47"/>
    </row>
    <row r="571" spans="1:26" ht="15" hidden="1" customHeight="1" x14ac:dyDescent="0.25">
      <c r="A571" s="357" t="s">
        <v>218</v>
      </c>
      <c r="B571" s="352" t="s">
        <v>191</v>
      </c>
      <c r="C571" s="107"/>
      <c r="D571" s="107"/>
      <c r="E571" s="107"/>
      <c r="F571" s="107"/>
      <c r="G571" s="106"/>
      <c r="H571" s="106"/>
      <c r="I571" s="107"/>
      <c r="J571" s="107"/>
      <c r="K571" s="52"/>
      <c r="L571" s="356" t="str">
        <f t="shared" ref="L571:L579" si="70">CONCATENATE(C571," ",D571," ",E571," ",F571," ",C572," ",D572," ",E572," ",F572)</f>
        <v xml:space="preserve">       </v>
      </c>
      <c r="M571" s="63" t="str">
        <f t="shared" si="65"/>
        <v xml:space="preserve">   </v>
      </c>
      <c r="N571" s="47"/>
      <c r="O571" s="47"/>
      <c r="P571" s="47"/>
      <c r="Q571" s="47"/>
      <c r="R571" s="47"/>
      <c r="S571" s="47"/>
      <c r="T571" s="47"/>
      <c r="U571" s="47"/>
      <c r="V571" s="47"/>
      <c r="W571" s="47"/>
      <c r="X571" s="47"/>
      <c r="Y571" s="47"/>
      <c r="Z571" s="47"/>
    </row>
    <row r="572" spans="1:26" ht="15" hidden="1" customHeight="1" x14ac:dyDescent="0.25">
      <c r="A572" s="358"/>
      <c r="B572" s="350"/>
      <c r="C572" s="112"/>
      <c r="D572" s="370"/>
      <c r="E572" s="52"/>
      <c r="F572" s="105"/>
      <c r="G572" s="106"/>
      <c r="H572" s="106"/>
      <c r="I572" s="107"/>
      <c r="J572" s="107"/>
      <c r="K572" s="52"/>
      <c r="L572" s="68" t="str">
        <f t="shared" si="70"/>
        <v xml:space="preserve">       </v>
      </c>
      <c r="M572" s="63" t="str">
        <f t="shared" si="65"/>
        <v xml:space="preserve">   </v>
      </c>
      <c r="N572" s="47"/>
      <c r="O572" s="47"/>
      <c r="P572" s="47"/>
      <c r="Q572" s="47"/>
      <c r="R572" s="47"/>
      <c r="S572" s="47"/>
      <c r="T572" s="47"/>
      <c r="U572" s="47"/>
      <c r="V572" s="47"/>
      <c r="W572" s="47"/>
      <c r="X572" s="47"/>
      <c r="Y572" s="47"/>
      <c r="Z572" s="47"/>
    </row>
    <row r="573" spans="1:26" ht="15" hidden="1" customHeight="1" x14ac:dyDescent="0.25">
      <c r="A573" s="358"/>
      <c r="B573" s="350"/>
      <c r="C573" s="104"/>
      <c r="D573" s="370"/>
      <c r="E573" s="52"/>
      <c r="F573" s="105"/>
      <c r="G573" s="106"/>
      <c r="H573" s="106"/>
      <c r="I573" s="107"/>
      <c r="J573" s="107"/>
      <c r="K573" s="52"/>
      <c r="L573" s="68" t="str">
        <f t="shared" si="70"/>
        <v xml:space="preserve">       </v>
      </c>
      <c r="M573" s="63" t="str">
        <f t="shared" si="65"/>
        <v xml:space="preserve">   </v>
      </c>
      <c r="N573" s="47"/>
      <c r="O573" s="47"/>
      <c r="P573" s="47"/>
      <c r="Q573" s="47"/>
      <c r="R573" s="47"/>
      <c r="S573" s="47"/>
      <c r="T573" s="47"/>
      <c r="U573" s="47"/>
      <c r="V573" s="47"/>
      <c r="W573" s="47"/>
      <c r="X573" s="47"/>
      <c r="Y573" s="47"/>
      <c r="Z573" s="47"/>
    </row>
    <row r="574" spans="1:26" ht="15" hidden="1" customHeight="1" x14ac:dyDescent="0.25">
      <c r="A574" s="358"/>
      <c r="B574" s="350"/>
      <c r="C574" s="104"/>
      <c r="D574" s="370"/>
      <c r="E574" s="52"/>
      <c r="F574" s="105"/>
      <c r="G574" s="106"/>
      <c r="H574" s="106"/>
      <c r="I574" s="107"/>
      <c r="J574" s="107"/>
      <c r="K574" s="52"/>
      <c r="L574" s="68" t="str">
        <f t="shared" si="70"/>
        <v xml:space="preserve">       </v>
      </c>
      <c r="M574" s="63" t="str">
        <f t="shared" si="65"/>
        <v xml:space="preserve">   </v>
      </c>
      <c r="N574" s="47"/>
      <c r="O574" s="47"/>
      <c r="P574" s="47"/>
      <c r="Q574" s="47"/>
      <c r="R574" s="47"/>
      <c r="S574" s="47"/>
      <c r="T574" s="47"/>
      <c r="U574" s="47"/>
      <c r="V574" s="47"/>
      <c r="W574" s="47"/>
      <c r="X574" s="47"/>
      <c r="Y574" s="47"/>
      <c r="Z574" s="47"/>
    </row>
    <row r="575" spans="1:26" ht="15" hidden="1" customHeight="1" x14ac:dyDescent="0.25">
      <c r="A575" s="358"/>
      <c r="B575" s="350"/>
      <c r="C575" s="104"/>
      <c r="D575" s="370"/>
      <c r="E575" s="52"/>
      <c r="F575" s="105"/>
      <c r="G575" s="106"/>
      <c r="H575" s="106"/>
      <c r="I575" s="107"/>
      <c r="J575" s="107"/>
      <c r="K575" s="52"/>
      <c r="L575" s="68" t="str">
        <f t="shared" si="70"/>
        <v xml:space="preserve">       </v>
      </c>
      <c r="M575" s="63" t="str">
        <f t="shared" si="65"/>
        <v xml:space="preserve">   </v>
      </c>
      <c r="N575" s="51"/>
      <c r="O575" s="51"/>
      <c r="P575" s="51"/>
      <c r="Q575" s="51"/>
      <c r="R575" s="51"/>
      <c r="S575" s="51"/>
      <c r="T575" s="51"/>
      <c r="U575" s="51"/>
      <c r="V575" s="51"/>
      <c r="W575" s="51"/>
      <c r="X575" s="51"/>
      <c r="Y575" s="51"/>
      <c r="Z575" s="51"/>
    </row>
    <row r="576" spans="1:26" ht="15" hidden="1" customHeight="1" x14ac:dyDescent="0.25">
      <c r="A576" s="358"/>
      <c r="B576" s="350"/>
      <c r="C576" s="104"/>
      <c r="D576" s="370"/>
      <c r="E576" s="52"/>
      <c r="F576" s="105"/>
      <c r="G576" s="106"/>
      <c r="H576" s="106"/>
      <c r="I576" s="107"/>
      <c r="J576" s="107"/>
      <c r="K576" s="52"/>
      <c r="L576" s="68" t="str">
        <f t="shared" si="70"/>
        <v xml:space="preserve">       </v>
      </c>
      <c r="M576" s="63" t="str">
        <f t="shared" si="65"/>
        <v xml:space="preserve">   </v>
      </c>
      <c r="N576" s="51"/>
      <c r="O576" s="51"/>
      <c r="P576" s="51"/>
      <c r="Q576" s="51"/>
      <c r="R576" s="51"/>
      <c r="S576" s="51"/>
      <c r="T576" s="51"/>
      <c r="U576" s="51"/>
      <c r="V576" s="51"/>
      <c r="W576" s="51"/>
      <c r="X576" s="51"/>
      <c r="Y576" s="51"/>
      <c r="Z576" s="51"/>
    </row>
    <row r="577" spans="1:26" ht="15" hidden="1" customHeight="1" x14ac:dyDescent="0.25">
      <c r="A577" s="358"/>
      <c r="B577" s="350"/>
      <c r="C577" s="104"/>
      <c r="D577" s="370"/>
      <c r="E577" s="52"/>
      <c r="F577" s="105"/>
      <c r="G577" s="106"/>
      <c r="H577" s="106"/>
      <c r="I577" s="107"/>
      <c r="J577" s="107"/>
      <c r="K577" s="52"/>
      <c r="L577" s="68" t="str">
        <f t="shared" si="70"/>
        <v xml:space="preserve">       </v>
      </c>
      <c r="M577" s="63" t="str">
        <f t="shared" si="65"/>
        <v xml:space="preserve">   </v>
      </c>
      <c r="N577" s="51"/>
      <c r="O577" s="51"/>
      <c r="P577" s="51"/>
      <c r="Q577" s="51"/>
      <c r="R577" s="51"/>
      <c r="S577" s="51"/>
      <c r="T577" s="51"/>
      <c r="U577" s="51"/>
      <c r="V577" s="51"/>
      <c r="W577" s="51"/>
      <c r="X577" s="51"/>
      <c r="Y577" s="51"/>
      <c r="Z577" s="51"/>
    </row>
    <row r="578" spans="1:26" ht="15" hidden="1" customHeight="1" x14ac:dyDescent="0.25">
      <c r="A578" s="358"/>
      <c r="B578" s="350"/>
      <c r="C578" s="104"/>
      <c r="D578" s="370"/>
      <c r="E578" s="52"/>
      <c r="F578" s="105"/>
      <c r="G578" s="106"/>
      <c r="H578" s="106"/>
      <c r="I578" s="107"/>
      <c r="J578" s="107"/>
      <c r="K578" s="52"/>
      <c r="L578" s="68" t="str">
        <f t="shared" si="70"/>
        <v xml:space="preserve">       </v>
      </c>
      <c r="M578" s="63" t="str">
        <f t="shared" si="65"/>
        <v xml:space="preserve">   </v>
      </c>
      <c r="N578" s="51"/>
      <c r="O578" s="51"/>
      <c r="P578" s="51"/>
      <c r="Q578" s="51"/>
      <c r="R578" s="51"/>
      <c r="S578" s="51"/>
      <c r="T578" s="51"/>
      <c r="U578" s="51"/>
      <c r="V578" s="51"/>
      <c r="W578" s="51"/>
      <c r="X578" s="51"/>
      <c r="Y578" s="51"/>
      <c r="Z578" s="51"/>
    </row>
    <row r="579" spans="1:26" ht="15" hidden="1" customHeight="1" x14ac:dyDescent="0.25">
      <c r="A579" s="358"/>
      <c r="B579" s="350"/>
      <c r="C579" s="104"/>
      <c r="D579" s="370"/>
      <c r="E579" s="52"/>
      <c r="F579" s="105"/>
      <c r="G579" s="106"/>
      <c r="H579" s="106"/>
      <c r="I579" s="107"/>
      <c r="J579" s="107"/>
      <c r="K579" s="52"/>
      <c r="L579" s="68" t="str">
        <f t="shared" si="70"/>
        <v xml:space="preserve">       </v>
      </c>
      <c r="M579" s="63" t="str">
        <f t="shared" si="65"/>
        <v xml:space="preserve">   </v>
      </c>
      <c r="N579" s="47"/>
      <c r="O579" s="47"/>
      <c r="P579" s="47"/>
      <c r="Q579" s="47"/>
      <c r="R579" s="47"/>
      <c r="S579" s="47"/>
      <c r="T579" s="47"/>
      <c r="U579" s="47"/>
      <c r="V579" s="47"/>
      <c r="W579" s="47"/>
      <c r="X579" s="47"/>
      <c r="Y579" s="47"/>
      <c r="Z579" s="47"/>
    </row>
    <row r="580" spans="1:26" ht="15" hidden="1" customHeight="1" x14ac:dyDescent="0.25">
      <c r="A580" s="359"/>
      <c r="B580" s="351"/>
      <c r="C580" s="108"/>
      <c r="D580" s="109"/>
      <c r="E580" s="110"/>
      <c r="F580" s="111"/>
      <c r="G580" s="106"/>
      <c r="H580" s="106"/>
      <c r="I580" s="107"/>
      <c r="J580" s="107"/>
      <c r="K580" s="52"/>
      <c r="L580" s="68" t="str">
        <f>CONCATENATE(C580," ",D580," ",E580," ",F580)</f>
        <v xml:space="preserve">   </v>
      </c>
      <c r="M580" s="63" t="str">
        <f t="shared" si="65"/>
        <v xml:space="preserve">   </v>
      </c>
      <c r="N580" s="47"/>
      <c r="O580" s="47"/>
      <c r="P580" s="47"/>
      <c r="Q580" s="47"/>
      <c r="R580" s="47"/>
      <c r="S580" s="47"/>
      <c r="T580" s="47"/>
      <c r="U580" s="47"/>
      <c r="V580" s="47"/>
      <c r="W580" s="47"/>
      <c r="X580" s="47"/>
      <c r="Y580" s="47"/>
      <c r="Z580" s="47"/>
    </row>
    <row r="581" spans="1:26" ht="15" hidden="1" customHeight="1" x14ac:dyDescent="0.25">
      <c r="A581" s="357" t="s">
        <v>218</v>
      </c>
      <c r="B581" s="352" t="s">
        <v>191</v>
      </c>
      <c r="C581" s="107"/>
      <c r="D581" s="107"/>
      <c r="E581" s="107"/>
      <c r="F581" s="107"/>
      <c r="G581" s="106"/>
      <c r="H581" s="106"/>
      <c r="I581" s="107"/>
      <c r="J581" s="107"/>
      <c r="K581" s="52"/>
      <c r="L581" s="356" t="str">
        <f t="shared" ref="L581:L589" si="71">CONCATENATE(C581," ",D581," ",E581," ",F581," ",C582," ",D582," ",E582," ",F582)</f>
        <v xml:space="preserve">       </v>
      </c>
      <c r="M581" s="63" t="str">
        <f t="shared" si="65"/>
        <v xml:space="preserve">   </v>
      </c>
      <c r="N581" s="47"/>
      <c r="O581" s="47"/>
      <c r="P581" s="47"/>
      <c r="Q581" s="47"/>
      <c r="R581" s="47"/>
      <c r="S581" s="47"/>
      <c r="T581" s="47"/>
      <c r="U581" s="47"/>
      <c r="V581" s="47"/>
      <c r="W581" s="47"/>
      <c r="X581" s="47"/>
      <c r="Y581" s="47"/>
      <c r="Z581" s="47"/>
    </row>
    <row r="582" spans="1:26" ht="15" hidden="1" customHeight="1" x14ac:dyDescent="0.25">
      <c r="A582" s="358"/>
      <c r="B582" s="350"/>
      <c r="C582" s="112"/>
      <c r="D582" s="370"/>
      <c r="E582" s="52"/>
      <c r="F582" s="105"/>
      <c r="G582" s="106"/>
      <c r="H582" s="106"/>
      <c r="I582" s="107"/>
      <c r="J582" s="107"/>
      <c r="K582" s="52"/>
      <c r="L582" s="68" t="str">
        <f t="shared" si="71"/>
        <v xml:space="preserve">       </v>
      </c>
      <c r="M582" s="63" t="str">
        <f t="shared" si="65"/>
        <v xml:space="preserve">   </v>
      </c>
      <c r="N582" s="47"/>
      <c r="O582" s="47"/>
      <c r="P582" s="47"/>
      <c r="Q582" s="47"/>
      <c r="R582" s="47"/>
      <c r="S582" s="47"/>
      <c r="T582" s="47"/>
      <c r="U582" s="47"/>
      <c r="V582" s="47"/>
      <c r="W582" s="47"/>
      <c r="X582" s="47"/>
      <c r="Y582" s="47"/>
      <c r="Z582" s="47"/>
    </row>
    <row r="583" spans="1:26" ht="15" hidden="1" customHeight="1" x14ac:dyDescent="0.25">
      <c r="A583" s="358"/>
      <c r="B583" s="350"/>
      <c r="C583" s="104"/>
      <c r="D583" s="370"/>
      <c r="E583" s="52"/>
      <c r="F583" s="105"/>
      <c r="G583" s="106"/>
      <c r="H583" s="106"/>
      <c r="I583" s="107"/>
      <c r="J583" s="107"/>
      <c r="K583" s="52"/>
      <c r="L583" s="68" t="str">
        <f t="shared" si="71"/>
        <v xml:space="preserve">       </v>
      </c>
      <c r="M583" s="63" t="str">
        <f t="shared" si="65"/>
        <v xml:space="preserve">   </v>
      </c>
      <c r="N583" s="47"/>
      <c r="O583" s="47"/>
      <c r="P583" s="47"/>
      <c r="Q583" s="47"/>
      <c r="R583" s="47"/>
      <c r="S583" s="47"/>
      <c r="T583" s="47"/>
      <c r="U583" s="47"/>
      <c r="V583" s="47"/>
      <c r="W583" s="47"/>
      <c r="X583" s="47"/>
      <c r="Y583" s="47"/>
      <c r="Z583" s="47"/>
    </row>
    <row r="584" spans="1:26" ht="15" hidden="1" customHeight="1" x14ac:dyDescent="0.25">
      <c r="A584" s="358"/>
      <c r="B584" s="350"/>
      <c r="C584" s="104"/>
      <c r="D584" s="370"/>
      <c r="E584" s="52"/>
      <c r="F584" s="105"/>
      <c r="G584" s="106"/>
      <c r="H584" s="106"/>
      <c r="I584" s="107"/>
      <c r="J584" s="107"/>
      <c r="K584" s="52"/>
      <c r="L584" s="68" t="str">
        <f t="shared" si="71"/>
        <v xml:space="preserve">       </v>
      </c>
      <c r="M584" s="63" t="str">
        <f t="shared" si="65"/>
        <v xml:space="preserve">   </v>
      </c>
      <c r="N584" s="47"/>
      <c r="O584" s="47"/>
      <c r="P584" s="47"/>
      <c r="Q584" s="47"/>
      <c r="R584" s="47"/>
      <c r="S584" s="47"/>
      <c r="T584" s="47"/>
      <c r="U584" s="47"/>
      <c r="V584" s="47"/>
      <c r="W584" s="47"/>
      <c r="X584" s="47"/>
      <c r="Y584" s="47"/>
      <c r="Z584" s="47"/>
    </row>
    <row r="585" spans="1:26" ht="15" hidden="1" customHeight="1" x14ac:dyDescent="0.25">
      <c r="A585" s="358"/>
      <c r="B585" s="350"/>
      <c r="C585" s="104"/>
      <c r="D585" s="370"/>
      <c r="E585" s="52"/>
      <c r="F585" s="105"/>
      <c r="G585" s="106"/>
      <c r="H585" s="106"/>
      <c r="I585" s="107"/>
      <c r="J585" s="107"/>
      <c r="K585" s="52"/>
      <c r="L585" s="68" t="str">
        <f t="shared" si="71"/>
        <v xml:space="preserve">       </v>
      </c>
      <c r="M585" s="63" t="str">
        <f t="shared" si="65"/>
        <v xml:space="preserve">   </v>
      </c>
      <c r="N585" s="51"/>
      <c r="O585" s="51"/>
      <c r="P585" s="51"/>
      <c r="Q585" s="51"/>
      <c r="R585" s="51"/>
      <c r="S585" s="51"/>
      <c r="T585" s="51"/>
      <c r="U585" s="51"/>
      <c r="V585" s="51"/>
      <c r="W585" s="51"/>
      <c r="X585" s="51"/>
      <c r="Y585" s="51"/>
      <c r="Z585" s="51"/>
    </row>
    <row r="586" spans="1:26" ht="15" hidden="1" customHeight="1" x14ac:dyDescent="0.25">
      <c r="A586" s="358"/>
      <c r="B586" s="350"/>
      <c r="C586" s="104"/>
      <c r="D586" s="370"/>
      <c r="E586" s="52"/>
      <c r="F586" s="105"/>
      <c r="G586" s="106"/>
      <c r="H586" s="106"/>
      <c r="I586" s="107"/>
      <c r="J586" s="107"/>
      <c r="K586" s="52"/>
      <c r="L586" s="68" t="str">
        <f t="shared" si="71"/>
        <v xml:space="preserve">       </v>
      </c>
      <c r="M586" s="63" t="str">
        <f t="shared" si="65"/>
        <v xml:space="preserve">   </v>
      </c>
      <c r="N586" s="51"/>
      <c r="O586" s="51"/>
      <c r="P586" s="51"/>
      <c r="Q586" s="51"/>
      <c r="R586" s="51"/>
      <c r="S586" s="51"/>
      <c r="T586" s="51"/>
      <c r="U586" s="51"/>
      <c r="V586" s="51"/>
      <c r="W586" s="51"/>
      <c r="X586" s="51"/>
      <c r="Y586" s="51"/>
      <c r="Z586" s="51"/>
    </row>
    <row r="587" spans="1:26" ht="15" hidden="1" customHeight="1" x14ac:dyDescent="0.25">
      <c r="A587" s="358"/>
      <c r="B587" s="350"/>
      <c r="C587" s="104"/>
      <c r="D587" s="370"/>
      <c r="E587" s="52"/>
      <c r="F587" s="105"/>
      <c r="G587" s="106"/>
      <c r="H587" s="106"/>
      <c r="I587" s="107"/>
      <c r="J587" s="107"/>
      <c r="K587" s="52"/>
      <c r="L587" s="68" t="str">
        <f t="shared" si="71"/>
        <v xml:space="preserve">       </v>
      </c>
      <c r="M587" s="63" t="str">
        <f t="shared" si="65"/>
        <v xml:space="preserve">   </v>
      </c>
      <c r="N587" s="51"/>
      <c r="O587" s="51"/>
      <c r="P587" s="51"/>
      <c r="Q587" s="51"/>
      <c r="R587" s="51"/>
      <c r="S587" s="51"/>
      <c r="T587" s="51"/>
      <c r="U587" s="51"/>
      <c r="V587" s="51"/>
      <c r="W587" s="51"/>
      <c r="X587" s="51"/>
      <c r="Y587" s="51"/>
      <c r="Z587" s="51"/>
    </row>
    <row r="588" spans="1:26" ht="15" hidden="1" customHeight="1" x14ac:dyDescent="0.25">
      <c r="A588" s="358"/>
      <c r="B588" s="350"/>
      <c r="C588" s="104"/>
      <c r="D588" s="370"/>
      <c r="E588" s="52"/>
      <c r="F588" s="105"/>
      <c r="G588" s="106"/>
      <c r="H588" s="106"/>
      <c r="I588" s="107"/>
      <c r="J588" s="107"/>
      <c r="K588" s="52"/>
      <c r="L588" s="68" t="str">
        <f t="shared" si="71"/>
        <v xml:space="preserve">       </v>
      </c>
      <c r="M588" s="63" t="str">
        <f t="shared" si="65"/>
        <v xml:space="preserve">   </v>
      </c>
      <c r="N588" s="51"/>
      <c r="O588" s="51"/>
      <c r="P588" s="51"/>
      <c r="Q588" s="51"/>
      <c r="R588" s="51"/>
      <c r="S588" s="51"/>
      <c r="T588" s="51"/>
      <c r="U588" s="51"/>
      <c r="V588" s="51"/>
      <c r="W588" s="51"/>
      <c r="X588" s="51"/>
      <c r="Y588" s="51"/>
      <c r="Z588" s="51"/>
    </row>
    <row r="589" spans="1:26" ht="15" hidden="1" customHeight="1" x14ac:dyDescent="0.25">
      <c r="A589" s="358"/>
      <c r="B589" s="350"/>
      <c r="C589" s="104"/>
      <c r="D589" s="370"/>
      <c r="E589" s="52"/>
      <c r="F589" s="105"/>
      <c r="G589" s="106"/>
      <c r="H589" s="106"/>
      <c r="I589" s="107"/>
      <c r="J589" s="107"/>
      <c r="K589" s="52"/>
      <c r="L589" s="68" t="str">
        <f t="shared" si="71"/>
        <v xml:space="preserve">       </v>
      </c>
      <c r="M589" s="63" t="str">
        <f t="shared" si="65"/>
        <v xml:space="preserve">   </v>
      </c>
      <c r="N589" s="47"/>
      <c r="O589" s="47"/>
      <c r="P589" s="47"/>
      <c r="Q589" s="47"/>
      <c r="R589" s="47"/>
      <c r="S589" s="47"/>
      <c r="T589" s="47"/>
      <c r="U589" s="47"/>
      <c r="V589" s="47"/>
      <c r="W589" s="47"/>
      <c r="X589" s="47"/>
      <c r="Y589" s="47"/>
      <c r="Z589" s="47"/>
    </row>
    <row r="590" spans="1:26" ht="15" hidden="1" customHeight="1" x14ac:dyDescent="0.25">
      <c r="A590" s="359"/>
      <c r="B590" s="351"/>
      <c r="C590" s="108"/>
      <c r="D590" s="109"/>
      <c r="E590" s="110"/>
      <c r="F590" s="111"/>
      <c r="G590" s="106"/>
      <c r="H590" s="106"/>
      <c r="I590" s="107"/>
      <c r="J590" s="107"/>
      <c r="K590" s="52"/>
      <c r="L590" s="82" t="str">
        <f>CONCATENATE(C590," ",D590," ",E590," ",F590)</f>
        <v xml:space="preserve">   </v>
      </c>
      <c r="M590" s="63" t="str">
        <f t="shared" si="65"/>
        <v xml:space="preserve">   </v>
      </c>
      <c r="N590" s="47"/>
      <c r="O590" s="47"/>
      <c r="P590" s="47"/>
      <c r="Q590" s="47"/>
      <c r="R590" s="47"/>
      <c r="S590" s="47"/>
      <c r="T590" s="47"/>
      <c r="U590" s="47"/>
      <c r="V590" s="47"/>
      <c r="W590" s="47"/>
      <c r="X590" s="47"/>
      <c r="Y590" s="47"/>
      <c r="Z590" s="47"/>
    </row>
    <row r="591" spans="1:26" ht="15" hidden="1" customHeight="1" x14ac:dyDescent="0.25">
      <c r="A591" s="357" t="s">
        <v>218</v>
      </c>
      <c r="B591" s="352" t="s">
        <v>191</v>
      </c>
      <c r="C591" s="107"/>
      <c r="D591" s="107"/>
      <c r="E591" s="107"/>
      <c r="F591" s="107"/>
      <c r="G591" s="106"/>
      <c r="H591" s="106"/>
      <c r="I591" s="107"/>
      <c r="J591" s="107"/>
      <c r="K591" s="52"/>
      <c r="L591" s="356" t="str">
        <f t="shared" ref="L591:L599" si="72">CONCATENATE(C591," ",D591," ",E591," ",F591," ",C592," ",D592," ",E592," ",F592)</f>
        <v xml:space="preserve">       </v>
      </c>
      <c r="M591" s="63" t="str">
        <f t="shared" ref="M591:M654" si="73">CONCATENATE(G591," ",H591," ",I591," ",J591)</f>
        <v xml:space="preserve">   </v>
      </c>
      <c r="N591" s="47"/>
      <c r="O591" s="47"/>
      <c r="P591" s="47"/>
      <c r="Q591" s="47"/>
      <c r="R591" s="47"/>
      <c r="S591" s="47"/>
      <c r="T591" s="47"/>
      <c r="U591" s="47"/>
      <c r="V591" s="47"/>
      <c r="W591" s="47"/>
      <c r="X591" s="47"/>
      <c r="Y591" s="47"/>
      <c r="Z591" s="47"/>
    </row>
    <row r="592" spans="1:26" ht="15" hidden="1" customHeight="1" x14ac:dyDescent="0.25">
      <c r="A592" s="358"/>
      <c r="B592" s="350"/>
      <c r="C592" s="112"/>
      <c r="D592" s="370"/>
      <c r="E592" s="52"/>
      <c r="F592" s="105"/>
      <c r="G592" s="106"/>
      <c r="H592" s="106"/>
      <c r="I592" s="107"/>
      <c r="J592" s="107"/>
      <c r="K592" s="52"/>
      <c r="L592" s="68" t="str">
        <f t="shared" si="72"/>
        <v xml:space="preserve">       </v>
      </c>
      <c r="M592" s="63" t="str">
        <f t="shared" si="73"/>
        <v xml:space="preserve">   </v>
      </c>
      <c r="N592" s="47"/>
      <c r="O592" s="47"/>
      <c r="P592" s="47"/>
      <c r="Q592" s="47"/>
      <c r="R592" s="47"/>
      <c r="S592" s="47"/>
      <c r="T592" s="47"/>
      <c r="U592" s="47"/>
      <c r="V592" s="47"/>
      <c r="W592" s="47"/>
      <c r="X592" s="47"/>
      <c r="Y592" s="47"/>
      <c r="Z592" s="47"/>
    </row>
    <row r="593" spans="1:26" ht="15" hidden="1" customHeight="1" x14ac:dyDescent="0.25">
      <c r="A593" s="358"/>
      <c r="B593" s="350"/>
      <c r="C593" s="104"/>
      <c r="D593" s="370"/>
      <c r="E593" s="52"/>
      <c r="F593" s="105"/>
      <c r="G593" s="106"/>
      <c r="H593" s="106"/>
      <c r="I593" s="107"/>
      <c r="J593" s="107"/>
      <c r="K593" s="52"/>
      <c r="L593" s="68" t="str">
        <f t="shared" si="72"/>
        <v xml:space="preserve">       </v>
      </c>
      <c r="M593" s="63" t="str">
        <f t="shared" si="73"/>
        <v xml:space="preserve">   </v>
      </c>
      <c r="N593" s="47"/>
      <c r="O593" s="47"/>
      <c r="P593" s="47"/>
      <c r="Q593" s="47"/>
      <c r="R593" s="47"/>
      <c r="S593" s="47"/>
      <c r="T593" s="47"/>
      <c r="U593" s="47"/>
      <c r="V593" s="47"/>
      <c r="W593" s="47"/>
      <c r="X593" s="47"/>
      <c r="Y593" s="47"/>
      <c r="Z593" s="47"/>
    </row>
    <row r="594" spans="1:26" ht="15" hidden="1" customHeight="1" x14ac:dyDescent="0.25">
      <c r="A594" s="358"/>
      <c r="B594" s="350"/>
      <c r="C594" s="104"/>
      <c r="D594" s="370"/>
      <c r="E594" s="52"/>
      <c r="F594" s="105"/>
      <c r="G594" s="106"/>
      <c r="H594" s="106"/>
      <c r="I594" s="107"/>
      <c r="J594" s="107"/>
      <c r="K594" s="52"/>
      <c r="L594" s="68" t="str">
        <f t="shared" si="72"/>
        <v xml:space="preserve">       </v>
      </c>
      <c r="M594" s="63" t="str">
        <f t="shared" si="73"/>
        <v xml:space="preserve">   </v>
      </c>
      <c r="N594" s="47"/>
      <c r="O594" s="47"/>
      <c r="P594" s="47"/>
      <c r="Q594" s="47"/>
      <c r="R594" s="47"/>
      <c r="S594" s="47"/>
      <c r="T594" s="47"/>
      <c r="U594" s="47"/>
      <c r="V594" s="47"/>
      <c r="W594" s="47"/>
      <c r="X594" s="47"/>
      <c r="Y594" s="47"/>
      <c r="Z594" s="47"/>
    </row>
    <row r="595" spans="1:26" ht="15" hidden="1" customHeight="1" x14ac:dyDescent="0.25">
      <c r="A595" s="358"/>
      <c r="B595" s="350"/>
      <c r="C595" s="104"/>
      <c r="D595" s="370"/>
      <c r="E595" s="52"/>
      <c r="F595" s="105"/>
      <c r="G595" s="106"/>
      <c r="H595" s="106"/>
      <c r="I595" s="107"/>
      <c r="J595" s="107"/>
      <c r="K595" s="52"/>
      <c r="L595" s="68" t="str">
        <f t="shared" si="72"/>
        <v xml:space="preserve">       </v>
      </c>
      <c r="M595" s="63" t="str">
        <f t="shared" si="73"/>
        <v xml:space="preserve">   </v>
      </c>
      <c r="N595" s="51"/>
      <c r="O595" s="51"/>
      <c r="P595" s="51"/>
      <c r="Q595" s="51"/>
      <c r="R595" s="51"/>
      <c r="S595" s="51"/>
      <c r="T595" s="51"/>
      <c r="U595" s="51"/>
      <c r="V595" s="51"/>
      <c r="W595" s="51"/>
      <c r="X595" s="51"/>
      <c r="Y595" s="51"/>
      <c r="Z595" s="51"/>
    </row>
    <row r="596" spans="1:26" ht="15" hidden="1" customHeight="1" x14ac:dyDescent="0.25">
      <c r="A596" s="358"/>
      <c r="B596" s="350"/>
      <c r="C596" s="104"/>
      <c r="D596" s="370"/>
      <c r="E596" s="52"/>
      <c r="F596" s="105"/>
      <c r="G596" s="106"/>
      <c r="H596" s="106"/>
      <c r="I596" s="107"/>
      <c r="J596" s="107"/>
      <c r="K596" s="52"/>
      <c r="L596" s="68" t="str">
        <f t="shared" si="72"/>
        <v xml:space="preserve">       </v>
      </c>
      <c r="M596" s="63" t="str">
        <f t="shared" si="73"/>
        <v xml:space="preserve">   </v>
      </c>
      <c r="N596" s="51"/>
      <c r="O596" s="51"/>
      <c r="P596" s="51"/>
      <c r="Q596" s="51"/>
      <c r="R596" s="51"/>
      <c r="S596" s="51"/>
      <c r="T596" s="51"/>
      <c r="U596" s="51"/>
      <c r="V596" s="51"/>
      <c r="W596" s="51"/>
      <c r="X596" s="51"/>
      <c r="Y596" s="51"/>
      <c r="Z596" s="51"/>
    </row>
    <row r="597" spans="1:26" ht="15" hidden="1" customHeight="1" x14ac:dyDescent="0.25">
      <c r="A597" s="358"/>
      <c r="B597" s="350"/>
      <c r="C597" s="104"/>
      <c r="D597" s="370"/>
      <c r="E597" s="52"/>
      <c r="F597" s="105"/>
      <c r="G597" s="106"/>
      <c r="H597" s="106"/>
      <c r="I597" s="107"/>
      <c r="J597" s="107"/>
      <c r="K597" s="52"/>
      <c r="L597" s="68" t="str">
        <f t="shared" si="72"/>
        <v xml:space="preserve">       </v>
      </c>
      <c r="M597" s="63" t="str">
        <f t="shared" si="73"/>
        <v xml:space="preserve">   </v>
      </c>
      <c r="N597" s="51"/>
      <c r="O597" s="51"/>
      <c r="P597" s="51"/>
      <c r="Q597" s="51"/>
      <c r="R597" s="51"/>
      <c r="S597" s="51"/>
      <c r="T597" s="51"/>
      <c r="U597" s="51"/>
      <c r="V597" s="51"/>
      <c r="W597" s="51"/>
      <c r="X597" s="51"/>
      <c r="Y597" s="51"/>
      <c r="Z597" s="51"/>
    </row>
    <row r="598" spans="1:26" ht="15" hidden="1" customHeight="1" x14ac:dyDescent="0.25">
      <c r="A598" s="358"/>
      <c r="B598" s="350"/>
      <c r="C598" s="104"/>
      <c r="D598" s="370"/>
      <c r="E598" s="52"/>
      <c r="F598" s="105"/>
      <c r="G598" s="106"/>
      <c r="H598" s="106"/>
      <c r="I598" s="107"/>
      <c r="J598" s="107"/>
      <c r="K598" s="52"/>
      <c r="L598" s="68" t="str">
        <f t="shared" si="72"/>
        <v xml:space="preserve">       </v>
      </c>
      <c r="M598" s="63" t="str">
        <f t="shared" si="73"/>
        <v xml:space="preserve">   </v>
      </c>
      <c r="N598" s="51"/>
      <c r="O598" s="51"/>
      <c r="P598" s="51"/>
      <c r="Q598" s="51"/>
      <c r="R598" s="51"/>
      <c r="S598" s="51"/>
      <c r="T598" s="51"/>
      <c r="U598" s="51"/>
      <c r="V598" s="51"/>
      <c r="W598" s="51"/>
      <c r="X598" s="51"/>
      <c r="Y598" s="51"/>
      <c r="Z598" s="51"/>
    </row>
    <row r="599" spans="1:26" ht="15" hidden="1" customHeight="1" x14ac:dyDescent="0.25">
      <c r="A599" s="358"/>
      <c r="B599" s="350"/>
      <c r="C599" s="104"/>
      <c r="D599" s="370"/>
      <c r="E599" s="52"/>
      <c r="F599" s="105"/>
      <c r="G599" s="106"/>
      <c r="H599" s="106"/>
      <c r="I599" s="107"/>
      <c r="J599" s="107"/>
      <c r="K599" s="52"/>
      <c r="L599" s="68" t="str">
        <f t="shared" si="72"/>
        <v xml:space="preserve">       </v>
      </c>
      <c r="M599" s="63" t="str">
        <f t="shared" si="73"/>
        <v xml:space="preserve">   </v>
      </c>
      <c r="N599" s="47"/>
      <c r="O599" s="47"/>
      <c r="P599" s="47"/>
      <c r="Q599" s="47"/>
      <c r="R599" s="47"/>
      <c r="S599" s="47"/>
      <c r="T599" s="47"/>
      <c r="U599" s="47"/>
      <c r="V599" s="47"/>
      <c r="W599" s="47"/>
      <c r="X599" s="47"/>
      <c r="Y599" s="47"/>
      <c r="Z599" s="47"/>
    </row>
    <row r="600" spans="1:26" ht="15" hidden="1" customHeight="1" x14ac:dyDescent="0.25">
      <c r="A600" s="359"/>
      <c r="B600" s="351"/>
      <c r="C600" s="108"/>
      <c r="D600" s="109"/>
      <c r="E600" s="110"/>
      <c r="F600" s="111"/>
      <c r="G600" s="106"/>
      <c r="H600" s="106"/>
      <c r="I600" s="107"/>
      <c r="J600" s="107"/>
      <c r="K600" s="52"/>
      <c r="L600" s="68" t="str">
        <f>CONCATENATE(C600," ",D600," ",E600," ",F600)</f>
        <v xml:space="preserve">   </v>
      </c>
      <c r="M600" s="63" t="str">
        <f t="shared" si="73"/>
        <v xml:space="preserve">   </v>
      </c>
      <c r="N600" s="47"/>
      <c r="O600" s="47"/>
      <c r="P600" s="47"/>
      <c r="Q600" s="47"/>
      <c r="R600" s="47"/>
      <c r="S600" s="47"/>
      <c r="T600" s="47"/>
      <c r="U600" s="47"/>
      <c r="V600" s="47"/>
      <c r="W600" s="47"/>
      <c r="X600" s="47"/>
      <c r="Y600" s="47"/>
      <c r="Z600" s="47"/>
    </row>
    <row r="601" spans="1:26" ht="15" hidden="1" customHeight="1" x14ac:dyDescent="0.25">
      <c r="A601" s="357" t="s">
        <v>218</v>
      </c>
      <c r="B601" s="352" t="s">
        <v>191</v>
      </c>
      <c r="C601" s="107"/>
      <c r="D601" s="107"/>
      <c r="E601" s="107"/>
      <c r="F601" s="107"/>
      <c r="G601" s="106"/>
      <c r="H601" s="106"/>
      <c r="I601" s="107"/>
      <c r="J601" s="107"/>
      <c r="K601" s="52"/>
      <c r="L601" s="356" t="str">
        <f t="shared" ref="L601:L609" si="74">CONCATENATE(C601," ",D601," ",E601," ",F601," ",C602," ",D602," ",E602," ",F602)</f>
        <v xml:space="preserve">       </v>
      </c>
      <c r="M601" s="63" t="str">
        <f t="shared" si="73"/>
        <v xml:space="preserve">   </v>
      </c>
      <c r="N601" s="47"/>
      <c r="O601" s="47"/>
      <c r="P601" s="47"/>
      <c r="Q601" s="47"/>
      <c r="R601" s="47"/>
      <c r="S601" s="47"/>
      <c r="T601" s="47"/>
      <c r="U601" s="47"/>
      <c r="V601" s="47"/>
      <c r="W601" s="47"/>
      <c r="X601" s="47"/>
      <c r="Y601" s="47"/>
      <c r="Z601" s="47"/>
    </row>
    <row r="602" spans="1:26" ht="15" hidden="1" customHeight="1" x14ac:dyDescent="0.25">
      <c r="A602" s="358"/>
      <c r="B602" s="350"/>
      <c r="C602" s="112"/>
      <c r="D602" s="370"/>
      <c r="E602" s="52"/>
      <c r="F602" s="105"/>
      <c r="G602" s="106"/>
      <c r="H602" s="106"/>
      <c r="I602" s="107"/>
      <c r="J602" s="107"/>
      <c r="K602" s="52"/>
      <c r="L602" s="68" t="str">
        <f t="shared" si="74"/>
        <v xml:space="preserve">       </v>
      </c>
      <c r="M602" s="63" t="str">
        <f t="shared" si="73"/>
        <v xml:space="preserve">   </v>
      </c>
      <c r="N602" s="47"/>
      <c r="O602" s="47"/>
      <c r="P602" s="47"/>
      <c r="Q602" s="47"/>
      <c r="R602" s="47"/>
      <c r="S602" s="47"/>
      <c r="T602" s="47"/>
      <c r="U602" s="47"/>
      <c r="V602" s="47"/>
      <c r="W602" s="47"/>
      <c r="X602" s="47"/>
      <c r="Y602" s="47"/>
      <c r="Z602" s="47"/>
    </row>
    <row r="603" spans="1:26" ht="15" hidden="1" customHeight="1" x14ac:dyDescent="0.25">
      <c r="A603" s="358"/>
      <c r="B603" s="350"/>
      <c r="C603" s="104"/>
      <c r="D603" s="370"/>
      <c r="E603" s="52"/>
      <c r="F603" s="105"/>
      <c r="G603" s="106"/>
      <c r="H603" s="106"/>
      <c r="I603" s="107"/>
      <c r="J603" s="107"/>
      <c r="K603" s="52"/>
      <c r="L603" s="68" t="str">
        <f t="shared" si="74"/>
        <v xml:space="preserve">       </v>
      </c>
      <c r="M603" s="63" t="str">
        <f t="shared" si="73"/>
        <v xml:space="preserve">   </v>
      </c>
      <c r="N603" s="47"/>
      <c r="O603" s="47"/>
      <c r="P603" s="47"/>
      <c r="Q603" s="47"/>
      <c r="R603" s="47"/>
      <c r="S603" s="47"/>
      <c r="T603" s="47"/>
      <c r="U603" s="47"/>
      <c r="V603" s="47"/>
      <c r="W603" s="47"/>
      <c r="X603" s="47"/>
      <c r="Y603" s="47"/>
      <c r="Z603" s="47"/>
    </row>
    <row r="604" spans="1:26" ht="15" hidden="1" customHeight="1" x14ac:dyDescent="0.25">
      <c r="A604" s="358"/>
      <c r="B604" s="350"/>
      <c r="C604" s="104"/>
      <c r="D604" s="370"/>
      <c r="E604" s="52"/>
      <c r="F604" s="105"/>
      <c r="G604" s="106"/>
      <c r="H604" s="106"/>
      <c r="I604" s="107"/>
      <c r="J604" s="107"/>
      <c r="K604" s="52"/>
      <c r="L604" s="68" t="str">
        <f t="shared" si="74"/>
        <v xml:space="preserve">       </v>
      </c>
      <c r="M604" s="63" t="str">
        <f t="shared" si="73"/>
        <v xml:space="preserve">   </v>
      </c>
      <c r="N604" s="47"/>
      <c r="O604" s="47"/>
      <c r="P604" s="47"/>
      <c r="Q604" s="47"/>
      <c r="R604" s="47"/>
      <c r="S604" s="47"/>
      <c r="T604" s="47"/>
      <c r="U604" s="47"/>
      <c r="V604" s="47"/>
      <c r="W604" s="47"/>
      <c r="X604" s="47"/>
      <c r="Y604" s="47"/>
      <c r="Z604" s="47"/>
    </row>
    <row r="605" spans="1:26" ht="15" hidden="1" customHeight="1" x14ac:dyDescent="0.25">
      <c r="A605" s="358"/>
      <c r="B605" s="350"/>
      <c r="C605" s="104"/>
      <c r="D605" s="370"/>
      <c r="E605" s="52"/>
      <c r="F605" s="105"/>
      <c r="G605" s="106"/>
      <c r="H605" s="106"/>
      <c r="I605" s="107"/>
      <c r="J605" s="107"/>
      <c r="K605" s="52"/>
      <c r="L605" s="68" t="str">
        <f t="shared" si="74"/>
        <v xml:space="preserve">       </v>
      </c>
      <c r="M605" s="63" t="str">
        <f t="shared" si="73"/>
        <v xml:space="preserve">   </v>
      </c>
      <c r="N605" s="51"/>
      <c r="O605" s="51"/>
      <c r="P605" s="51"/>
      <c r="Q605" s="51"/>
      <c r="R605" s="51"/>
      <c r="S605" s="51"/>
      <c r="T605" s="51"/>
      <c r="U605" s="51"/>
      <c r="V605" s="51"/>
      <c r="W605" s="51"/>
      <c r="X605" s="51"/>
      <c r="Y605" s="51"/>
      <c r="Z605" s="51"/>
    </row>
    <row r="606" spans="1:26" ht="15" hidden="1" customHeight="1" x14ac:dyDescent="0.25">
      <c r="A606" s="358"/>
      <c r="B606" s="350"/>
      <c r="C606" s="104"/>
      <c r="D606" s="370"/>
      <c r="E606" s="52"/>
      <c r="F606" s="105"/>
      <c r="G606" s="106"/>
      <c r="H606" s="106"/>
      <c r="I606" s="107"/>
      <c r="J606" s="107"/>
      <c r="K606" s="52"/>
      <c r="L606" s="68" t="str">
        <f t="shared" si="74"/>
        <v xml:space="preserve">       </v>
      </c>
      <c r="M606" s="63" t="str">
        <f t="shared" si="73"/>
        <v xml:space="preserve">   </v>
      </c>
      <c r="N606" s="51"/>
      <c r="O606" s="51"/>
      <c r="P606" s="51"/>
      <c r="Q606" s="51"/>
      <c r="R606" s="51"/>
      <c r="S606" s="51"/>
      <c r="T606" s="51"/>
      <c r="U606" s="51"/>
      <c r="V606" s="51"/>
      <c r="W606" s="51"/>
      <c r="X606" s="51"/>
      <c r="Y606" s="51"/>
      <c r="Z606" s="51"/>
    </row>
    <row r="607" spans="1:26" ht="15" hidden="1" customHeight="1" x14ac:dyDescent="0.25">
      <c r="A607" s="358"/>
      <c r="B607" s="350"/>
      <c r="C607" s="104"/>
      <c r="D607" s="370"/>
      <c r="E607" s="52"/>
      <c r="F607" s="105"/>
      <c r="G607" s="106"/>
      <c r="H607" s="106"/>
      <c r="I607" s="107"/>
      <c r="J607" s="107"/>
      <c r="K607" s="52"/>
      <c r="L607" s="68" t="str">
        <f t="shared" si="74"/>
        <v xml:space="preserve">       </v>
      </c>
      <c r="M607" s="63" t="str">
        <f t="shared" si="73"/>
        <v xml:space="preserve">   </v>
      </c>
      <c r="N607" s="51"/>
      <c r="O607" s="51"/>
      <c r="P607" s="51"/>
      <c r="Q607" s="51"/>
      <c r="R607" s="51"/>
      <c r="S607" s="51"/>
      <c r="T607" s="51"/>
      <c r="U607" s="51"/>
      <c r="V607" s="51"/>
      <c r="W607" s="51"/>
      <c r="X607" s="51"/>
      <c r="Y607" s="51"/>
      <c r="Z607" s="51"/>
    </row>
    <row r="608" spans="1:26" ht="15" hidden="1" customHeight="1" x14ac:dyDescent="0.25">
      <c r="A608" s="358"/>
      <c r="B608" s="350"/>
      <c r="C608" s="104"/>
      <c r="D608" s="370"/>
      <c r="E608" s="52"/>
      <c r="F608" s="105"/>
      <c r="G608" s="106"/>
      <c r="H608" s="106"/>
      <c r="I608" s="107"/>
      <c r="J608" s="107"/>
      <c r="K608" s="52"/>
      <c r="L608" s="68" t="str">
        <f t="shared" si="74"/>
        <v xml:space="preserve">       </v>
      </c>
      <c r="M608" s="63" t="str">
        <f t="shared" si="73"/>
        <v xml:space="preserve">   </v>
      </c>
      <c r="N608" s="51"/>
      <c r="O608" s="51"/>
      <c r="P608" s="51"/>
      <c r="Q608" s="51"/>
      <c r="R608" s="51"/>
      <c r="S608" s="51"/>
      <c r="T608" s="51"/>
      <c r="U608" s="51"/>
      <c r="V608" s="51"/>
      <c r="W608" s="51"/>
      <c r="X608" s="51"/>
      <c r="Y608" s="51"/>
      <c r="Z608" s="51"/>
    </row>
    <row r="609" spans="1:26" ht="15" hidden="1" customHeight="1" x14ac:dyDescent="0.25">
      <c r="A609" s="358"/>
      <c r="B609" s="350"/>
      <c r="C609" s="104"/>
      <c r="D609" s="370"/>
      <c r="E609" s="52"/>
      <c r="F609" s="105"/>
      <c r="G609" s="106"/>
      <c r="H609" s="106"/>
      <c r="I609" s="107"/>
      <c r="J609" s="107"/>
      <c r="K609" s="52"/>
      <c r="L609" s="68" t="str">
        <f t="shared" si="74"/>
        <v xml:space="preserve">       </v>
      </c>
      <c r="M609" s="63" t="str">
        <f t="shared" si="73"/>
        <v xml:space="preserve">   </v>
      </c>
      <c r="N609" s="47"/>
      <c r="O609" s="47"/>
      <c r="P609" s="47"/>
      <c r="Q609" s="47"/>
      <c r="R609" s="47"/>
      <c r="S609" s="47"/>
      <c r="T609" s="47"/>
      <c r="U609" s="47"/>
      <c r="V609" s="47"/>
      <c r="W609" s="47"/>
      <c r="X609" s="47"/>
      <c r="Y609" s="47"/>
      <c r="Z609" s="47"/>
    </row>
    <row r="610" spans="1:26" ht="15" hidden="1" customHeight="1" x14ac:dyDescent="0.25">
      <c r="A610" s="359"/>
      <c r="B610" s="351"/>
      <c r="C610" s="108"/>
      <c r="D610" s="109"/>
      <c r="E610" s="110"/>
      <c r="F610" s="111"/>
      <c r="G610" s="106"/>
      <c r="H610" s="106"/>
      <c r="I610" s="107"/>
      <c r="J610" s="107"/>
      <c r="K610" s="52"/>
      <c r="L610" s="82" t="str">
        <f>CONCATENATE(C610," ",D610," ",E610," ",F610)</f>
        <v xml:space="preserve">   </v>
      </c>
      <c r="M610" s="63" t="str">
        <f t="shared" si="73"/>
        <v xml:space="preserve">   </v>
      </c>
      <c r="N610" s="47"/>
      <c r="O610" s="47"/>
      <c r="P610" s="47"/>
      <c r="Q610" s="47"/>
      <c r="R610" s="47"/>
      <c r="S610" s="47"/>
      <c r="T610" s="47"/>
      <c r="U610" s="47"/>
      <c r="V610" s="47"/>
      <c r="W610" s="47"/>
      <c r="X610" s="47"/>
      <c r="Y610" s="47"/>
      <c r="Z610" s="47"/>
    </row>
    <row r="611" spans="1:26" ht="15" hidden="1" customHeight="1" x14ac:dyDescent="0.25">
      <c r="A611" s="83"/>
      <c r="B611" s="83"/>
      <c r="C611" s="113"/>
      <c r="D611" s="83"/>
      <c r="E611" s="83"/>
      <c r="F611" s="83"/>
      <c r="G611" s="113"/>
      <c r="H611" s="83"/>
      <c r="I611" s="83"/>
      <c r="J611" s="83"/>
      <c r="K611" s="83"/>
      <c r="L611" s="83"/>
      <c r="M611" s="63" t="str">
        <f t="shared" si="73"/>
        <v xml:space="preserve">   </v>
      </c>
      <c r="N611" s="25"/>
      <c r="O611" s="25"/>
      <c r="P611" s="25"/>
      <c r="Q611" s="25"/>
      <c r="R611" s="25"/>
      <c r="S611" s="25"/>
      <c r="T611" s="25"/>
      <c r="U611" s="25"/>
      <c r="V611" s="25"/>
      <c r="W611" s="25"/>
      <c r="X611" s="25"/>
      <c r="Y611" s="25"/>
      <c r="Z611" s="25"/>
    </row>
    <row r="612" spans="1:26" ht="67.5" customHeight="1" x14ac:dyDescent="0.25">
      <c r="A612" s="371" t="s">
        <v>278</v>
      </c>
      <c r="B612" s="345" t="s">
        <v>128</v>
      </c>
      <c r="C612" s="362" t="s">
        <v>279</v>
      </c>
      <c r="D612" s="60" t="s">
        <v>280</v>
      </c>
      <c r="E612" s="60" t="s">
        <v>281</v>
      </c>
      <c r="F612" s="60" t="s">
        <v>282</v>
      </c>
      <c r="G612" s="106" t="s">
        <v>259</v>
      </c>
      <c r="H612" s="106" t="s">
        <v>209</v>
      </c>
      <c r="I612" s="114" t="s">
        <v>283</v>
      </c>
      <c r="J612" s="372" t="s">
        <v>284</v>
      </c>
      <c r="K612" s="52"/>
      <c r="L612" s="338" t="str">
        <f t="shared" ref="L612" si="75">CONCATENATE(C612," ",D612," ",E612," ",F612," ",C613," ",D613," ",E613," ",F613)</f>
        <v xml:space="preserve">UC3 C1 Realizar la preparación de la piel de acuerdo a las especificaciones tecnicas y requerimientos del cliente.    </v>
      </c>
      <c r="M612" s="63" t="str">
        <f t="shared" si="73"/>
        <v>C1 I1 Identifica el biotipo cutáneo teniendo en cuenta el diagnostico dermatológico y 
morfológico del cliente</v>
      </c>
      <c r="N612" s="51"/>
      <c r="O612" s="51"/>
      <c r="P612" s="51"/>
      <c r="Q612" s="51"/>
      <c r="R612" s="51"/>
      <c r="S612" s="51"/>
      <c r="T612" s="51"/>
      <c r="U612" s="51"/>
      <c r="V612" s="51"/>
      <c r="W612" s="51"/>
      <c r="X612" s="51"/>
      <c r="Y612" s="51"/>
      <c r="Z612" s="51"/>
    </row>
    <row r="613" spans="1:26" ht="78" customHeight="1" x14ac:dyDescent="0.25">
      <c r="A613" s="373"/>
      <c r="B613" s="340"/>
      <c r="C613" s="104"/>
      <c r="D613" s="370"/>
      <c r="E613" s="52"/>
      <c r="F613" s="105"/>
      <c r="G613" s="106" t="s">
        <v>262</v>
      </c>
      <c r="H613" s="106" t="s">
        <v>180</v>
      </c>
      <c r="I613" s="114" t="s">
        <v>285</v>
      </c>
      <c r="J613" s="372" t="s">
        <v>286</v>
      </c>
      <c r="K613" s="52"/>
      <c r="L613" s="68" t="str">
        <f t="shared" ref="L613:L620" si="76">CONCATENATE(C613," ",D613," ",E613," ",F613," ",C614," ",D614," ",E614," ",F614)</f>
        <v xml:space="preserve">       </v>
      </c>
      <c r="M613" s="63" t="str">
        <f t="shared" si="73"/>
        <v>C1 I2 Prepara la piel del cliente para el maquillaje   teniendo en cuenta la ficha diagnóstica, especificaciones técnicas y procedimientos de bio seguridad e higiene establecidos.</v>
      </c>
      <c r="N613" s="51"/>
      <c r="O613" s="51"/>
      <c r="P613" s="51"/>
      <c r="Q613" s="51"/>
      <c r="R613" s="51"/>
      <c r="S613" s="51"/>
      <c r="T613" s="51"/>
      <c r="U613" s="51"/>
      <c r="V613" s="51"/>
      <c r="W613" s="51"/>
      <c r="X613" s="51"/>
      <c r="Y613" s="51"/>
      <c r="Z613" s="51"/>
    </row>
    <row r="614" spans="1:26" ht="14.25" hidden="1" customHeight="1" x14ac:dyDescent="0.25">
      <c r="A614" s="373"/>
      <c r="B614" s="340"/>
      <c r="C614" s="104"/>
      <c r="D614" s="370"/>
      <c r="E614" s="52"/>
      <c r="F614" s="105"/>
      <c r="G614" s="86"/>
      <c r="H614" s="115"/>
      <c r="I614" s="100"/>
      <c r="J614" s="116"/>
      <c r="K614" s="52"/>
      <c r="L614" s="68" t="str">
        <f t="shared" si="76"/>
        <v xml:space="preserve">       </v>
      </c>
      <c r="M614" s="63" t="str">
        <f t="shared" si="73"/>
        <v xml:space="preserve">   </v>
      </c>
      <c r="N614" s="51"/>
      <c r="O614" s="51"/>
      <c r="P614" s="51"/>
      <c r="Q614" s="51"/>
      <c r="R614" s="51"/>
      <c r="S614" s="51"/>
      <c r="T614" s="51"/>
      <c r="U614" s="51"/>
      <c r="V614" s="51"/>
      <c r="W614" s="51"/>
      <c r="X614" s="51"/>
      <c r="Y614" s="51"/>
      <c r="Z614" s="51"/>
    </row>
    <row r="615" spans="1:26" ht="15" hidden="1" customHeight="1" x14ac:dyDescent="0.25">
      <c r="A615" s="373"/>
      <c r="B615" s="340"/>
      <c r="C615" s="104"/>
      <c r="D615" s="370"/>
      <c r="E615" s="52"/>
      <c r="F615" s="105"/>
      <c r="G615" s="106"/>
      <c r="H615" s="106"/>
      <c r="I615" s="100"/>
      <c r="J615" s="107"/>
      <c r="K615" s="52"/>
      <c r="L615" s="68" t="str">
        <f t="shared" si="76"/>
        <v xml:space="preserve">       </v>
      </c>
      <c r="M615" s="63" t="str">
        <f t="shared" si="73"/>
        <v xml:space="preserve">   </v>
      </c>
      <c r="N615" s="51"/>
      <c r="O615" s="51"/>
      <c r="P615" s="51"/>
      <c r="Q615" s="51"/>
      <c r="R615" s="51"/>
      <c r="S615" s="51"/>
      <c r="T615" s="51"/>
      <c r="U615" s="51"/>
      <c r="V615" s="51"/>
      <c r="W615" s="51"/>
      <c r="X615" s="51"/>
      <c r="Y615" s="51"/>
      <c r="Z615" s="51"/>
    </row>
    <row r="616" spans="1:26" ht="15" hidden="1" customHeight="1" x14ac:dyDescent="0.25">
      <c r="A616" s="373"/>
      <c r="B616" s="340"/>
      <c r="C616" s="104"/>
      <c r="D616" s="370"/>
      <c r="E616" s="52"/>
      <c r="F616" s="105"/>
      <c r="G616" s="106"/>
      <c r="H616" s="106"/>
      <c r="I616" s="100"/>
      <c r="J616" s="107"/>
      <c r="K616" s="52"/>
      <c r="L616" s="68" t="str">
        <f t="shared" si="76"/>
        <v xml:space="preserve">       </v>
      </c>
      <c r="M616" s="63" t="str">
        <f t="shared" si="73"/>
        <v xml:space="preserve">   </v>
      </c>
      <c r="N616" s="51"/>
      <c r="O616" s="51"/>
      <c r="P616" s="51"/>
      <c r="Q616" s="51"/>
      <c r="R616" s="51"/>
      <c r="S616" s="51"/>
      <c r="T616" s="51"/>
      <c r="U616" s="51"/>
      <c r="V616" s="51"/>
      <c r="W616" s="51"/>
      <c r="X616" s="51"/>
      <c r="Y616" s="51"/>
      <c r="Z616" s="51"/>
    </row>
    <row r="617" spans="1:26" ht="15" hidden="1" customHeight="1" x14ac:dyDescent="0.25">
      <c r="A617" s="373"/>
      <c r="B617" s="340"/>
      <c r="C617" s="104"/>
      <c r="D617" s="370"/>
      <c r="E617" s="52"/>
      <c r="F617" s="105"/>
      <c r="G617" s="106"/>
      <c r="H617" s="106"/>
      <c r="I617" s="100"/>
      <c r="J617" s="107"/>
      <c r="K617" s="52"/>
      <c r="L617" s="68" t="str">
        <f t="shared" si="76"/>
        <v xml:space="preserve">       </v>
      </c>
      <c r="M617" s="63" t="str">
        <f t="shared" si="73"/>
        <v xml:space="preserve">   </v>
      </c>
      <c r="N617" s="51"/>
      <c r="O617" s="51"/>
      <c r="P617" s="51"/>
      <c r="Q617" s="51"/>
      <c r="R617" s="51"/>
      <c r="S617" s="51"/>
      <c r="T617" s="51"/>
      <c r="U617" s="51"/>
      <c r="V617" s="51"/>
      <c r="W617" s="51"/>
      <c r="X617" s="51"/>
      <c r="Y617" s="51"/>
      <c r="Z617" s="51"/>
    </row>
    <row r="618" spans="1:26" ht="15" hidden="1" customHeight="1" x14ac:dyDescent="0.25">
      <c r="A618" s="373"/>
      <c r="B618" s="340"/>
      <c r="C618" s="104"/>
      <c r="D618" s="370"/>
      <c r="E618" s="52"/>
      <c r="F618" s="105"/>
      <c r="G618" s="106"/>
      <c r="H618" s="106"/>
      <c r="I618" s="100"/>
      <c r="J618" s="107"/>
      <c r="K618" s="52"/>
      <c r="L618" s="68" t="str">
        <f t="shared" si="76"/>
        <v xml:space="preserve">       </v>
      </c>
      <c r="M618" s="63" t="str">
        <f t="shared" si="73"/>
        <v xml:space="preserve">   </v>
      </c>
      <c r="N618" s="51"/>
      <c r="O618" s="51"/>
      <c r="P618" s="51"/>
      <c r="Q618" s="51"/>
      <c r="R618" s="51"/>
      <c r="S618" s="51"/>
      <c r="T618" s="51"/>
      <c r="U618" s="51"/>
      <c r="V618" s="51"/>
      <c r="W618" s="51"/>
      <c r="X618" s="51"/>
      <c r="Y618" s="51"/>
      <c r="Z618" s="51"/>
    </row>
    <row r="619" spans="1:26" ht="15" hidden="1" customHeight="1" x14ac:dyDescent="0.25">
      <c r="A619" s="373"/>
      <c r="B619" s="340"/>
      <c r="C619" s="104"/>
      <c r="D619" s="370"/>
      <c r="E619" s="52"/>
      <c r="F619" s="105"/>
      <c r="G619" s="106"/>
      <c r="H619" s="106"/>
      <c r="I619" s="100"/>
      <c r="J619" s="107"/>
      <c r="K619" s="52"/>
      <c r="L619" s="68" t="str">
        <f t="shared" si="76"/>
        <v xml:space="preserve">       </v>
      </c>
      <c r="M619" s="63" t="str">
        <f t="shared" si="73"/>
        <v xml:space="preserve">   </v>
      </c>
      <c r="N619" s="51"/>
      <c r="O619" s="51"/>
      <c r="P619" s="51"/>
      <c r="Q619" s="51"/>
      <c r="R619" s="51"/>
      <c r="S619" s="51"/>
      <c r="T619" s="51"/>
      <c r="U619" s="51"/>
      <c r="V619" s="51"/>
      <c r="W619" s="51"/>
      <c r="X619" s="51"/>
      <c r="Y619" s="51"/>
      <c r="Z619" s="51"/>
    </row>
    <row r="620" spans="1:26" ht="15" hidden="1" customHeight="1" x14ac:dyDescent="0.25">
      <c r="A620" s="373"/>
      <c r="B620" s="340"/>
      <c r="C620" s="104"/>
      <c r="D620" s="370"/>
      <c r="E620" s="52"/>
      <c r="F620" s="105"/>
      <c r="G620" s="106"/>
      <c r="H620" s="106"/>
      <c r="I620" s="100"/>
      <c r="J620" s="107"/>
      <c r="K620" s="52"/>
      <c r="L620" s="68" t="str">
        <f t="shared" si="76"/>
        <v xml:space="preserve">       </v>
      </c>
      <c r="M620" s="63" t="str">
        <f t="shared" si="73"/>
        <v xml:space="preserve">   </v>
      </c>
      <c r="N620" s="51"/>
      <c r="O620" s="51"/>
      <c r="P620" s="51"/>
      <c r="Q620" s="51"/>
      <c r="R620" s="51"/>
      <c r="S620" s="51"/>
      <c r="T620" s="51"/>
      <c r="U620" s="51"/>
      <c r="V620" s="51"/>
      <c r="W620" s="51"/>
      <c r="X620" s="51"/>
      <c r="Y620" s="51"/>
      <c r="Z620" s="51"/>
    </row>
    <row r="621" spans="1:26" ht="15" hidden="1" customHeight="1" x14ac:dyDescent="0.25">
      <c r="A621" s="374"/>
      <c r="B621" s="344"/>
      <c r="C621" s="104"/>
      <c r="D621" s="370"/>
      <c r="E621" s="52"/>
      <c r="F621" s="105"/>
      <c r="G621" s="106"/>
      <c r="H621" s="106"/>
      <c r="I621" s="100"/>
      <c r="J621" s="107"/>
      <c r="K621" s="52"/>
      <c r="L621" s="68" t="str">
        <f>CONCATENATE(C621," ",D621," ",E621," ",F621)</f>
        <v xml:space="preserve">   </v>
      </c>
      <c r="M621" s="63" t="str">
        <f t="shared" si="73"/>
        <v xml:space="preserve">   </v>
      </c>
      <c r="N621" s="51"/>
      <c r="O621" s="51"/>
      <c r="P621" s="51"/>
      <c r="Q621" s="51"/>
      <c r="R621" s="51"/>
      <c r="S621" s="51"/>
      <c r="T621" s="51"/>
      <c r="U621" s="51"/>
      <c r="V621" s="51"/>
      <c r="W621" s="51"/>
      <c r="X621" s="51"/>
      <c r="Y621" s="51"/>
      <c r="Z621" s="51"/>
    </row>
    <row r="622" spans="1:26" ht="100.5" customHeight="1" x14ac:dyDescent="0.25">
      <c r="A622" s="371" t="s">
        <v>278</v>
      </c>
      <c r="B622" s="345" t="s">
        <v>128</v>
      </c>
      <c r="C622" s="354" t="s">
        <v>287</v>
      </c>
      <c r="D622" s="60" t="s">
        <v>130</v>
      </c>
      <c r="E622" s="60" t="s">
        <v>288</v>
      </c>
      <c r="F622" s="60" t="s">
        <v>289</v>
      </c>
      <c r="G622" s="106" t="s">
        <v>270</v>
      </c>
      <c r="H622" s="106" t="s">
        <v>290</v>
      </c>
      <c r="I622" s="114" t="s">
        <v>291</v>
      </c>
      <c r="J622" s="372" t="s">
        <v>292</v>
      </c>
      <c r="K622" s="52"/>
      <c r="L622" s="338" t="str">
        <f t="shared" ref="L622" si="77">CONCATENATE(C622," ",D622," ",E622," ",F622," ",C623," ",D623," ",E623," ",F623)</f>
        <v xml:space="preserve">UC3 C2 Ejecutar maquillajes de belleza tomando en cuenta la ocasión, criterios estéticos, así como la morfología facial y requerimientos del cliente.     </v>
      </c>
      <c r="M622" s="63" t="str">
        <f t="shared" si="73"/>
        <v>C2 I1 Organiza el area de trabajo, materiales, instrumentos siguiendo procedimientos del establecimiento y criterios de bioseguridad e higiene.</v>
      </c>
      <c r="N622" s="51"/>
      <c r="O622" s="51"/>
      <c r="P622" s="51"/>
      <c r="Q622" s="51"/>
      <c r="R622" s="51"/>
      <c r="S622" s="51"/>
      <c r="T622" s="51"/>
      <c r="U622" s="51"/>
      <c r="V622" s="51"/>
      <c r="W622" s="51"/>
      <c r="X622" s="51"/>
      <c r="Y622" s="51"/>
      <c r="Z622" s="51"/>
    </row>
    <row r="623" spans="1:26" ht="51" customHeight="1" x14ac:dyDescent="0.25">
      <c r="A623" s="373"/>
      <c r="B623" s="340"/>
      <c r="C623" s="104"/>
      <c r="D623" s="370"/>
      <c r="E623" s="52"/>
      <c r="F623" s="105"/>
      <c r="G623" s="106" t="s">
        <v>274</v>
      </c>
      <c r="H623" s="106" t="s">
        <v>280</v>
      </c>
      <c r="I623" s="114" t="s">
        <v>293</v>
      </c>
      <c r="J623" s="372" t="s">
        <v>292</v>
      </c>
      <c r="K623" s="52"/>
      <c r="L623" s="68" t="str">
        <f t="shared" ref="L623:L630" si="78">CONCATENATE(C623," ",D623," ",E623," ",F623," ",C624," ",D624," ",E624," ",F624)</f>
        <v xml:space="preserve">       </v>
      </c>
      <c r="M623" s="63" t="str">
        <f t="shared" si="73"/>
        <v>C2 I2 Realizar la preparación la piel para el maquillaje  siguiendo procedimientos del establecimiento y criterios de bioseguridad e higiene.</v>
      </c>
      <c r="N623" s="51"/>
      <c r="O623" s="51"/>
      <c r="P623" s="51"/>
      <c r="Q623" s="51"/>
      <c r="R623" s="51"/>
      <c r="S623" s="51"/>
      <c r="T623" s="51"/>
      <c r="U623" s="51"/>
      <c r="V623" s="51"/>
      <c r="W623" s="51"/>
      <c r="X623" s="51"/>
      <c r="Y623" s="51"/>
      <c r="Z623" s="51"/>
    </row>
    <row r="624" spans="1:26" ht="62.25" customHeight="1" x14ac:dyDescent="0.25">
      <c r="A624" s="373"/>
      <c r="B624" s="340"/>
      <c r="C624" s="104"/>
      <c r="D624" s="370"/>
      <c r="E624" s="52"/>
      <c r="F624" s="105"/>
      <c r="G624" s="106" t="s">
        <v>294</v>
      </c>
      <c r="H624" s="106" t="s">
        <v>295</v>
      </c>
      <c r="I624" s="114" t="s">
        <v>296</v>
      </c>
      <c r="J624" s="372" t="s">
        <v>289</v>
      </c>
      <c r="K624" s="52"/>
      <c r="L624" s="68" t="str">
        <f t="shared" si="78"/>
        <v xml:space="preserve">       </v>
      </c>
      <c r="M624" s="63" t="str">
        <f t="shared" si="73"/>
        <v xml:space="preserve">C2 I3 Efectúa  diversos tipos de maquillajes  tomando en cuenta la ocasión, criterios estéticos, así como la morfología facial y requerimientos del cliente. </v>
      </c>
      <c r="N624" s="51"/>
      <c r="O624" s="51"/>
      <c r="P624" s="51"/>
      <c r="Q624" s="51"/>
      <c r="R624" s="51"/>
      <c r="S624" s="51"/>
      <c r="T624" s="51"/>
      <c r="U624" s="51"/>
      <c r="V624" s="51"/>
      <c r="W624" s="51"/>
      <c r="X624" s="51"/>
      <c r="Y624" s="51"/>
      <c r="Z624" s="51"/>
    </row>
    <row r="625" spans="1:26" ht="42" customHeight="1" x14ac:dyDescent="0.25">
      <c r="A625" s="373"/>
      <c r="B625" s="340"/>
      <c r="C625" s="104"/>
      <c r="D625" s="370"/>
      <c r="E625" s="52"/>
      <c r="F625" s="105"/>
      <c r="G625" s="321" t="s">
        <v>297</v>
      </c>
      <c r="H625" s="321" t="s">
        <v>199</v>
      </c>
      <c r="I625" s="322" t="s">
        <v>298</v>
      </c>
      <c r="J625" s="375" t="s">
        <v>299</v>
      </c>
      <c r="K625" s="52"/>
      <c r="L625" s="68" t="str">
        <f t="shared" si="78"/>
        <v xml:space="preserve">       </v>
      </c>
      <c r="M625" s="63" t="str">
        <f t="shared" si="73"/>
        <v>C2 I4 Brinda recomendaciones post servicio según el tipo de maquillaje realizado.</v>
      </c>
      <c r="N625" s="51"/>
      <c r="O625" s="51"/>
      <c r="P625" s="51"/>
      <c r="Q625" s="51"/>
      <c r="R625" s="51"/>
      <c r="S625" s="51"/>
      <c r="T625" s="51"/>
      <c r="U625" s="51"/>
      <c r="V625" s="51"/>
      <c r="W625" s="51"/>
      <c r="X625" s="51"/>
      <c r="Y625" s="51"/>
      <c r="Z625" s="51"/>
    </row>
    <row r="626" spans="1:26" ht="30.75" hidden="1" customHeight="1" x14ac:dyDescent="0.25">
      <c r="A626" s="373"/>
      <c r="B626" s="340"/>
      <c r="C626" s="104"/>
      <c r="D626" s="370"/>
      <c r="E626" s="52"/>
      <c r="F626" s="105"/>
      <c r="G626" s="106"/>
      <c r="H626" s="106"/>
      <c r="I626" s="106"/>
      <c r="J626" s="106"/>
      <c r="K626" s="52"/>
      <c r="L626" s="68" t="str">
        <f t="shared" si="78"/>
        <v xml:space="preserve">       </v>
      </c>
      <c r="M626" s="63" t="str">
        <f t="shared" si="73"/>
        <v xml:space="preserve">   </v>
      </c>
      <c r="N626" s="51"/>
      <c r="O626" s="51"/>
      <c r="P626" s="51"/>
      <c r="Q626" s="51"/>
      <c r="R626" s="51"/>
      <c r="S626" s="51"/>
      <c r="T626" s="51"/>
      <c r="U626" s="51"/>
      <c r="V626" s="51"/>
      <c r="W626" s="51"/>
      <c r="X626" s="51"/>
      <c r="Y626" s="51"/>
      <c r="Z626" s="51"/>
    </row>
    <row r="627" spans="1:26" ht="33.75" hidden="1" customHeight="1" x14ac:dyDescent="0.25">
      <c r="A627" s="373"/>
      <c r="B627" s="340"/>
      <c r="C627" s="104"/>
      <c r="D627" s="370"/>
      <c r="E627" s="52"/>
      <c r="F627" s="105"/>
      <c r="G627" s="106"/>
      <c r="H627" s="106"/>
      <c r="I627" s="108"/>
      <c r="J627" s="108"/>
      <c r="K627" s="52"/>
      <c r="L627" s="68" t="str">
        <f t="shared" si="78"/>
        <v xml:space="preserve">       </v>
      </c>
      <c r="M627" s="63" t="str">
        <f t="shared" si="73"/>
        <v xml:space="preserve">   </v>
      </c>
      <c r="N627" s="51"/>
      <c r="O627" s="51"/>
      <c r="P627" s="51"/>
      <c r="Q627" s="51"/>
      <c r="R627" s="51"/>
      <c r="S627" s="51"/>
      <c r="T627" s="51"/>
      <c r="U627" s="51"/>
      <c r="V627" s="51"/>
      <c r="W627" s="51"/>
      <c r="X627" s="51"/>
      <c r="Y627" s="51"/>
      <c r="Z627" s="51"/>
    </row>
    <row r="628" spans="1:26" ht="15" hidden="1" customHeight="1" x14ac:dyDescent="0.25">
      <c r="A628" s="373"/>
      <c r="B628" s="340"/>
      <c r="C628" s="104"/>
      <c r="D628" s="370"/>
      <c r="E628" s="52"/>
      <c r="F628" s="105"/>
      <c r="G628" s="106"/>
      <c r="H628" s="106"/>
      <c r="I628" s="107"/>
      <c r="J628" s="107"/>
      <c r="K628" s="52"/>
      <c r="L628" s="68" t="str">
        <f t="shared" si="78"/>
        <v xml:space="preserve">       </v>
      </c>
      <c r="M628" s="63" t="str">
        <f t="shared" si="73"/>
        <v xml:space="preserve">   </v>
      </c>
      <c r="N628" s="51"/>
      <c r="O628" s="51"/>
      <c r="P628" s="51"/>
      <c r="Q628" s="51"/>
      <c r="R628" s="51"/>
      <c r="S628" s="51"/>
      <c r="T628" s="51"/>
      <c r="U628" s="51"/>
      <c r="V628" s="51"/>
      <c r="W628" s="51"/>
      <c r="X628" s="51"/>
      <c r="Y628" s="51"/>
      <c r="Z628" s="51"/>
    </row>
    <row r="629" spans="1:26" ht="15" hidden="1" customHeight="1" x14ac:dyDescent="0.25">
      <c r="A629" s="373"/>
      <c r="B629" s="340"/>
      <c r="C629" s="104"/>
      <c r="D629" s="370"/>
      <c r="E629" s="52"/>
      <c r="F629" s="105"/>
      <c r="G629" s="106"/>
      <c r="H629" s="106"/>
      <c r="I629" s="107"/>
      <c r="J629" s="107"/>
      <c r="K629" s="52"/>
      <c r="L629" s="68" t="str">
        <f t="shared" si="78"/>
        <v xml:space="preserve">       </v>
      </c>
      <c r="M629" s="63" t="str">
        <f t="shared" si="73"/>
        <v xml:space="preserve">   </v>
      </c>
      <c r="N629" s="51"/>
      <c r="O629" s="51"/>
      <c r="P629" s="51"/>
      <c r="Q629" s="51"/>
      <c r="R629" s="51"/>
      <c r="S629" s="51"/>
      <c r="T629" s="51"/>
      <c r="U629" s="51"/>
      <c r="V629" s="51"/>
      <c r="W629" s="51"/>
      <c r="X629" s="51"/>
      <c r="Y629" s="51"/>
      <c r="Z629" s="51"/>
    </row>
    <row r="630" spans="1:26" ht="15" hidden="1" customHeight="1" x14ac:dyDescent="0.25">
      <c r="A630" s="373"/>
      <c r="B630" s="340"/>
      <c r="C630" s="104"/>
      <c r="D630" s="370"/>
      <c r="E630" s="52"/>
      <c r="F630" s="105"/>
      <c r="G630" s="106"/>
      <c r="H630" s="106"/>
      <c r="I630" s="107"/>
      <c r="J630" s="107"/>
      <c r="K630" s="52"/>
      <c r="L630" s="68" t="str">
        <f t="shared" si="78"/>
        <v xml:space="preserve">       </v>
      </c>
      <c r="M630" s="63" t="str">
        <f t="shared" si="73"/>
        <v xml:space="preserve">   </v>
      </c>
      <c r="N630" s="51"/>
      <c r="O630" s="51"/>
      <c r="P630" s="51"/>
      <c r="Q630" s="51"/>
      <c r="R630" s="51"/>
      <c r="S630" s="51"/>
      <c r="T630" s="51"/>
      <c r="U630" s="51"/>
      <c r="V630" s="51"/>
      <c r="W630" s="51"/>
      <c r="X630" s="51"/>
      <c r="Y630" s="51"/>
      <c r="Z630" s="51"/>
    </row>
    <row r="631" spans="1:26" ht="15" hidden="1" customHeight="1" x14ac:dyDescent="0.25">
      <c r="A631" s="374"/>
      <c r="B631" s="344"/>
      <c r="C631" s="104"/>
      <c r="D631" s="370"/>
      <c r="E631" s="52"/>
      <c r="F631" s="105"/>
      <c r="G631" s="112"/>
      <c r="H631" s="112"/>
      <c r="I631" s="118"/>
      <c r="J631" s="118"/>
      <c r="K631" s="52"/>
      <c r="L631" s="68" t="str">
        <f>CONCATENATE(C631," ",D631," ",E631," ",F631)</f>
        <v xml:space="preserve">   </v>
      </c>
      <c r="M631" s="63" t="str">
        <f t="shared" si="73"/>
        <v xml:space="preserve">   </v>
      </c>
      <c r="N631" s="51"/>
      <c r="O631" s="51"/>
      <c r="P631" s="51"/>
      <c r="Q631" s="51"/>
      <c r="R631" s="51"/>
      <c r="S631" s="51"/>
      <c r="T631" s="51"/>
      <c r="U631" s="51"/>
      <c r="V631" s="51"/>
      <c r="W631" s="51"/>
      <c r="X631" s="51"/>
      <c r="Y631" s="51"/>
      <c r="Z631" s="51"/>
    </row>
    <row r="632" spans="1:26" ht="69" customHeight="1" x14ac:dyDescent="0.25">
      <c r="A632" s="371" t="s">
        <v>278</v>
      </c>
      <c r="B632" s="337" t="s">
        <v>128</v>
      </c>
      <c r="C632" s="354" t="s">
        <v>300</v>
      </c>
      <c r="D632" s="60" t="s">
        <v>130</v>
      </c>
      <c r="E632" s="60" t="s">
        <v>301</v>
      </c>
      <c r="F632" s="60" t="s">
        <v>302</v>
      </c>
      <c r="G632" s="65" t="s">
        <v>303</v>
      </c>
      <c r="H632" s="65" t="s">
        <v>209</v>
      </c>
      <c r="I632" s="65" t="s">
        <v>304</v>
      </c>
      <c r="J632" s="65" t="s">
        <v>305</v>
      </c>
      <c r="K632" s="52"/>
      <c r="L632" s="338" t="str">
        <f t="shared" ref="L632" si="79">CONCATENATE(C632," ",D632," ",E632," ",F632," ",C633," ",D633," ",E633," ",F633)</f>
        <v xml:space="preserve">UC3 C3 Ejecutar depilaciones de la piel del rostro aplicando técnicas mecánicas y tomando en cuenta criterios estéticos y de bioseguridad e higiene.    </v>
      </c>
      <c r="M632" s="63" t="str">
        <f t="shared" si="73"/>
        <v>C3 I1 Identifica las caracteristicas de la piel del rostro aplicando criterios técnicos establecidos</v>
      </c>
      <c r="N632" s="51"/>
      <c r="O632" s="51"/>
      <c r="P632" s="51"/>
      <c r="Q632" s="51"/>
      <c r="R632" s="51"/>
      <c r="S632" s="51"/>
      <c r="T632" s="51"/>
      <c r="U632" s="51"/>
      <c r="V632" s="51"/>
      <c r="W632" s="51"/>
      <c r="X632" s="51"/>
      <c r="Y632" s="51"/>
      <c r="Z632" s="51"/>
    </row>
    <row r="633" spans="1:26" ht="54.75" customHeight="1" x14ac:dyDescent="0.25">
      <c r="A633" s="373"/>
      <c r="B633" s="340"/>
      <c r="C633" s="104"/>
      <c r="D633" s="370"/>
      <c r="E633" s="52"/>
      <c r="F633" s="52"/>
      <c r="G633" s="65" t="s">
        <v>306</v>
      </c>
      <c r="H633" s="65" t="s">
        <v>138</v>
      </c>
      <c r="I633" s="65" t="s">
        <v>307</v>
      </c>
      <c r="J633" s="65" t="s">
        <v>308</v>
      </c>
      <c r="K633" s="52"/>
      <c r="L633" s="68" t="str">
        <f t="shared" ref="L633:L640" si="80">CONCATENATE(C633," ",D633," ",E633," ",F633," ",C634," ",D634," ",E634," ",F634)</f>
        <v xml:space="preserve">       </v>
      </c>
      <c r="M633" s="63" t="str">
        <f t="shared" si="73"/>
        <v>C3 I2 Realiza la prueba de sensibilización teniendo en cuenta el diagnóstico, servicio requerido por el cliente y  criterios de bioseguridad e higiene.</v>
      </c>
      <c r="N633" s="51"/>
      <c r="O633" s="51"/>
      <c r="P633" s="51"/>
      <c r="Q633" s="51"/>
      <c r="R633" s="51"/>
      <c r="S633" s="51"/>
      <c r="T633" s="51"/>
      <c r="U633" s="51"/>
      <c r="V633" s="51"/>
      <c r="W633" s="51"/>
      <c r="X633" s="51"/>
      <c r="Y633" s="51"/>
      <c r="Z633" s="51"/>
    </row>
    <row r="634" spans="1:26" ht="64.5" customHeight="1" x14ac:dyDescent="0.25">
      <c r="A634" s="373"/>
      <c r="B634" s="340"/>
      <c r="C634" s="104"/>
      <c r="D634" s="370"/>
      <c r="E634" s="52"/>
      <c r="F634" s="105"/>
      <c r="G634" s="65" t="s">
        <v>309</v>
      </c>
      <c r="H634" s="65" t="s">
        <v>138</v>
      </c>
      <c r="I634" s="65" t="s">
        <v>310</v>
      </c>
      <c r="J634" s="65" t="s">
        <v>311</v>
      </c>
      <c r="K634" s="52"/>
      <c r="L634" s="68" t="str">
        <f t="shared" si="80"/>
        <v xml:space="preserve">       </v>
      </c>
      <c r="M634" s="63" t="str">
        <f t="shared" si="73"/>
        <v>C3 I3 Realiza depilaciones aplicando técnicas mecanicas (cremas)  y tomando en cuenta criterios estéticos y de bioseguridad e higiene.</v>
      </c>
      <c r="N634" s="51"/>
      <c r="O634" s="51"/>
      <c r="P634" s="51"/>
      <c r="Q634" s="51"/>
      <c r="R634" s="51"/>
      <c r="S634" s="51"/>
      <c r="T634" s="51"/>
      <c r="U634" s="51"/>
      <c r="V634" s="51"/>
      <c r="W634" s="51"/>
      <c r="X634" s="51"/>
      <c r="Y634" s="51"/>
      <c r="Z634" s="51"/>
    </row>
    <row r="635" spans="1:26" ht="59.25" customHeight="1" x14ac:dyDescent="0.25">
      <c r="A635" s="373"/>
      <c r="B635" s="340"/>
      <c r="C635" s="104"/>
      <c r="D635" s="370"/>
      <c r="E635" s="52"/>
      <c r="F635" s="105"/>
      <c r="G635" s="65" t="s">
        <v>312</v>
      </c>
      <c r="H635" s="65" t="s">
        <v>313</v>
      </c>
      <c r="I635" s="65" t="s">
        <v>314</v>
      </c>
      <c r="J635" s="65" t="s">
        <v>315</v>
      </c>
      <c r="K635" s="52"/>
      <c r="L635" s="68" t="str">
        <f t="shared" si="80"/>
        <v xml:space="preserve">       </v>
      </c>
      <c r="M635" s="63" t="str">
        <f t="shared" si="73"/>
        <v>C3 I4 Efectua epilaciones aplicando técnicas mecánicas (hilo, pinza y cera) y  tomando en cuenta criterios estéticos y de bioseguridad e higiene.</v>
      </c>
      <c r="N635" s="51"/>
      <c r="O635" s="51"/>
      <c r="P635" s="51"/>
      <c r="Q635" s="51"/>
      <c r="R635" s="51"/>
      <c r="S635" s="51"/>
      <c r="T635" s="51"/>
      <c r="U635" s="51"/>
      <c r="V635" s="51"/>
      <c r="W635" s="51"/>
      <c r="X635" s="51"/>
      <c r="Y635" s="51"/>
      <c r="Z635" s="51"/>
    </row>
    <row r="636" spans="1:26" ht="15" hidden="1" customHeight="1" x14ac:dyDescent="0.25">
      <c r="A636" s="373"/>
      <c r="B636" s="340"/>
      <c r="C636" s="104"/>
      <c r="D636" s="370"/>
      <c r="E636" s="52"/>
      <c r="F636" s="105"/>
      <c r="G636" s="106"/>
      <c r="H636" s="106"/>
      <c r="I636" s="107"/>
      <c r="J636" s="107"/>
      <c r="K636" s="52"/>
      <c r="L636" s="68" t="str">
        <f t="shared" si="80"/>
        <v xml:space="preserve">       </v>
      </c>
      <c r="M636" s="63" t="str">
        <f t="shared" si="73"/>
        <v xml:space="preserve">   </v>
      </c>
      <c r="N636" s="51"/>
      <c r="O636" s="51"/>
      <c r="P636" s="51"/>
      <c r="Q636" s="51"/>
      <c r="R636" s="51"/>
      <c r="S636" s="51"/>
      <c r="T636" s="51"/>
      <c r="U636" s="51"/>
      <c r="V636" s="51"/>
      <c r="W636" s="51"/>
      <c r="X636" s="51"/>
      <c r="Y636" s="51"/>
      <c r="Z636" s="51"/>
    </row>
    <row r="637" spans="1:26" ht="15" hidden="1" customHeight="1" x14ac:dyDescent="0.25">
      <c r="A637" s="373"/>
      <c r="B637" s="340"/>
      <c r="C637" s="104"/>
      <c r="D637" s="370"/>
      <c r="E637" s="52"/>
      <c r="F637" s="105"/>
      <c r="G637" s="106"/>
      <c r="H637" s="106"/>
      <c r="I637" s="107"/>
      <c r="J637" s="107"/>
      <c r="K637" s="52"/>
      <c r="L637" s="68" t="str">
        <f t="shared" si="80"/>
        <v xml:space="preserve">       </v>
      </c>
      <c r="M637" s="63" t="str">
        <f t="shared" si="73"/>
        <v xml:space="preserve">   </v>
      </c>
      <c r="N637" s="51"/>
      <c r="O637" s="51"/>
      <c r="P637" s="51"/>
      <c r="Q637" s="51"/>
      <c r="R637" s="51"/>
      <c r="S637" s="51"/>
      <c r="T637" s="51"/>
      <c r="U637" s="51"/>
      <c r="V637" s="51"/>
      <c r="W637" s="51"/>
      <c r="X637" s="51"/>
      <c r="Y637" s="51"/>
      <c r="Z637" s="51"/>
    </row>
    <row r="638" spans="1:26" ht="15" hidden="1" customHeight="1" x14ac:dyDescent="0.25">
      <c r="A638" s="373"/>
      <c r="B638" s="340"/>
      <c r="C638" s="104"/>
      <c r="D638" s="370"/>
      <c r="E638" s="52"/>
      <c r="F638" s="105"/>
      <c r="G638" s="106"/>
      <c r="H638" s="106"/>
      <c r="I638" s="107"/>
      <c r="J638" s="107"/>
      <c r="K638" s="52"/>
      <c r="L638" s="68" t="str">
        <f t="shared" si="80"/>
        <v xml:space="preserve">       </v>
      </c>
      <c r="M638" s="63" t="str">
        <f t="shared" si="73"/>
        <v xml:space="preserve">   </v>
      </c>
      <c r="N638" s="51"/>
      <c r="O638" s="51"/>
      <c r="P638" s="51"/>
      <c r="Q638" s="51"/>
      <c r="R638" s="51"/>
      <c r="S638" s="51"/>
      <c r="T638" s="51"/>
      <c r="U638" s="51"/>
      <c r="V638" s="51"/>
      <c r="W638" s="51"/>
      <c r="X638" s="51"/>
      <c r="Y638" s="51"/>
      <c r="Z638" s="51"/>
    </row>
    <row r="639" spans="1:26" ht="15" hidden="1" customHeight="1" x14ac:dyDescent="0.25">
      <c r="A639" s="373"/>
      <c r="B639" s="340"/>
      <c r="C639" s="104"/>
      <c r="D639" s="370"/>
      <c r="E639" s="52"/>
      <c r="F639" s="105"/>
      <c r="G639" s="106"/>
      <c r="H639" s="106"/>
      <c r="I639" s="107"/>
      <c r="J639" s="107"/>
      <c r="K639" s="52"/>
      <c r="L639" s="68" t="str">
        <f t="shared" si="80"/>
        <v xml:space="preserve">       </v>
      </c>
      <c r="M639" s="63" t="str">
        <f t="shared" si="73"/>
        <v xml:space="preserve">   </v>
      </c>
      <c r="N639" s="51"/>
      <c r="O639" s="51"/>
      <c r="P639" s="51"/>
      <c r="Q639" s="51"/>
      <c r="R639" s="51"/>
      <c r="S639" s="51"/>
      <c r="T639" s="51"/>
      <c r="U639" s="51"/>
      <c r="V639" s="51"/>
      <c r="W639" s="51"/>
      <c r="X639" s="51"/>
      <c r="Y639" s="51"/>
      <c r="Z639" s="51"/>
    </row>
    <row r="640" spans="1:26" ht="15" hidden="1" customHeight="1" x14ac:dyDescent="0.25">
      <c r="A640" s="373"/>
      <c r="B640" s="340"/>
      <c r="C640" s="104"/>
      <c r="D640" s="370"/>
      <c r="E640" s="52"/>
      <c r="F640" s="105"/>
      <c r="G640" s="106"/>
      <c r="H640" s="106"/>
      <c r="I640" s="107"/>
      <c r="J640" s="107"/>
      <c r="K640" s="52"/>
      <c r="L640" s="68" t="str">
        <f t="shared" si="80"/>
        <v xml:space="preserve">       </v>
      </c>
      <c r="M640" s="63" t="str">
        <f t="shared" si="73"/>
        <v xml:space="preserve">   </v>
      </c>
      <c r="N640" s="51"/>
      <c r="O640" s="51"/>
      <c r="P640" s="51"/>
      <c r="Q640" s="51"/>
      <c r="R640" s="51"/>
      <c r="S640" s="51"/>
      <c r="T640" s="51"/>
      <c r="U640" s="51"/>
      <c r="V640" s="51"/>
      <c r="W640" s="51"/>
      <c r="X640" s="51"/>
      <c r="Y640" s="51"/>
      <c r="Z640" s="51"/>
    </row>
    <row r="641" spans="1:26" ht="15" hidden="1" customHeight="1" x14ac:dyDescent="0.25">
      <c r="A641" s="374"/>
      <c r="B641" s="344"/>
      <c r="C641" s="104"/>
      <c r="D641" s="370"/>
      <c r="E641" s="52"/>
      <c r="F641" s="105"/>
      <c r="G641" s="106"/>
      <c r="H641" s="106"/>
      <c r="I641" s="107"/>
      <c r="J641" s="107"/>
      <c r="K641" s="52"/>
      <c r="L641" s="68" t="str">
        <f>CONCATENATE(C641," ",D641," ",E641," ",F641)</f>
        <v xml:space="preserve">   </v>
      </c>
      <c r="M641" s="63" t="str">
        <f t="shared" si="73"/>
        <v xml:space="preserve">   </v>
      </c>
      <c r="N641" s="51"/>
      <c r="O641" s="51"/>
      <c r="P641" s="51"/>
      <c r="Q641" s="51"/>
      <c r="R641" s="51"/>
      <c r="S641" s="51"/>
      <c r="T641" s="51"/>
      <c r="U641" s="51"/>
      <c r="V641" s="51"/>
      <c r="W641" s="51"/>
      <c r="X641" s="51"/>
      <c r="Y641" s="51"/>
      <c r="Z641" s="51"/>
    </row>
    <row r="642" spans="1:26" ht="78" customHeight="1" x14ac:dyDescent="0.25">
      <c r="A642" s="371" t="s">
        <v>278</v>
      </c>
      <c r="B642" s="345" t="s">
        <v>128</v>
      </c>
      <c r="C642" s="376" t="s">
        <v>316</v>
      </c>
      <c r="D642" s="300" t="s">
        <v>280</v>
      </c>
      <c r="E642" s="300" t="s">
        <v>317</v>
      </c>
      <c r="F642" s="300" t="s">
        <v>282</v>
      </c>
      <c r="G642" s="119" t="s">
        <v>133</v>
      </c>
      <c r="H642" s="121" t="s">
        <v>290</v>
      </c>
      <c r="I642" s="98" t="s">
        <v>318</v>
      </c>
      <c r="J642" s="372" t="s">
        <v>292</v>
      </c>
      <c r="K642" s="52"/>
      <c r="L642" s="338" t="str">
        <f t="shared" ref="L642:L648" si="81">CONCATENATE(C642," ",D642," ",E642," ",F642," ",C643," ",D643," ",E643," ",F643)</f>
        <v>UC4 C1 Realizar la preparación de la piel y postizos faciales de acuerdo a las especificaciones tecnicas y requerimientos del cliente. UC4 C2 Ejecutar maquillajes de caracterización usando técnicas de posticería, según el personaje a interpretar, tomando en cuenta sus características.</v>
      </c>
      <c r="M642" s="63" t="str">
        <f t="shared" si="73"/>
        <v>C1I1 Organiza el area de trabajo, materiales, instrumentos e insumos para la preparación de la piel siguiendo procedimientos del establecimiento y criterios de bioseguridad e higiene.</v>
      </c>
      <c r="N642" s="51"/>
      <c r="O642" s="51"/>
      <c r="P642" s="51"/>
      <c r="Q642" s="51"/>
      <c r="R642" s="51"/>
      <c r="S642" s="51"/>
      <c r="T642" s="51"/>
      <c r="U642" s="51"/>
      <c r="V642" s="51"/>
      <c r="W642" s="51"/>
      <c r="X642" s="51"/>
      <c r="Y642" s="51"/>
      <c r="Z642" s="51"/>
    </row>
    <row r="643" spans="1:26" ht="64.5" customHeight="1" x14ac:dyDescent="0.25">
      <c r="A643" s="373"/>
      <c r="B643" s="340"/>
      <c r="C643" s="301" t="s">
        <v>319</v>
      </c>
      <c r="D643" s="300" t="s">
        <v>130</v>
      </c>
      <c r="E643" s="300" t="s">
        <v>320</v>
      </c>
      <c r="F643" s="300" t="s">
        <v>321</v>
      </c>
      <c r="G643" s="119" t="s">
        <v>137</v>
      </c>
      <c r="H643" s="121" t="s">
        <v>209</v>
      </c>
      <c r="I643" s="98" t="s">
        <v>283</v>
      </c>
      <c r="J643" s="372" t="s">
        <v>284</v>
      </c>
      <c r="K643" s="52"/>
      <c r="L643" s="338" t="str">
        <f t="shared" si="81"/>
        <v xml:space="preserve">UC4 C2 Ejecutar maquillajes de caracterización usando técnicas de posticería, según el personaje a interpretar, tomando en cuenta sus características.    </v>
      </c>
      <c r="M643" s="63" t="str">
        <f t="shared" si="73"/>
        <v>C1I2 Identifica el biotipo cutáneo teniendo en cuenta el diagnostico dermatológico y 
morfológico del cliente</v>
      </c>
      <c r="N643" s="51"/>
      <c r="O643" s="51"/>
      <c r="P643" s="51"/>
      <c r="Q643" s="51"/>
      <c r="R643" s="51"/>
      <c r="S643" s="51"/>
      <c r="T643" s="51"/>
      <c r="U643" s="51"/>
      <c r="V643" s="51"/>
      <c r="W643" s="51"/>
      <c r="X643" s="51"/>
      <c r="Y643" s="51"/>
      <c r="Z643" s="51"/>
    </row>
    <row r="644" spans="1:26" ht="37.5" customHeight="1" x14ac:dyDescent="0.25">
      <c r="A644" s="373"/>
      <c r="B644" s="340"/>
      <c r="C644" s="104"/>
      <c r="D644" s="370"/>
      <c r="E644" s="122"/>
      <c r="F644" s="105"/>
      <c r="G644" s="119" t="s">
        <v>141</v>
      </c>
      <c r="H644" s="302" t="s">
        <v>180</v>
      </c>
      <c r="I644" s="303" t="s">
        <v>322</v>
      </c>
      <c r="J644" s="304" t="s">
        <v>286</v>
      </c>
      <c r="K644" s="52"/>
      <c r="L644" s="338" t="str">
        <f t="shared" si="81"/>
        <v xml:space="preserve">       </v>
      </c>
      <c r="M644" s="63" t="str">
        <f t="shared" si="73"/>
        <v>C1I3 Prepara la piel para el maquillaje de caracterización del cliente  teniendo en cuenta la ficha diagnóstica, especificaciones técnicas y procedimientos de bio seguridad e higiene establecidos.</v>
      </c>
      <c r="N644" s="51"/>
      <c r="O644" s="51"/>
      <c r="P644" s="51"/>
      <c r="Q644" s="51"/>
      <c r="R644" s="51"/>
      <c r="S644" s="51"/>
      <c r="T644" s="51"/>
      <c r="U644" s="51"/>
      <c r="V644" s="51"/>
      <c r="W644" s="51"/>
      <c r="X644" s="51"/>
      <c r="Y644" s="51"/>
      <c r="Z644" s="51"/>
    </row>
    <row r="645" spans="1:26" ht="28.5" customHeight="1" x14ac:dyDescent="0.25">
      <c r="A645" s="373"/>
      <c r="B645" s="340"/>
      <c r="C645" s="104"/>
      <c r="D645" s="370"/>
      <c r="E645" s="52"/>
      <c r="F645" s="105"/>
      <c r="G645" s="119" t="s">
        <v>144</v>
      </c>
      <c r="H645" s="121" t="s">
        <v>209</v>
      </c>
      <c r="I645" s="123" t="s">
        <v>323</v>
      </c>
      <c r="J645" s="98" t="s">
        <v>324</v>
      </c>
      <c r="K645" s="52"/>
      <c r="L645" s="338" t="str">
        <f t="shared" si="81"/>
        <v xml:space="preserve">        </v>
      </c>
      <c r="M645" s="63" t="str">
        <f t="shared" si="73"/>
        <v>C1I4 Identifica las caracteristicas del personaje a caracterizar tomando en cuenta los requerimientos del cliente.</v>
      </c>
      <c r="N645" s="51"/>
      <c r="O645" s="51"/>
      <c r="P645" s="51"/>
      <c r="Q645" s="51"/>
      <c r="R645" s="51"/>
      <c r="S645" s="51"/>
      <c r="T645" s="51"/>
      <c r="U645" s="51"/>
      <c r="V645" s="51"/>
      <c r="W645" s="51"/>
      <c r="X645" s="51"/>
      <c r="Y645" s="51"/>
      <c r="Z645" s="51"/>
    </row>
    <row r="646" spans="1:26" ht="30" customHeight="1" x14ac:dyDescent="0.25">
      <c r="A646" s="373"/>
      <c r="B646" s="340"/>
      <c r="C646" s="104"/>
      <c r="D646" s="124" t="s">
        <v>172</v>
      </c>
      <c r="E646" s="124"/>
      <c r="F646" s="125"/>
      <c r="G646" s="119" t="s">
        <v>148</v>
      </c>
      <c r="H646" s="123" t="s">
        <v>325</v>
      </c>
      <c r="I646" s="98" t="s">
        <v>326</v>
      </c>
      <c r="J646" s="98" t="s">
        <v>327</v>
      </c>
      <c r="K646" s="52"/>
      <c r="L646" s="338" t="str">
        <f t="shared" si="81"/>
        <v xml:space="preserve">        </v>
      </c>
      <c r="M646" s="63" t="str">
        <f t="shared" si="73"/>
        <v>C1I5 Prepara  los postizos faciales o corporales en funcion al requerimiento del personaje y cliente.</v>
      </c>
      <c r="N646" s="51"/>
      <c r="O646" s="51"/>
      <c r="P646" s="51"/>
      <c r="Q646" s="51"/>
      <c r="R646" s="51"/>
      <c r="S646" s="51"/>
      <c r="T646" s="51"/>
      <c r="U646" s="51"/>
      <c r="V646" s="51"/>
      <c r="W646" s="51"/>
      <c r="X646" s="51"/>
      <c r="Y646" s="51"/>
      <c r="Z646" s="51"/>
    </row>
    <row r="647" spans="1:26" ht="36.75" customHeight="1" x14ac:dyDescent="0.25">
      <c r="A647" s="373"/>
      <c r="B647" s="340"/>
      <c r="C647" s="104"/>
      <c r="D647" s="370"/>
      <c r="E647" s="52"/>
      <c r="F647" s="105"/>
      <c r="G647" s="119" t="s">
        <v>155</v>
      </c>
      <c r="H647" s="98" t="s">
        <v>313</v>
      </c>
      <c r="I647" s="98" t="s">
        <v>328</v>
      </c>
      <c r="J647" s="98" t="s">
        <v>329</v>
      </c>
      <c r="K647" s="52"/>
      <c r="L647" s="338" t="str">
        <f t="shared" si="81"/>
        <v xml:space="preserve">       </v>
      </c>
      <c r="M647" s="63" t="str">
        <f t="shared" si="73"/>
        <v>C2I1 Efectua maquillajes de personificación  según el personaje a interpretar, tomando en cuenta sus características, y normas de bioseguridad.</v>
      </c>
      <c r="N647" s="51"/>
      <c r="O647" s="51"/>
      <c r="P647" s="51"/>
      <c r="Q647" s="51"/>
      <c r="R647" s="51"/>
      <c r="S647" s="51"/>
      <c r="T647" s="51"/>
      <c r="U647" s="51"/>
      <c r="V647" s="51"/>
      <c r="W647" s="51"/>
      <c r="X647" s="51"/>
      <c r="Y647" s="51"/>
      <c r="Z647" s="51"/>
    </row>
    <row r="648" spans="1:26" ht="36.75" customHeight="1" x14ac:dyDescent="0.25">
      <c r="A648" s="373"/>
      <c r="B648" s="340"/>
      <c r="C648" s="104"/>
      <c r="D648" s="51"/>
      <c r="E648" s="51"/>
      <c r="F648" s="51"/>
      <c r="G648" s="319" t="s">
        <v>158</v>
      </c>
      <c r="H648" s="320" t="s">
        <v>199</v>
      </c>
      <c r="I648" s="320" t="s">
        <v>298</v>
      </c>
      <c r="J648" s="320" t="s">
        <v>299</v>
      </c>
      <c r="K648" s="52"/>
      <c r="L648" s="338" t="str">
        <f t="shared" si="81"/>
        <v xml:space="preserve">       </v>
      </c>
      <c r="M648" s="63" t="str">
        <f t="shared" si="73"/>
        <v>C2I2 Brinda recomendaciones post servicio según el tipo de maquillaje realizado.</v>
      </c>
      <c r="N648" s="51"/>
      <c r="O648" s="51"/>
      <c r="P648" s="51"/>
      <c r="Q648" s="51"/>
      <c r="R648" s="51"/>
      <c r="S648" s="51"/>
      <c r="T648" s="51"/>
      <c r="U648" s="51"/>
      <c r="V648" s="51"/>
      <c r="W648" s="51"/>
      <c r="X648" s="51"/>
      <c r="Y648" s="51"/>
      <c r="Z648" s="51"/>
    </row>
    <row r="649" spans="1:26" ht="38.25" hidden="1" customHeight="1" x14ac:dyDescent="0.25">
      <c r="A649" s="373"/>
      <c r="B649" s="340"/>
      <c r="C649" s="104"/>
      <c r="D649" s="370"/>
      <c r="E649" s="52"/>
      <c r="F649" s="105"/>
      <c r="G649" s="119"/>
      <c r="H649" s="98"/>
      <c r="I649" s="98"/>
      <c r="J649" s="98"/>
      <c r="K649" s="52"/>
      <c r="L649" s="68" t="str">
        <f t="shared" ref="L649:L650" si="82">CONCATENATE(C649," ",D649," ",E649," ",F649," ",C650," ",D650," ",E650," ",F650)</f>
        <v xml:space="preserve">       </v>
      </c>
      <c r="M649" s="63" t="str">
        <f t="shared" si="73"/>
        <v xml:space="preserve">   </v>
      </c>
      <c r="N649" s="51"/>
      <c r="O649" s="51"/>
      <c r="P649" s="51"/>
      <c r="Q649" s="51"/>
      <c r="R649" s="51"/>
      <c r="S649" s="51"/>
      <c r="T649" s="51"/>
      <c r="U649" s="51"/>
      <c r="V649" s="51"/>
      <c r="W649" s="51"/>
      <c r="X649" s="51"/>
      <c r="Y649" s="51"/>
      <c r="Z649" s="51"/>
    </row>
    <row r="650" spans="1:26" ht="23.25" hidden="1" customHeight="1" x14ac:dyDescent="0.25">
      <c r="A650" s="373"/>
      <c r="B650" s="340"/>
      <c r="C650" s="104"/>
      <c r="D650" s="370"/>
      <c r="E650" s="52"/>
      <c r="F650" s="105"/>
      <c r="G650" s="126"/>
      <c r="H650" s="98"/>
      <c r="I650" s="98"/>
      <c r="J650" s="98"/>
      <c r="K650" s="52"/>
      <c r="L650" s="68" t="str">
        <f t="shared" si="82"/>
        <v xml:space="preserve">       </v>
      </c>
      <c r="M650" s="63" t="str">
        <f t="shared" si="73"/>
        <v xml:space="preserve">   </v>
      </c>
      <c r="N650" s="51"/>
      <c r="O650" s="51"/>
      <c r="P650" s="51"/>
      <c r="Q650" s="51"/>
      <c r="R650" s="51"/>
      <c r="S650" s="51"/>
      <c r="T650" s="51"/>
      <c r="U650" s="51"/>
      <c r="V650" s="51"/>
      <c r="W650" s="51"/>
      <c r="X650" s="51"/>
      <c r="Y650" s="51"/>
      <c r="Z650" s="51"/>
    </row>
    <row r="651" spans="1:26" ht="15" hidden="1" customHeight="1" x14ac:dyDescent="0.25">
      <c r="A651" s="374"/>
      <c r="B651" s="344"/>
      <c r="C651" s="104"/>
      <c r="D651" s="370"/>
      <c r="E651" s="52"/>
      <c r="F651" s="105"/>
      <c r="G651" s="106"/>
      <c r="H651" s="98"/>
      <c r="I651" s="98"/>
      <c r="J651" s="98"/>
      <c r="K651" s="52"/>
      <c r="L651" s="68" t="str">
        <f>CONCATENATE(C651," ",D651," ",E651," ",F651)</f>
        <v xml:space="preserve">   </v>
      </c>
      <c r="M651" s="63" t="str">
        <f t="shared" si="73"/>
        <v xml:space="preserve">   </v>
      </c>
      <c r="N651" s="51"/>
      <c r="O651" s="51"/>
      <c r="P651" s="51"/>
      <c r="Q651" s="51"/>
      <c r="R651" s="51"/>
      <c r="S651" s="51"/>
      <c r="T651" s="51"/>
      <c r="U651" s="51"/>
      <c r="V651" s="51"/>
      <c r="W651" s="51"/>
      <c r="X651" s="51"/>
      <c r="Y651" s="51"/>
      <c r="Z651" s="51"/>
    </row>
    <row r="652" spans="1:26" ht="15" hidden="1" customHeight="1" x14ac:dyDescent="0.25">
      <c r="A652" s="371" t="s">
        <v>278</v>
      </c>
      <c r="B652" s="345" t="s">
        <v>128</v>
      </c>
      <c r="C652" s="107"/>
      <c r="D652" s="107"/>
      <c r="E652" s="107"/>
      <c r="F652" s="107"/>
      <c r="G652" s="106"/>
      <c r="H652" s="98"/>
      <c r="I652" s="98"/>
      <c r="J652" s="98"/>
      <c r="K652" s="52"/>
      <c r="L652" s="338" t="str">
        <f t="shared" ref="L652" si="83">CONCATENATE(C652," ",D652," ",E652," ",F652," ",C653," ",D653," ",E653," ",F653)</f>
        <v xml:space="preserve">       </v>
      </c>
      <c r="M652" s="63" t="str">
        <f t="shared" si="73"/>
        <v xml:space="preserve">   </v>
      </c>
      <c r="N652" s="51"/>
      <c r="O652" s="51"/>
      <c r="P652" s="51"/>
      <c r="Q652" s="51"/>
      <c r="R652" s="51"/>
      <c r="S652" s="51"/>
      <c r="T652" s="51"/>
      <c r="U652" s="51"/>
      <c r="V652" s="51"/>
      <c r="W652" s="51"/>
      <c r="X652" s="51"/>
      <c r="Y652" s="51"/>
      <c r="Z652" s="51"/>
    </row>
    <row r="653" spans="1:26" ht="15" hidden="1" customHeight="1" x14ac:dyDescent="0.25">
      <c r="A653" s="373"/>
      <c r="B653" s="340"/>
      <c r="C653" s="104"/>
      <c r="D653" s="370"/>
      <c r="E653" s="52"/>
      <c r="F653" s="105"/>
      <c r="G653" s="106"/>
      <c r="H653" s="98"/>
      <c r="I653" s="98"/>
      <c r="J653" s="98"/>
      <c r="K653" s="52"/>
      <c r="L653" s="68" t="str">
        <f t="shared" ref="L653:L660" si="84">CONCATENATE(C653," ",D653," ",E653," ",F653," ",C654," ",D654," ",E654," ",F654)</f>
        <v xml:space="preserve">       </v>
      </c>
      <c r="M653" s="63" t="str">
        <f t="shared" si="73"/>
        <v xml:space="preserve">   </v>
      </c>
      <c r="N653" s="51"/>
      <c r="O653" s="51"/>
      <c r="P653" s="51"/>
      <c r="Q653" s="51"/>
      <c r="R653" s="51"/>
      <c r="S653" s="51"/>
      <c r="T653" s="51"/>
      <c r="U653" s="51"/>
      <c r="V653" s="51"/>
      <c r="W653" s="51"/>
      <c r="X653" s="51"/>
      <c r="Y653" s="51"/>
      <c r="Z653" s="51"/>
    </row>
    <row r="654" spans="1:26" ht="15" hidden="1" customHeight="1" x14ac:dyDescent="0.25">
      <c r="A654" s="373"/>
      <c r="B654" s="340"/>
      <c r="C654" s="104"/>
      <c r="D654" s="370"/>
      <c r="E654" s="52"/>
      <c r="F654" s="105"/>
      <c r="G654" s="106"/>
      <c r="H654" s="106"/>
      <c r="I654" s="107"/>
      <c r="J654" s="107"/>
      <c r="K654" s="52"/>
      <c r="L654" s="68" t="str">
        <f t="shared" si="84"/>
        <v xml:space="preserve">       </v>
      </c>
      <c r="M654" s="63" t="str">
        <f t="shared" si="73"/>
        <v xml:space="preserve">   </v>
      </c>
      <c r="N654" s="51"/>
      <c r="O654" s="51"/>
      <c r="P654" s="51"/>
      <c r="Q654" s="51"/>
      <c r="R654" s="51"/>
      <c r="S654" s="51"/>
      <c r="T654" s="51"/>
      <c r="U654" s="51"/>
      <c r="V654" s="51"/>
      <c r="W654" s="51"/>
      <c r="X654" s="51"/>
      <c r="Y654" s="51"/>
      <c r="Z654" s="51"/>
    </row>
    <row r="655" spans="1:26" ht="15" hidden="1" customHeight="1" x14ac:dyDescent="0.25">
      <c r="A655" s="373"/>
      <c r="B655" s="340"/>
      <c r="C655" s="104"/>
      <c r="D655" s="370"/>
      <c r="E655" s="52"/>
      <c r="F655" s="105"/>
      <c r="G655" s="106"/>
      <c r="H655" s="106"/>
      <c r="I655" s="107"/>
      <c r="J655" s="107"/>
      <c r="K655" s="52"/>
      <c r="L655" s="68" t="str">
        <f t="shared" si="84"/>
        <v xml:space="preserve">       </v>
      </c>
      <c r="M655" s="63" t="str">
        <f t="shared" ref="M655:M718" si="85">CONCATENATE(G655," ",H655," ",I655," ",J655)</f>
        <v xml:space="preserve">   </v>
      </c>
      <c r="N655" s="51"/>
      <c r="O655" s="51"/>
      <c r="P655" s="51"/>
      <c r="Q655" s="51"/>
      <c r="R655" s="51"/>
      <c r="S655" s="51"/>
      <c r="T655" s="51"/>
      <c r="U655" s="51"/>
      <c r="V655" s="51"/>
      <c r="W655" s="51"/>
      <c r="X655" s="51"/>
      <c r="Y655" s="51"/>
      <c r="Z655" s="51"/>
    </row>
    <row r="656" spans="1:26" ht="15" hidden="1" customHeight="1" x14ac:dyDescent="0.25">
      <c r="A656" s="373"/>
      <c r="B656" s="340"/>
      <c r="C656" s="104"/>
      <c r="D656" s="370"/>
      <c r="E656" s="52"/>
      <c r="F656" s="105"/>
      <c r="G656" s="106"/>
      <c r="H656" s="106"/>
      <c r="I656" s="107"/>
      <c r="J656" s="107"/>
      <c r="K656" s="52"/>
      <c r="L656" s="68" t="str">
        <f t="shared" si="84"/>
        <v xml:space="preserve">       </v>
      </c>
      <c r="M656" s="63" t="str">
        <f t="shared" si="85"/>
        <v xml:space="preserve">   </v>
      </c>
      <c r="N656" s="51"/>
      <c r="O656" s="51"/>
      <c r="P656" s="51"/>
      <c r="Q656" s="51"/>
      <c r="R656" s="51"/>
      <c r="S656" s="51"/>
      <c r="T656" s="51"/>
      <c r="U656" s="51"/>
      <c r="V656" s="51"/>
      <c r="W656" s="51"/>
      <c r="X656" s="51"/>
      <c r="Y656" s="51"/>
      <c r="Z656" s="51"/>
    </row>
    <row r="657" spans="1:26" ht="15" hidden="1" customHeight="1" x14ac:dyDescent="0.25">
      <c r="A657" s="373"/>
      <c r="B657" s="340"/>
      <c r="C657" s="104"/>
      <c r="D657" s="370"/>
      <c r="E657" s="52"/>
      <c r="F657" s="105"/>
      <c r="G657" s="106"/>
      <c r="H657" s="106"/>
      <c r="I657" s="107"/>
      <c r="J657" s="107"/>
      <c r="K657" s="52"/>
      <c r="L657" s="68" t="str">
        <f t="shared" si="84"/>
        <v xml:space="preserve">       </v>
      </c>
      <c r="M657" s="63" t="str">
        <f t="shared" si="85"/>
        <v xml:space="preserve">   </v>
      </c>
      <c r="N657" s="51"/>
      <c r="O657" s="51"/>
      <c r="P657" s="51"/>
      <c r="Q657" s="51"/>
      <c r="R657" s="51"/>
      <c r="S657" s="51"/>
      <c r="T657" s="51"/>
      <c r="U657" s="51"/>
      <c r="V657" s="51"/>
      <c r="W657" s="51"/>
      <c r="X657" s="51"/>
      <c r="Y657" s="51"/>
      <c r="Z657" s="51"/>
    </row>
    <row r="658" spans="1:26" ht="15" hidden="1" customHeight="1" x14ac:dyDescent="0.25">
      <c r="A658" s="373"/>
      <c r="B658" s="340"/>
      <c r="C658" s="104"/>
      <c r="D658" s="370"/>
      <c r="E658" s="52"/>
      <c r="F658" s="105"/>
      <c r="G658" s="106"/>
      <c r="H658" s="106"/>
      <c r="I658" s="107"/>
      <c r="J658" s="107"/>
      <c r="K658" s="52"/>
      <c r="L658" s="68" t="str">
        <f t="shared" si="84"/>
        <v xml:space="preserve">       </v>
      </c>
      <c r="M658" s="63" t="str">
        <f t="shared" si="85"/>
        <v xml:space="preserve">   </v>
      </c>
      <c r="N658" s="51"/>
      <c r="O658" s="51"/>
      <c r="P658" s="51"/>
      <c r="Q658" s="51"/>
      <c r="R658" s="51"/>
      <c r="S658" s="51"/>
      <c r="T658" s="51"/>
      <c r="U658" s="51"/>
      <c r="V658" s="51"/>
      <c r="W658" s="51"/>
      <c r="X658" s="51"/>
      <c r="Y658" s="51"/>
      <c r="Z658" s="51"/>
    </row>
    <row r="659" spans="1:26" ht="15" hidden="1" customHeight="1" x14ac:dyDescent="0.25">
      <c r="A659" s="373"/>
      <c r="B659" s="340"/>
      <c r="C659" s="104"/>
      <c r="D659" s="370"/>
      <c r="E659" s="52"/>
      <c r="F659" s="105"/>
      <c r="G659" s="106"/>
      <c r="H659" s="106"/>
      <c r="I659" s="107"/>
      <c r="J659" s="107"/>
      <c r="K659" s="52"/>
      <c r="L659" s="68" t="str">
        <f t="shared" si="84"/>
        <v xml:space="preserve">       </v>
      </c>
      <c r="M659" s="63" t="str">
        <f t="shared" si="85"/>
        <v xml:space="preserve">   </v>
      </c>
      <c r="N659" s="51"/>
      <c r="O659" s="51"/>
      <c r="P659" s="51"/>
      <c r="Q659" s="51"/>
      <c r="R659" s="51"/>
      <c r="S659" s="51"/>
      <c r="T659" s="51"/>
      <c r="U659" s="51"/>
      <c r="V659" s="51"/>
      <c r="W659" s="51"/>
      <c r="X659" s="51"/>
      <c r="Y659" s="51"/>
      <c r="Z659" s="51"/>
    </row>
    <row r="660" spans="1:26" ht="15" hidden="1" customHeight="1" x14ac:dyDescent="0.25">
      <c r="A660" s="373"/>
      <c r="B660" s="340"/>
      <c r="C660" s="104"/>
      <c r="D660" s="370"/>
      <c r="E660" s="52"/>
      <c r="F660" s="105"/>
      <c r="G660" s="106"/>
      <c r="H660" s="106"/>
      <c r="I660" s="107"/>
      <c r="J660" s="107"/>
      <c r="K660" s="52"/>
      <c r="L660" s="68" t="str">
        <f t="shared" si="84"/>
        <v xml:space="preserve">       </v>
      </c>
      <c r="M660" s="63" t="str">
        <f t="shared" si="85"/>
        <v xml:space="preserve">   </v>
      </c>
      <c r="N660" s="51"/>
      <c r="O660" s="51"/>
      <c r="P660" s="51"/>
      <c r="Q660" s="51"/>
      <c r="R660" s="51"/>
      <c r="S660" s="51"/>
      <c r="T660" s="51"/>
      <c r="U660" s="51"/>
      <c r="V660" s="51"/>
      <c r="W660" s="51"/>
      <c r="X660" s="51"/>
      <c r="Y660" s="51"/>
      <c r="Z660" s="51"/>
    </row>
    <row r="661" spans="1:26" ht="15" hidden="1" customHeight="1" x14ac:dyDescent="0.25">
      <c r="A661" s="374"/>
      <c r="B661" s="344"/>
      <c r="C661" s="104"/>
      <c r="D661" s="370"/>
      <c r="E661" s="52"/>
      <c r="F661" s="105"/>
      <c r="G661" s="106"/>
      <c r="H661" s="106"/>
      <c r="I661" s="107"/>
      <c r="J661" s="107"/>
      <c r="K661" s="52"/>
      <c r="L661" s="68" t="str">
        <f>CONCATENATE(C661," ",D661," ",E661," ",F661)</f>
        <v xml:space="preserve">   </v>
      </c>
      <c r="M661" s="63" t="str">
        <f t="shared" si="85"/>
        <v xml:space="preserve">   </v>
      </c>
      <c r="N661" s="51"/>
      <c r="O661" s="51"/>
      <c r="P661" s="51"/>
      <c r="Q661" s="51"/>
      <c r="R661" s="51"/>
      <c r="S661" s="51"/>
      <c r="T661" s="51"/>
      <c r="U661" s="51"/>
      <c r="V661" s="51"/>
      <c r="W661" s="51"/>
      <c r="X661" s="51"/>
      <c r="Y661" s="51"/>
      <c r="Z661" s="51"/>
    </row>
    <row r="662" spans="1:26" ht="15" hidden="1" customHeight="1" x14ac:dyDescent="0.25">
      <c r="A662" s="371" t="s">
        <v>278</v>
      </c>
      <c r="B662" s="345" t="s">
        <v>128</v>
      </c>
      <c r="C662" s="107"/>
      <c r="D662" s="107"/>
      <c r="E662" s="107"/>
      <c r="F662" s="107"/>
      <c r="G662" s="106"/>
      <c r="H662" s="106"/>
      <c r="I662" s="107"/>
      <c r="J662" s="107"/>
      <c r="K662" s="52"/>
      <c r="L662" s="338" t="str">
        <f t="shared" ref="L662" si="86">CONCATENATE(C662," ",D662," ",E662," ",F662," ",C663," ",D663," ",E663," ",F663)</f>
        <v xml:space="preserve">       </v>
      </c>
      <c r="M662" s="63" t="str">
        <f t="shared" si="85"/>
        <v xml:space="preserve">   </v>
      </c>
      <c r="N662" s="51"/>
      <c r="O662" s="51"/>
      <c r="P662" s="51"/>
      <c r="Q662" s="51"/>
      <c r="R662" s="51"/>
      <c r="S662" s="51"/>
      <c r="T662" s="51"/>
      <c r="U662" s="51"/>
      <c r="V662" s="51"/>
      <c r="W662" s="51"/>
      <c r="X662" s="51"/>
      <c r="Y662" s="51"/>
      <c r="Z662" s="51"/>
    </row>
    <row r="663" spans="1:26" ht="15" hidden="1" customHeight="1" x14ac:dyDescent="0.25">
      <c r="A663" s="373"/>
      <c r="B663" s="340"/>
      <c r="C663" s="104"/>
      <c r="D663" s="370"/>
      <c r="E663" s="52"/>
      <c r="F663" s="105"/>
      <c r="G663" s="106"/>
      <c r="H663" s="106"/>
      <c r="I663" s="107"/>
      <c r="J663" s="107"/>
      <c r="K663" s="52"/>
      <c r="L663" s="68" t="str">
        <f t="shared" ref="L663:L670" si="87">CONCATENATE(C663," ",D663," ",E663," ",F663," ",C664," ",D664," ",E664," ",F664)</f>
        <v xml:space="preserve">       </v>
      </c>
      <c r="M663" s="63" t="str">
        <f t="shared" si="85"/>
        <v xml:space="preserve">   </v>
      </c>
      <c r="N663" s="51"/>
      <c r="O663" s="51"/>
      <c r="P663" s="51"/>
      <c r="Q663" s="51"/>
      <c r="R663" s="51"/>
      <c r="S663" s="51"/>
      <c r="T663" s="51"/>
      <c r="U663" s="51"/>
      <c r="V663" s="51"/>
      <c r="W663" s="51"/>
      <c r="X663" s="51"/>
      <c r="Y663" s="51"/>
      <c r="Z663" s="51"/>
    </row>
    <row r="664" spans="1:26" ht="15" hidden="1" customHeight="1" x14ac:dyDescent="0.25">
      <c r="A664" s="373"/>
      <c r="B664" s="340"/>
      <c r="C664" s="104"/>
      <c r="D664" s="370"/>
      <c r="E664" s="52"/>
      <c r="F664" s="105"/>
      <c r="G664" s="106"/>
      <c r="H664" s="106"/>
      <c r="I664" s="107"/>
      <c r="J664" s="107"/>
      <c r="K664" s="52"/>
      <c r="L664" s="68" t="str">
        <f t="shared" si="87"/>
        <v xml:space="preserve">       </v>
      </c>
      <c r="M664" s="63" t="str">
        <f t="shared" si="85"/>
        <v xml:space="preserve">   </v>
      </c>
      <c r="N664" s="51"/>
      <c r="O664" s="51"/>
      <c r="P664" s="51"/>
      <c r="Q664" s="51"/>
      <c r="R664" s="51"/>
      <c r="S664" s="51"/>
      <c r="T664" s="51"/>
      <c r="U664" s="51"/>
      <c r="V664" s="51"/>
      <c r="W664" s="51"/>
      <c r="X664" s="51"/>
      <c r="Y664" s="51"/>
      <c r="Z664" s="51"/>
    </row>
    <row r="665" spans="1:26" ht="15" hidden="1" customHeight="1" x14ac:dyDescent="0.25">
      <c r="A665" s="373"/>
      <c r="B665" s="340"/>
      <c r="C665" s="104"/>
      <c r="D665" s="370"/>
      <c r="E665" s="52"/>
      <c r="F665" s="105"/>
      <c r="G665" s="106"/>
      <c r="H665" s="106"/>
      <c r="I665" s="107"/>
      <c r="J665" s="107"/>
      <c r="K665" s="52"/>
      <c r="L665" s="68" t="str">
        <f t="shared" si="87"/>
        <v xml:space="preserve">       </v>
      </c>
      <c r="M665" s="63" t="str">
        <f t="shared" si="85"/>
        <v xml:space="preserve">   </v>
      </c>
      <c r="N665" s="51"/>
      <c r="O665" s="51"/>
      <c r="P665" s="51"/>
      <c r="Q665" s="51"/>
      <c r="R665" s="51"/>
      <c r="S665" s="51"/>
      <c r="T665" s="51"/>
      <c r="U665" s="51"/>
      <c r="V665" s="51"/>
      <c r="W665" s="51"/>
      <c r="X665" s="51"/>
      <c r="Y665" s="51"/>
      <c r="Z665" s="51"/>
    </row>
    <row r="666" spans="1:26" ht="15" hidden="1" customHeight="1" x14ac:dyDescent="0.25">
      <c r="A666" s="373"/>
      <c r="B666" s="340"/>
      <c r="C666" s="104"/>
      <c r="D666" s="370"/>
      <c r="E666" s="52"/>
      <c r="F666" s="105"/>
      <c r="G666" s="106"/>
      <c r="H666" s="106"/>
      <c r="I666" s="107"/>
      <c r="J666" s="107"/>
      <c r="K666" s="52"/>
      <c r="L666" s="68" t="str">
        <f t="shared" si="87"/>
        <v xml:space="preserve">       </v>
      </c>
      <c r="M666" s="63" t="str">
        <f t="shared" si="85"/>
        <v xml:space="preserve">   </v>
      </c>
      <c r="N666" s="51"/>
      <c r="O666" s="51"/>
      <c r="P666" s="51"/>
      <c r="Q666" s="51"/>
      <c r="R666" s="51"/>
      <c r="S666" s="51"/>
      <c r="T666" s="51"/>
      <c r="U666" s="51"/>
      <c r="V666" s="51"/>
      <c r="W666" s="51"/>
      <c r="X666" s="51"/>
      <c r="Y666" s="51"/>
      <c r="Z666" s="51"/>
    </row>
    <row r="667" spans="1:26" ht="15" hidden="1" customHeight="1" x14ac:dyDescent="0.25">
      <c r="A667" s="373"/>
      <c r="B667" s="340"/>
      <c r="C667" s="104"/>
      <c r="D667" s="370"/>
      <c r="E667" s="52"/>
      <c r="F667" s="105"/>
      <c r="G667" s="106"/>
      <c r="H667" s="106"/>
      <c r="I667" s="107"/>
      <c r="J667" s="107"/>
      <c r="K667" s="52"/>
      <c r="L667" s="68" t="str">
        <f t="shared" si="87"/>
        <v xml:space="preserve">       </v>
      </c>
      <c r="M667" s="63" t="str">
        <f t="shared" si="85"/>
        <v xml:space="preserve">   </v>
      </c>
      <c r="N667" s="51"/>
      <c r="O667" s="51"/>
      <c r="P667" s="51"/>
      <c r="Q667" s="51"/>
      <c r="R667" s="51"/>
      <c r="S667" s="51"/>
      <c r="T667" s="51"/>
      <c r="U667" s="51"/>
      <c r="V667" s="51"/>
      <c r="W667" s="51"/>
      <c r="X667" s="51"/>
      <c r="Y667" s="51"/>
      <c r="Z667" s="51"/>
    </row>
    <row r="668" spans="1:26" ht="15" hidden="1" customHeight="1" x14ac:dyDescent="0.25">
      <c r="A668" s="373"/>
      <c r="B668" s="340"/>
      <c r="C668" s="104"/>
      <c r="D668" s="370"/>
      <c r="E668" s="52"/>
      <c r="F668" s="105"/>
      <c r="G668" s="106"/>
      <c r="H668" s="106"/>
      <c r="I668" s="107"/>
      <c r="J668" s="107"/>
      <c r="K668" s="52"/>
      <c r="L668" s="68" t="str">
        <f t="shared" si="87"/>
        <v xml:space="preserve">       </v>
      </c>
      <c r="M668" s="63" t="str">
        <f t="shared" si="85"/>
        <v xml:space="preserve">   </v>
      </c>
      <c r="N668" s="51"/>
      <c r="O668" s="51"/>
      <c r="P668" s="51"/>
      <c r="Q668" s="51"/>
      <c r="R668" s="51"/>
      <c r="S668" s="51"/>
      <c r="T668" s="51"/>
      <c r="U668" s="51"/>
      <c r="V668" s="51"/>
      <c r="W668" s="51"/>
      <c r="X668" s="51"/>
      <c r="Y668" s="51"/>
      <c r="Z668" s="51"/>
    </row>
    <row r="669" spans="1:26" ht="15" hidden="1" customHeight="1" x14ac:dyDescent="0.25">
      <c r="A669" s="373"/>
      <c r="B669" s="340"/>
      <c r="C669" s="104"/>
      <c r="D669" s="370"/>
      <c r="E669" s="52"/>
      <c r="F669" s="105"/>
      <c r="G669" s="106"/>
      <c r="H669" s="106"/>
      <c r="I669" s="107"/>
      <c r="J669" s="107"/>
      <c r="K669" s="52"/>
      <c r="L669" s="68" t="str">
        <f t="shared" si="87"/>
        <v xml:space="preserve">       </v>
      </c>
      <c r="M669" s="63" t="str">
        <f t="shared" si="85"/>
        <v xml:space="preserve">   </v>
      </c>
      <c r="N669" s="51"/>
      <c r="O669" s="51"/>
      <c r="P669" s="51"/>
      <c r="Q669" s="51"/>
      <c r="R669" s="51"/>
      <c r="S669" s="51"/>
      <c r="T669" s="51"/>
      <c r="U669" s="51"/>
      <c r="V669" s="51"/>
      <c r="W669" s="51"/>
      <c r="X669" s="51"/>
      <c r="Y669" s="51"/>
      <c r="Z669" s="51"/>
    </row>
    <row r="670" spans="1:26" ht="15" hidden="1" customHeight="1" x14ac:dyDescent="0.25">
      <c r="A670" s="373"/>
      <c r="B670" s="340"/>
      <c r="C670" s="104"/>
      <c r="D670" s="370"/>
      <c r="E670" s="52"/>
      <c r="F670" s="105"/>
      <c r="G670" s="106"/>
      <c r="H670" s="106"/>
      <c r="I670" s="107"/>
      <c r="J670" s="107"/>
      <c r="K670" s="52"/>
      <c r="L670" s="68" t="str">
        <f t="shared" si="87"/>
        <v xml:space="preserve">       </v>
      </c>
      <c r="M670" s="63" t="str">
        <f t="shared" si="85"/>
        <v xml:space="preserve">   </v>
      </c>
      <c r="N670" s="51"/>
      <c r="O670" s="51"/>
      <c r="P670" s="51"/>
      <c r="Q670" s="51"/>
      <c r="R670" s="51"/>
      <c r="S670" s="51"/>
      <c r="T670" s="51"/>
      <c r="U670" s="51"/>
      <c r="V670" s="51"/>
      <c r="W670" s="51"/>
      <c r="X670" s="51"/>
      <c r="Y670" s="51"/>
      <c r="Z670" s="51"/>
    </row>
    <row r="671" spans="1:26" ht="15" hidden="1" customHeight="1" x14ac:dyDescent="0.25">
      <c r="A671" s="374"/>
      <c r="B671" s="344"/>
      <c r="C671" s="104"/>
      <c r="D671" s="370"/>
      <c r="E671" s="52"/>
      <c r="F671" s="105"/>
      <c r="G671" s="106"/>
      <c r="H671" s="106"/>
      <c r="I671" s="107"/>
      <c r="J671" s="107"/>
      <c r="K671" s="52"/>
      <c r="L671" s="68" t="str">
        <f>CONCATENATE(C671," ",D671," ",E671," ",F671)</f>
        <v xml:space="preserve">   </v>
      </c>
      <c r="M671" s="63" t="str">
        <f t="shared" si="85"/>
        <v xml:space="preserve">   </v>
      </c>
      <c r="N671" s="51"/>
      <c r="O671" s="51"/>
      <c r="P671" s="51"/>
      <c r="Q671" s="51"/>
      <c r="R671" s="51"/>
      <c r="S671" s="51"/>
      <c r="T671" s="51"/>
      <c r="U671" s="51"/>
      <c r="V671" s="51"/>
      <c r="W671" s="51"/>
      <c r="X671" s="51"/>
      <c r="Y671" s="51"/>
      <c r="Z671" s="51"/>
    </row>
    <row r="672" spans="1:26" ht="15" hidden="1" customHeight="1" x14ac:dyDescent="0.25">
      <c r="A672" s="371" t="s">
        <v>278</v>
      </c>
      <c r="B672" s="345" t="s">
        <v>128</v>
      </c>
      <c r="C672" s="107"/>
      <c r="D672" s="107"/>
      <c r="E672" s="107"/>
      <c r="F672" s="107"/>
      <c r="G672" s="106"/>
      <c r="H672" s="106"/>
      <c r="I672" s="107"/>
      <c r="J672" s="107"/>
      <c r="K672" s="52"/>
      <c r="L672" s="338" t="str">
        <f t="shared" ref="L672" si="88">CONCATENATE(C672," ",D672," ",E672," ",F672," ",C673," ",D673," ",E673," ",F673)</f>
        <v xml:space="preserve">       </v>
      </c>
      <c r="M672" s="63" t="str">
        <f t="shared" si="85"/>
        <v xml:space="preserve">   </v>
      </c>
      <c r="N672" s="51"/>
      <c r="O672" s="51"/>
      <c r="P672" s="51"/>
      <c r="Q672" s="51"/>
      <c r="R672" s="51"/>
      <c r="S672" s="51"/>
      <c r="T672" s="51"/>
      <c r="U672" s="51"/>
      <c r="V672" s="51"/>
      <c r="W672" s="51"/>
      <c r="X672" s="51"/>
      <c r="Y672" s="51"/>
      <c r="Z672" s="51"/>
    </row>
    <row r="673" spans="1:26" ht="15" hidden="1" customHeight="1" x14ac:dyDescent="0.25">
      <c r="A673" s="373"/>
      <c r="B673" s="340"/>
      <c r="C673" s="104"/>
      <c r="D673" s="370"/>
      <c r="E673" s="52"/>
      <c r="F673" s="105"/>
      <c r="G673" s="106"/>
      <c r="H673" s="106"/>
      <c r="I673" s="107"/>
      <c r="J673" s="107"/>
      <c r="K673" s="52"/>
      <c r="L673" s="68" t="str">
        <f t="shared" ref="L673:L680" si="89">CONCATENATE(C673," ",D673," ",E673," ",F673," ",C674," ",D674," ",E674," ",F674)</f>
        <v xml:space="preserve">       </v>
      </c>
      <c r="M673" s="63" t="str">
        <f t="shared" si="85"/>
        <v xml:space="preserve">   </v>
      </c>
      <c r="N673" s="51"/>
      <c r="O673" s="51"/>
      <c r="P673" s="51"/>
      <c r="Q673" s="51"/>
      <c r="R673" s="51"/>
      <c r="S673" s="51"/>
      <c r="T673" s="51"/>
      <c r="U673" s="51"/>
      <c r="V673" s="51"/>
      <c r="W673" s="51"/>
      <c r="X673" s="51"/>
      <c r="Y673" s="51"/>
      <c r="Z673" s="51"/>
    </row>
    <row r="674" spans="1:26" ht="15" hidden="1" customHeight="1" x14ac:dyDescent="0.25">
      <c r="A674" s="373"/>
      <c r="B674" s="340"/>
      <c r="C674" s="104"/>
      <c r="D674" s="370"/>
      <c r="E674" s="52"/>
      <c r="F674" s="105"/>
      <c r="G674" s="106"/>
      <c r="H674" s="106"/>
      <c r="I674" s="107"/>
      <c r="J674" s="107"/>
      <c r="K674" s="52"/>
      <c r="L674" s="68" t="str">
        <f t="shared" si="89"/>
        <v xml:space="preserve">       </v>
      </c>
      <c r="M674" s="63" t="str">
        <f t="shared" si="85"/>
        <v xml:space="preserve">   </v>
      </c>
      <c r="N674" s="51"/>
      <c r="O674" s="51"/>
      <c r="P674" s="51"/>
      <c r="Q674" s="51"/>
      <c r="R674" s="51"/>
      <c r="S674" s="51"/>
      <c r="T674" s="51"/>
      <c r="U674" s="51"/>
      <c r="V674" s="51"/>
      <c r="W674" s="51"/>
      <c r="X674" s="51"/>
      <c r="Y674" s="51"/>
      <c r="Z674" s="51"/>
    </row>
    <row r="675" spans="1:26" ht="15" hidden="1" customHeight="1" x14ac:dyDescent="0.25">
      <c r="A675" s="373"/>
      <c r="B675" s="340"/>
      <c r="C675" s="104"/>
      <c r="D675" s="370"/>
      <c r="E675" s="52"/>
      <c r="F675" s="105"/>
      <c r="G675" s="106"/>
      <c r="H675" s="106"/>
      <c r="I675" s="107"/>
      <c r="J675" s="107"/>
      <c r="K675" s="52"/>
      <c r="L675" s="68" t="str">
        <f t="shared" si="89"/>
        <v xml:space="preserve">       </v>
      </c>
      <c r="M675" s="63" t="str">
        <f t="shared" si="85"/>
        <v xml:space="preserve">   </v>
      </c>
      <c r="N675" s="51"/>
      <c r="O675" s="51"/>
      <c r="P675" s="51"/>
      <c r="Q675" s="51"/>
      <c r="R675" s="51"/>
      <c r="S675" s="51"/>
      <c r="T675" s="51"/>
      <c r="U675" s="51"/>
      <c r="V675" s="51"/>
      <c r="W675" s="51"/>
      <c r="X675" s="51"/>
      <c r="Y675" s="51"/>
      <c r="Z675" s="51"/>
    </row>
    <row r="676" spans="1:26" ht="15" hidden="1" customHeight="1" x14ac:dyDescent="0.25">
      <c r="A676" s="373"/>
      <c r="B676" s="340"/>
      <c r="C676" s="104"/>
      <c r="D676" s="370"/>
      <c r="E676" s="52"/>
      <c r="F676" s="105"/>
      <c r="G676" s="106"/>
      <c r="H676" s="106"/>
      <c r="I676" s="107"/>
      <c r="J676" s="107"/>
      <c r="K676" s="52"/>
      <c r="L676" s="68" t="str">
        <f t="shared" si="89"/>
        <v xml:space="preserve">       </v>
      </c>
      <c r="M676" s="63" t="str">
        <f t="shared" si="85"/>
        <v xml:space="preserve">   </v>
      </c>
      <c r="N676" s="51"/>
      <c r="O676" s="51"/>
      <c r="P676" s="51"/>
      <c r="Q676" s="51"/>
      <c r="R676" s="51"/>
      <c r="S676" s="51"/>
      <c r="T676" s="51"/>
      <c r="U676" s="51"/>
      <c r="V676" s="51"/>
      <c r="W676" s="51"/>
      <c r="X676" s="51"/>
      <c r="Y676" s="51"/>
      <c r="Z676" s="51"/>
    </row>
    <row r="677" spans="1:26" ht="15" hidden="1" customHeight="1" x14ac:dyDescent="0.25">
      <c r="A677" s="373"/>
      <c r="B677" s="340"/>
      <c r="C677" s="104"/>
      <c r="D677" s="370"/>
      <c r="E677" s="52"/>
      <c r="F677" s="105"/>
      <c r="G677" s="106"/>
      <c r="H677" s="106"/>
      <c r="I677" s="107"/>
      <c r="J677" s="107"/>
      <c r="K677" s="52"/>
      <c r="L677" s="68" t="str">
        <f t="shared" si="89"/>
        <v xml:space="preserve">       </v>
      </c>
      <c r="M677" s="63" t="str">
        <f t="shared" si="85"/>
        <v xml:space="preserve">   </v>
      </c>
      <c r="N677" s="51"/>
      <c r="O677" s="51"/>
      <c r="P677" s="51"/>
      <c r="Q677" s="51"/>
      <c r="R677" s="51"/>
      <c r="S677" s="51"/>
      <c r="T677" s="51"/>
      <c r="U677" s="51"/>
      <c r="V677" s="51"/>
      <c r="W677" s="51"/>
      <c r="X677" s="51"/>
      <c r="Y677" s="51"/>
      <c r="Z677" s="51"/>
    </row>
    <row r="678" spans="1:26" ht="15" hidden="1" customHeight="1" x14ac:dyDescent="0.25">
      <c r="A678" s="373"/>
      <c r="B678" s="340"/>
      <c r="C678" s="104"/>
      <c r="D678" s="370"/>
      <c r="E678" s="52"/>
      <c r="F678" s="105"/>
      <c r="G678" s="106"/>
      <c r="H678" s="106"/>
      <c r="I678" s="107"/>
      <c r="J678" s="107"/>
      <c r="K678" s="52"/>
      <c r="L678" s="68" t="str">
        <f t="shared" si="89"/>
        <v xml:space="preserve">       </v>
      </c>
      <c r="M678" s="63" t="str">
        <f t="shared" si="85"/>
        <v xml:space="preserve">   </v>
      </c>
      <c r="N678" s="51"/>
      <c r="O678" s="51"/>
      <c r="P678" s="51"/>
      <c r="Q678" s="51"/>
      <c r="R678" s="51"/>
      <c r="S678" s="51"/>
      <c r="T678" s="51"/>
      <c r="U678" s="51"/>
      <c r="V678" s="51"/>
      <c r="W678" s="51"/>
      <c r="X678" s="51"/>
      <c r="Y678" s="51"/>
      <c r="Z678" s="51"/>
    </row>
    <row r="679" spans="1:26" ht="15" hidden="1" customHeight="1" x14ac:dyDescent="0.25">
      <c r="A679" s="373"/>
      <c r="B679" s="340"/>
      <c r="C679" s="104"/>
      <c r="D679" s="370"/>
      <c r="E679" s="52"/>
      <c r="F679" s="105"/>
      <c r="G679" s="106"/>
      <c r="H679" s="106"/>
      <c r="I679" s="107"/>
      <c r="J679" s="107"/>
      <c r="K679" s="52"/>
      <c r="L679" s="68" t="str">
        <f t="shared" si="89"/>
        <v xml:space="preserve">       </v>
      </c>
      <c r="M679" s="63" t="str">
        <f t="shared" si="85"/>
        <v xml:space="preserve">   </v>
      </c>
      <c r="N679" s="51"/>
      <c r="O679" s="51"/>
      <c r="P679" s="51"/>
      <c r="Q679" s="51"/>
      <c r="R679" s="51"/>
      <c r="S679" s="51"/>
      <c r="T679" s="51"/>
      <c r="U679" s="51"/>
      <c r="V679" s="51"/>
      <c r="W679" s="51"/>
      <c r="X679" s="51"/>
      <c r="Y679" s="51"/>
      <c r="Z679" s="51"/>
    </row>
    <row r="680" spans="1:26" ht="15" hidden="1" customHeight="1" x14ac:dyDescent="0.25">
      <c r="A680" s="373"/>
      <c r="B680" s="340"/>
      <c r="C680" s="104"/>
      <c r="D680" s="370"/>
      <c r="E680" s="52"/>
      <c r="F680" s="105"/>
      <c r="G680" s="106"/>
      <c r="H680" s="106"/>
      <c r="I680" s="107"/>
      <c r="J680" s="107"/>
      <c r="K680" s="52"/>
      <c r="L680" s="68" t="str">
        <f t="shared" si="89"/>
        <v xml:space="preserve">       </v>
      </c>
      <c r="M680" s="63" t="str">
        <f t="shared" si="85"/>
        <v xml:space="preserve">   </v>
      </c>
      <c r="N680" s="51"/>
      <c r="O680" s="51"/>
      <c r="P680" s="51"/>
      <c r="Q680" s="51"/>
      <c r="R680" s="51"/>
      <c r="S680" s="51"/>
      <c r="T680" s="51"/>
      <c r="U680" s="51"/>
      <c r="V680" s="51"/>
      <c r="W680" s="51"/>
      <c r="X680" s="51"/>
      <c r="Y680" s="51"/>
      <c r="Z680" s="51"/>
    </row>
    <row r="681" spans="1:26" ht="15" hidden="1" customHeight="1" x14ac:dyDescent="0.25">
      <c r="A681" s="374"/>
      <c r="B681" s="344"/>
      <c r="C681" s="104"/>
      <c r="D681" s="370"/>
      <c r="E681" s="52"/>
      <c r="F681" s="105"/>
      <c r="G681" s="106"/>
      <c r="H681" s="106"/>
      <c r="I681" s="107"/>
      <c r="J681" s="107"/>
      <c r="K681" s="52"/>
      <c r="L681" s="68" t="str">
        <f>CONCATENATE(C681," ",D681," ",E681," ",F681)</f>
        <v xml:space="preserve">   </v>
      </c>
      <c r="M681" s="63" t="str">
        <f t="shared" si="85"/>
        <v xml:space="preserve">   </v>
      </c>
      <c r="N681" s="51"/>
      <c r="O681" s="51"/>
      <c r="P681" s="51"/>
      <c r="Q681" s="51"/>
      <c r="R681" s="51"/>
      <c r="S681" s="51"/>
      <c r="T681" s="51"/>
      <c r="U681" s="51"/>
      <c r="V681" s="51"/>
      <c r="W681" s="51"/>
      <c r="X681" s="51"/>
      <c r="Y681" s="51"/>
      <c r="Z681" s="51"/>
    </row>
    <row r="682" spans="1:26" ht="15" hidden="1" customHeight="1" x14ac:dyDescent="0.25">
      <c r="A682" s="371" t="s">
        <v>278</v>
      </c>
      <c r="B682" s="345" t="s">
        <v>128</v>
      </c>
      <c r="C682" s="107"/>
      <c r="D682" s="107"/>
      <c r="E682" s="107"/>
      <c r="F682" s="107"/>
      <c r="G682" s="106"/>
      <c r="H682" s="106"/>
      <c r="I682" s="107"/>
      <c r="J682" s="107"/>
      <c r="K682" s="52"/>
      <c r="L682" s="338" t="str">
        <f t="shared" ref="L682" si="90">CONCATENATE(C682," ",D682," ",E682," ",F682," ",C683," ",D683," ",E683," ",F683)</f>
        <v xml:space="preserve">       </v>
      </c>
      <c r="M682" s="63" t="str">
        <f t="shared" si="85"/>
        <v xml:space="preserve">   </v>
      </c>
      <c r="N682" s="51"/>
      <c r="O682" s="51"/>
      <c r="P682" s="51"/>
      <c r="Q682" s="51"/>
      <c r="R682" s="51"/>
      <c r="S682" s="51"/>
      <c r="T682" s="51"/>
      <c r="U682" s="51"/>
      <c r="V682" s="51"/>
      <c r="W682" s="51"/>
      <c r="X682" s="51"/>
      <c r="Y682" s="51"/>
      <c r="Z682" s="51"/>
    </row>
    <row r="683" spans="1:26" ht="15" hidden="1" customHeight="1" x14ac:dyDescent="0.25">
      <c r="A683" s="373"/>
      <c r="B683" s="340"/>
      <c r="C683" s="104"/>
      <c r="D683" s="370"/>
      <c r="E683" s="52"/>
      <c r="F683" s="105"/>
      <c r="G683" s="106"/>
      <c r="H683" s="106"/>
      <c r="I683" s="107"/>
      <c r="J683" s="107"/>
      <c r="K683" s="52"/>
      <c r="L683" s="68" t="str">
        <f t="shared" ref="L683:L690" si="91">CONCATENATE(C683," ",D683," ",E683," ",F683," ",C684," ",D684," ",E684," ",F684)</f>
        <v xml:space="preserve">       </v>
      </c>
      <c r="M683" s="63" t="str">
        <f t="shared" si="85"/>
        <v xml:space="preserve">   </v>
      </c>
      <c r="N683" s="51"/>
      <c r="O683" s="51"/>
      <c r="P683" s="51"/>
      <c r="Q683" s="51"/>
      <c r="R683" s="51"/>
      <c r="S683" s="51"/>
      <c r="T683" s="51"/>
      <c r="U683" s="51"/>
      <c r="V683" s="51"/>
      <c r="W683" s="51"/>
      <c r="X683" s="51"/>
      <c r="Y683" s="51"/>
      <c r="Z683" s="51"/>
    </row>
    <row r="684" spans="1:26" ht="15" hidden="1" customHeight="1" x14ac:dyDescent="0.25">
      <c r="A684" s="373"/>
      <c r="B684" s="340"/>
      <c r="C684" s="104"/>
      <c r="D684" s="370"/>
      <c r="E684" s="52"/>
      <c r="F684" s="105"/>
      <c r="G684" s="106"/>
      <c r="H684" s="106"/>
      <c r="I684" s="107"/>
      <c r="J684" s="107"/>
      <c r="K684" s="52"/>
      <c r="L684" s="68" t="str">
        <f t="shared" si="91"/>
        <v xml:space="preserve">       </v>
      </c>
      <c r="M684" s="63" t="str">
        <f t="shared" si="85"/>
        <v xml:space="preserve">   </v>
      </c>
      <c r="N684" s="51"/>
      <c r="O684" s="51"/>
      <c r="P684" s="51"/>
      <c r="Q684" s="51"/>
      <c r="R684" s="51"/>
      <c r="S684" s="51"/>
      <c r="T684" s="51"/>
      <c r="U684" s="51"/>
      <c r="V684" s="51"/>
      <c r="W684" s="51"/>
      <c r="X684" s="51"/>
      <c r="Y684" s="51"/>
      <c r="Z684" s="51"/>
    </row>
    <row r="685" spans="1:26" ht="15" hidden="1" customHeight="1" x14ac:dyDescent="0.25">
      <c r="A685" s="373"/>
      <c r="B685" s="340"/>
      <c r="C685" s="104"/>
      <c r="D685" s="370"/>
      <c r="E685" s="52"/>
      <c r="F685" s="105"/>
      <c r="G685" s="106"/>
      <c r="H685" s="106"/>
      <c r="I685" s="107"/>
      <c r="J685" s="107"/>
      <c r="K685" s="52"/>
      <c r="L685" s="68" t="str">
        <f t="shared" si="91"/>
        <v xml:space="preserve">       </v>
      </c>
      <c r="M685" s="63" t="str">
        <f t="shared" si="85"/>
        <v xml:space="preserve">   </v>
      </c>
      <c r="N685" s="51"/>
      <c r="O685" s="51"/>
      <c r="P685" s="51"/>
      <c r="Q685" s="51"/>
      <c r="R685" s="51"/>
      <c r="S685" s="51"/>
      <c r="T685" s="51"/>
      <c r="U685" s="51"/>
      <c r="V685" s="51"/>
      <c r="W685" s="51"/>
      <c r="X685" s="51"/>
      <c r="Y685" s="51"/>
      <c r="Z685" s="51"/>
    </row>
    <row r="686" spans="1:26" ht="15" hidden="1" customHeight="1" x14ac:dyDescent="0.25">
      <c r="A686" s="373"/>
      <c r="B686" s="340"/>
      <c r="C686" s="104"/>
      <c r="D686" s="370"/>
      <c r="E686" s="52"/>
      <c r="F686" s="105"/>
      <c r="G686" s="106"/>
      <c r="H686" s="106"/>
      <c r="I686" s="107"/>
      <c r="J686" s="107"/>
      <c r="K686" s="52"/>
      <c r="L686" s="68" t="str">
        <f t="shared" si="91"/>
        <v xml:space="preserve">       </v>
      </c>
      <c r="M686" s="63" t="str">
        <f t="shared" si="85"/>
        <v xml:space="preserve">   </v>
      </c>
      <c r="N686" s="51"/>
      <c r="O686" s="51"/>
      <c r="P686" s="51"/>
      <c r="Q686" s="51"/>
      <c r="R686" s="51"/>
      <c r="S686" s="51"/>
      <c r="T686" s="51"/>
      <c r="U686" s="51"/>
      <c r="V686" s="51"/>
      <c r="W686" s="51"/>
      <c r="X686" s="51"/>
      <c r="Y686" s="51"/>
      <c r="Z686" s="51"/>
    </row>
    <row r="687" spans="1:26" ht="15" hidden="1" customHeight="1" x14ac:dyDescent="0.25">
      <c r="A687" s="373"/>
      <c r="B687" s="340"/>
      <c r="C687" s="104"/>
      <c r="D687" s="370"/>
      <c r="E687" s="52"/>
      <c r="F687" s="105"/>
      <c r="G687" s="106"/>
      <c r="H687" s="106"/>
      <c r="I687" s="107"/>
      <c r="J687" s="107"/>
      <c r="K687" s="52"/>
      <c r="L687" s="68" t="str">
        <f t="shared" si="91"/>
        <v xml:space="preserve">       </v>
      </c>
      <c r="M687" s="63" t="str">
        <f t="shared" si="85"/>
        <v xml:space="preserve">   </v>
      </c>
      <c r="N687" s="51"/>
      <c r="O687" s="51"/>
      <c r="P687" s="51"/>
      <c r="Q687" s="51"/>
      <c r="R687" s="51"/>
      <c r="S687" s="51"/>
      <c r="T687" s="51"/>
      <c r="U687" s="51"/>
      <c r="V687" s="51"/>
      <c r="W687" s="51"/>
      <c r="X687" s="51"/>
      <c r="Y687" s="51"/>
      <c r="Z687" s="51"/>
    </row>
    <row r="688" spans="1:26" ht="15" hidden="1" customHeight="1" x14ac:dyDescent="0.25">
      <c r="A688" s="373"/>
      <c r="B688" s="340"/>
      <c r="C688" s="104"/>
      <c r="D688" s="370"/>
      <c r="E688" s="52"/>
      <c r="F688" s="105"/>
      <c r="G688" s="106"/>
      <c r="H688" s="106"/>
      <c r="I688" s="107"/>
      <c r="J688" s="107"/>
      <c r="K688" s="52"/>
      <c r="L688" s="68" t="str">
        <f t="shared" si="91"/>
        <v xml:space="preserve">       </v>
      </c>
      <c r="M688" s="63" t="str">
        <f t="shared" si="85"/>
        <v xml:space="preserve">   </v>
      </c>
      <c r="N688" s="51"/>
      <c r="O688" s="51"/>
      <c r="P688" s="51"/>
      <c r="Q688" s="51"/>
      <c r="R688" s="51"/>
      <c r="S688" s="51"/>
      <c r="T688" s="51"/>
      <c r="U688" s="51"/>
      <c r="V688" s="51"/>
      <c r="W688" s="51"/>
      <c r="X688" s="51"/>
      <c r="Y688" s="51"/>
      <c r="Z688" s="51"/>
    </row>
    <row r="689" spans="1:26" ht="15" hidden="1" customHeight="1" x14ac:dyDescent="0.25">
      <c r="A689" s="373"/>
      <c r="B689" s="340"/>
      <c r="C689" s="104"/>
      <c r="D689" s="370"/>
      <c r="E689" s="52"/>
      <c r="F689" s="105"/>
      <c r="G689" s="106"/>
      <c r="H689" s="106"/>
      <c r="I689" s="107"/>
      <c r="J689" s="107"/>
      <c r="K689" s="52"/>
      <c r="L689" s="68" t="str">
        <f t="shared" si="91"/>
        <v xml:space="preserve">       </v>
      </c>
      <c r="M689" s="63" t="str">
        <f t="shared" si="85"/>
        <v xml:space="preserve">   </v>
      </c>
      <c r="N689" s="51"/>
      <c r="O689" s="51"/>
      <c r="P689" s="51"/>
      <c r="Q689" s="51"/>
      <c r="R689" s="51"/>
      <c r="S689" s="51"/>
      <c r="T689" s="51"/>
      <c r="U689" s="51"/>
      <c r="V689" s="51"/>
      <c r="W689" s="51"/>
      <c r="X689" s="51"/>
      <c r="Y689" s="51"/>
      <c r="Z689" s="51"/>
    </row>
    <row r="690" spans="1:26" ht="15" hidden="1" customHeight="1" x14ac:dyDescent="0.25">
      <c r="A690" s="373"/>
      <c r="B690" s="340"/>
      <c r="C690" s="104"/>
      <c r="D690" s="370"/>
      <c r="E690" s="52"/>
      <c r="F690" s="105"/>
      <c r="G690" s="106"/>
      <c r="H690" s="106"/>
      <c r="I690" s="107"/>
      <c r="J690" s="107"/>
      <c r="K690" s="52"/>
      <c r="L690" s="68" t="str">
        <f t="shared" si="91"/>
        <v xml:space="preserve">       </v>
      </c>
      <c r="M690" s="63" t="str">
        <f t="shared" si="85"/>
        <v xml:space="preserve">   </v>
      </c>
      <c r="N690" s="51"/>
      <c r="O690" s="51"/>
      <c r="P690" s="51"/>
      <c r="Q690" s="51"/>
      <c r="R690" s="51"/>
      <c r="S690" s="51"/>
      <c r="T690" s="51"/>
      <c r="U690" s="51"/>
      <c r="V690" s="51"/>
      <c r="W690" s="51"/>
      <c r="X690" s="51"/>
      <c r="Y690" s="51"/>
      <c r="Z690" s="51"/>
    </row>
    <row r="691" spans="1:26" ht="15" hidden="1" customHeight="1" x14ac:dyDescent="0.25">
      <c r="A691" s="374"/>
      <c r="B691" s="344"/>
      <c r="C691" s="104"/>
      <c r="D691" s="370"/>
      <c r="E691" s="52"/>
      <c r="F691" s="105"/>
      <c r="G691" s="106"/>
      <c r="H691" s="106"/>
      <c r="I691" s="107"/>
      <c r="J691" s="107"/>
      <c r="K691" s="52"/>
      <c r="L691" s="68" t="str">
        <f>CONCATENATE(C691," ",D691," ",E691," ",F691)</f>
        <v xml:space="preserve">   </v>
      </c>
      <c r="M691" s="63" t="str">
        <f t="shared" si="85"/>
        <v xml:space="preserve">   </v>
      </c>
      <c r="N691" s="51"/>
      <c r="O691" s="51"/>
      <c r="P691" s="51"/>
      <c r="Q691" s="51"/>
      <c r="R691" s="51"/>
      <c r="S691" s="51"/>
      <c r="T691" s="51"/>
      <c r="U691" s="51"/>
      <c r="V691" s="51"/>
      <c r="W691" s="51"/>
      <c r="X691" s="51"/>
      <c r="Y691" s="51"/>
      <c r="Z691" s="51"/>
    </row>
    <row r="692" spans="1:26" ht="15" hidden="1" customHeight="1" x14ac:dyDescent="0.25">
      <c r="A692" s="371" t="s">
        <v>278</v>
      </c>
      <c r="B692" s="345" t="s">
        <v>128</v>
      </c>
      <c r="C692" s="107"/>
      <c r="D692" s="107"/>
      <c r="E692" s="107"/>
      <c r="F692" s="107"/>
      <c r="G692" s="106"/>
      <c r="H692" s="106"/>
      <c r="I692" s="107"/>
      <c r="J692" s="107"/>
      <c r="K692" s="52"/>
      <c r="L692" s="338" t="str">
        <f t="shared" ref="L692" si="92">CONCATENATE(C692," ",D692," ",E692," ",F692," ",C693," ",D693," ",E693," ",F693)</f>
        <v xml:space="preserve">       </v>
      </c>
      <c r="M692" s="63" t="str">
        <f t="shared" si="85"/>
        <v xml:space="preserve">   </v>
      </c>
      <c r="N692" s="51"/>
      <c r="O692" s="51"/>
      <c r="P692" s="51"/>
      <c r="Q692" s="51"/>
      <c r="R692" s="51"/>
      <c r="S692" s="51"/>
      <c r="T692" s="51"/>
      <c r="U692" s="51"/>
      <c r="V692" s="51"/>
      <c r="W692" s="51"/>
      <c r="X692" s="51"/>
      <c r="Y692" s="51"/>
      <c r="Z692" s="51"/>
    </row>
    <row r="693" spans="1:26" ht="15" hidden="1" customHeight="1" x14ac:dyDescent="0.25">
      <c r="A693" s="373"/>
      <c r="B693" s="340"/>
      <c r="C693" s="104"/>
      <c r="D693" s="370"/>
      <c r="E693" s="52"/>
      <c r="F693" s="105"/>
      <c r="G693" s="106"/>
      <c r="H693" s="106"/>
      <c r="I693" s="107"/>
      <c r="J693" s="107"/>
      <c r="K693" s="52"/>
      <c r="L693" s="68" t="str">
        <f t="shared" ref="L693:L700" si="93">CONCATENATE(C693," ",D693," ",E693," ",F693," ",C694," ",D694," ",E694," ",F694)</f>
        <v xml:space="preserve">       </v>
      </c>
      <c r="M693" s="63" t="str">
        <f t="shared" si="85"/>
        <v xml:space="preserve">   </v>
      </c>
      <c r="N693" s="51"/>
      <c r="O693" s="51"/>
      <c r="P693" s="51"/>
      <c r="Q693" s="51"/>
      <c r="R693" s="51"/>
      <c r="S693" s="51"/>
      <c r="T693" s="51"/>
      <c r="U693" s="51"/>
      <c r="V693" s="51"/>
      <c r="W693" s="51"/>
      <c r="X693" s="51"/>
      <c r="Y693" s="51"/>
      <c r="Z693" s="51"/>
    </row>
    <row r="694" spans="1:26" ht="15" hidden="1" customHeight="1" x14ac:dyDescent="0.25">
      <c r="A694" s="373"/>
      <c r="B694" s="340"/>
      <c r="C694" s="104"/>
      <c r="D694" s="370"/>
      <c r="E694" s="52"/>
      <c r="F694" s="105"/>
      <c r="G694" s="106"/>
      <c r="H694" s="106"/>
      <c r="I694" s="107"/>
      <c r="J694" s="107"/>
      <c r="K694" s="52"/>
      <c r="L694" s="68" t="str">
        <f t="shared" si="93"/>
        <v xml:space="preserve">       </v>
      </c>
      <c r="M694" s="63" t="str">
        <f t="shared" si="85"/>
        <v xml:space="preserve">   </v>
      </c>
      <c r="N694" s="51"/>
      <c r="O694" s="51"/>
      <c r="P694" s="51"/>
      <c r="Q694" s="51"/>
      <c r="R694" s="51"/>
      <c r="S694" s="51"/>
      <c r="T694" s="51"/>
      <c r="U694" s="51"/>
      <c r="V694" s="51"/>
      <c r="W694" s="51"/>
      <c r="X694" s="51"/>
      <c r="Y694" s="51"/>
      <c r="Z694" s="51"/>
    </row>
    <row r="695" spans="1:26" ht="15" hidden="1" customHeight="1" x14ac:dyDescent="0.25">
      <c r="A695" s="373"/>
      <c r="B695" s="340"/>
      <c r="C695" s="104"/>
      <c r="D695" s="370"/>
      <c r="E695" s="52"/>
      <c r="F695" s="105"/>
      <c r="G695" s="106"/>
      <c r="H695" s="106"/>
      <c r="I695" s="107"/>
      <c r="J695" s="107"/>
      <c r="K695" s="52"/>
      <c r="L695" s="68" t="str">
        <f t="shared" si="93"/>
        <v xml:space="preserve">       </v>
      </c>
      <c r="M695" s="63" t="str">
        <f t="shared" si="85"/>
        <v xml:space="preserve">   </v>
      </c>
      <c r="N695" s="51"/>
      <c r="O695" s="51"/>
      <c r="P695" s="51"/>
      <c r="Q695" s="51"/>
      <c r="R695" s="51"/>
      <c r="S695" s="51"/>
      <c r="T695" s="51"/>
      <c r="U695" s="51"/>
      <c r="V695" s="51"/>
      <c r="W695" s="51"/>
      <c r="X695" s="51"/>
      <c r="Y695" s="51"/>
      <c r="Z695" s="51"/>
    </row>
    <row r="696" spans="1:26" ht="15" hidden="1" customHeight="1" x14ac:dyDescent="0.25">
      <c r="A696" s="373"/>
      <c r="B696" s="340"/>
      <c r="C696" s="104"/>
      <c r="D696" s="370"/>
      <c r="E696" s="52"/>
      <c r="F696" s="105"/>
      <c r="G696" s="106"/>
      <c r="H696" s="106"/>
      <c r="I696" s="107"/>
      <c r="J696" s="107"/>
      <c r="K696" s="52"/>
      <c r="L696" s="68" t="str">
        <f t="shared" si="93"/>
        <v xml:space="preserve">       </v>
      </c>
      <c r="M696" s="63" t="str">
        <f t="shared" si="85"/>
        <v xml:space="preserve">   </v>
      </c>
      <c r="N696" s="51"/>
      <c r="O696" s="51"/>
      <c r="P696" s="51"/>
      <c r="Q696" s="51"/>
      <c r="R696" s="51"/>
      <c r="S696" s="51"/>
      <c r="T696" s="51"/>
      <c r="U696" s="51"/>
      <c r="V696" s="51"/>
      <c r="W696" s="51"/>
      <c r="X696" s="51"/>
      <c r="Y696" s="51"/>
      <c r="Z696" s="51"/>
    </row>
    <row r="697" spans="1:26" ht="15" hidden="1" customHeight="1" x14ac:dyDescent="0.25">
      <c r="A697" s="373"/>
      <c r="B697" s="340"/>
      <c r="C697" s="104"/>
      <c r="D697" s="370"/>
      <c r="E697" s="52"/>
      <c r="F697" s="105"/>
      <c r="G697" s="106"/>
      <c r="H697" s="106"/>
      <c r="I697" s="107"/>
      <c r="J697" s="107"/>
      <c r="K697" s="52"/>
      <c r="L697" s="68" t="str">
        <f t="shared" si="93"/>
        <v xml:space="preserve">       </v>
      </c>
      <c r="M697" s="63" t="str">
        <f t="shared" si="85"/>
        <v xml:space="preserve">   </v>
      </c>
      <c r="N697" s="51"/>
      <c r="O697" s="51"/>
      <c r="P697" s="51"/>
      <c r="Q697" s="51"/>
      <c r="R697" s="51"/>
      <c r="S697" s="51"/>
      <c r="T697" s="51"/>
      <c r="U697" s="51"/>
      <c r="V697" s="51"/>
      <c r="W697" s="51"/>
      <c r="X697" s="51"/>
      <c r="Y697" s="51"/>
      <c r="Z697" s="51"/>
    </row>
    <row r="698" spans="1:26" ht="15" hidden="1" customHeight="1" x14ac:dyDescent="0.25">
      <c r="A698" s="373"/>
      <c r="B698" s="340"/>
      <c r="C698" s="104"/>
      <c r="D698" s="370"/>
      <c r="E698" s="52"/>
      <c r="F698" s="105"/>
      <c r="G698" s="106"/>
      <c r="H698" s="106"/>
      <c r="I698" s="107"/>
      <c r="J698" s="107"/>
      <c r="K698" s="52"/>
      <c r="L698" s="68" t="str">
        <f t="shared" si="93"/>
        <v xml:space="preserve">       </v>
      </c>
      <c r="M698" s="63" t="str">
        <f t="shared" si="85"/>
        <v xml:space="preserve">   </v>
      </c>
      <c r="N698" s="51"/>
      <c r="O698" s="51"/>
      <c r="P698" s="51"/>
      <c r="Q698" s="51"/>
      <c r="R698" s="51"/>
      <c r="S698" s="51"/>
      <c r="T698" s="51"/>
      <c r="U698" s="51"/>
      <c r="V698" s="51"/>
      <c r="W698" s="51"/>
      <c r="X698" s="51"/>
      <c r="Y698" s="51"/>
      <c r="Z698" s="51"/>
    </row>
    <row r="699" spans="1:26" ht="15" hidden="1" customHeight="1" x14ac:dyDescent="0.25">
      <c r="A699" s="373"/>
      <c r="B699" s="340"/>
      <c r="C699" s="104"/>
      <c r="D699" s="370"/>
      <c r="E699" s="52"/>
      <c r="F699" s="105"/>
      <c r="G699" s="106"/>
      <c r="H699" s="106"/>
      <c r="I699" s="107"/>
      <c r="J699" s="107"/>
      <c r="K699" s="52"/>
      <c r="L699" s="68" t="str">
        <f t="shared" si="93"/>
        <v xml:space="preserve">       </v>
      </c>
      <c r="M699" s="63" t="str">
        <f t="shared" si="85"/>
        <v xml:space="preserve">   </v>
      </c>
      <c r="N699" s="51"/>
      <c r="O699" s="51"/>
      <c r="P699" s="51"/>
      <c r="Q699" s="51"/>
      <c r="R699" s="51"/>
      <c r="S699" s="51"/>
      <c r="T699" s="51"/>
      <c r="U699" s="51"/>
      <c r="V699" s="51"/>
      <c r="W699" s="51"/>
      <c r="X699" s="51"/>
      <c r="Y699" s="51"/>
      <c r="Z699" s="51"/>
    </row>
    <row r="700" spans="1:26" ht="15" hidden="1" customHeight="1" x14ac:dyDescent="0.25">
      <c r="A700" s="373"/>
      <c r="B700" s="340"/>
      <c r="C700" s="104"/>
      <c r="D700" s="370"/>
      <c r="E700" s="52"/>
      <c r="F700" s="105"/>
      <c r="G700" s="106"/>
      <c r="H700" s="106"/>
      <c r="I700" s="107"/>
      <c r="J700" s="107"/>
      <c r="K700" s="52"/>
      <c r="L700" s="68" t="str">
        <f t="shared" si="93"/>
        <v xml:space="preserve">       </v>
      </c>
      <c r="M700" s="63" t="str">
        <f t="shared" si="85"/>
        <v xml:space="preserve">   </v>
      </c>
      <c r="N700" s="51"/>
      <c r="O700" s="51"/>
      <c r="P700" s="51"/>
      <c r="Q700" s="51"/>
      <c r="R700" s="51"/>
      <c r="S700" s="51"/>
      <c r="T700" s="51"/>
      <c r="U700" s="51"/>
      <c r="V700" s="51"/>
      <c r="W700" s="51"/>
      <c r="X700" s="51"/>
      <c r="Y700" s="51"/>
      <c r="Z700" s="51"/>
    </row>
    <row r="701" spans="1:26" ht="15" hidden="1" customHeight="1" x14ac:dyDescent="0.25">
      <c r="A701" s="374"/>
      <c r="B701" s="344"/>
      <c r="C701" s="104"/>
      <c r="D701" s="370"/>
      <c r="E701" s="52"/>
      <c r="F701" s="105"/>
      <c r="G701" s="106"/>
      <c r="H701" s="106"/>
      <c r="I701" s="107"/>
      <c r="J701" s="107"/>
      <c r="K701" s="52"/>
      <c r="L701" s="68" t="str">
        <f>CONCATENATE(C701," ",D701," ",E701," ",F701)</f>
        <v xml:space="preserve">   </v>
      </c>
      <c r="M701" s="63" t="str">
        <f t="shared" si="85"/>
        <v xml:space="preserve">   </v>
      </c>
      <c r="N701" s="51"/>
      <c r="O701" s="51"/>
      <c r="P701" s="51"/>
      <c r="Q701" s="51"/>
      <c r="R701" s="51"/>
      <c r="S701" s="51"/>
      <c r="T701" s="51"/>
      <c r="U701" s="51"/>
      <c r="V701" s="51"/>
      <c r="W701" s="51"/>
      <c r="X701" s="51"/>
      <c r="Y701" s="51"/>
      <c r="Z701" s="51"/>
    </row>
    <row r="702" spans="1:26" ht="15" hidden="1" customHeight="1" x14ac:dyDescent="0.25">
      <c r="A702" s="371" t="s">
        <v>278</v>
      </c>
      <c r="B702" s="345" t="s">
        <v>128</v>
      </c>
      <c r="C702" s="107"/>
      <c r="D702" s="107"/>
      <c r="E702" s="107"/>
      <c r="F702" s="107"/>
      <c r="G702" s="106"/>
      <c r="H702" s="106"/>
      <c r="I702" s="107"/>
      <c r="J702" s="107"/>
      <c r="K702" s="52"/>
      <c r="L702" s="338" t="str">
        <f t="shared" ref="L702" si="94">CONCATENATE(C702," ",D702," ",E702," ",F702," ",C703," ",D703," ",E703," ",F703)</f>
        <v xml:space="preserve">       </v>
      </c>
      <c r="M702" s="63" t="str">
        <f t="shared" si="85"/>
        <v xml:space="preserve">   </v>
      </c>
      <c r="N702" s="51"/>
      <c r="O702" s="51"/>
      <c r="P702" s="51"/>
      <c r="Q702" s="51"/>
      <c r="R702" s="51"/>
      <c r="S702" s="51"/>
      <c r="T702" s="51"/>
      <c r="U702" s="51"/>
      <c r="V702" s="51"/>
      <c r="W702" s="51"/>
      <c r="X702" s="51"/>
      <c r="Y702" s="51"/>
      <c r="Z702" s="51"/>
    </row>
    <row r="703" spans="1:26" ht="15" hidden="1" customHeight="1" x14ac:dyDescent="0.25">
      <c r="A703" s="373"/>
      <c r="B703" s="340"/>
      <c r="C703" s="104"/>
      <c r="D703" s="370"/>
      <c r="E703" s="52"/>
      <c r="F703" s="105"/>
      <c r="G703" s="106"/>
      <c r="H703" s="106"/>
      <c r="I703" s="107"/>
      <c r="J703" s="107"/>
      <c r="K703" s="52"/>
      <c r="L703" s="68" t="str">
        <f t="shared" ref="L703:L710" si="95">CONCATENATE(C703," ",D703," ",E703," ",F703," ",C704," ",D704," ",E704," ",F704)</f>
        <v xml:space="preserve">       </v>
      </c>
      <c r="M703" s="63" t="str">
        <f t="shared" si="85"/>
        <v xml:space="preserve">   </v>
      </c>
      <c r="N703" s="51"/>
      <c r="O703" s="51"/>
      <c r="P703" s="51"/>
      <c r="Q703" s="51"/>
      <c r="R703" s="51"/>
      <c r="S703" s="51"/>
      <c r="T703" s="51"/>
      <c r="U703" s="51"/>
      <c r="V703" s="51"/>
      <c r="W703" s="51"/>
      <c r="X703" s="51"/>
      <c r="Y703" s="51"/>
      <c r="Z703" s="51"/>
    </row>
    <row r="704" spans="1:26" ht="15" hidden="1" customHeight="1" x14ac:dyDescent="0.25">
      <c r="A704" s="373"/>
      <c r="B704" s="340"/>
      <c r="C704" s="104"/>
      <c r="D704" s="370"/>
      <c r="E704" s="52"/>
      <c r="F704" s="105"/>
      <c r="G704" s="106"/>
      <c r="H704" s="106"/>
      <c r="I704" s="107"/>
      <c r="J704" s="107"/>
      <c r="K704" s="52"/>
      <c r="L704" s="68" t="str">
        <f t="shared" si="95"/>
        <v xml:space="preserve">       </v>
      </c>
      <c r="M704" s="63" t="str">
        <f t="shared" si="85"/>
        <v xml:space="preserve">   </v>
      </c>
      <c r="N704" s="51"/>
      <c r="O704" s="51"/>
      <c r="P704" s="51"/>
      <c r="Q704" s="51"/>
      <c r="R704" s="51"/>
      <c r="S704" s="51"/>
      <c r="T704" s="51"/>
      <c r="U704" s="51"/>
      <c r="V704" s="51"/>
      <c r="W704" s="51"/>
      <c r="X704" s="51"/>
      <c r="Y704" s="51"/>
      <c r="Z704" s="51"/>
    </row>
    <row r="705" spans="1:26" ht="15" hidden="1" customHeight="1" x14ac:dyDescent="0.25">
      <c r="A705" s="373"/>
      <c r="B705" s="340"/>
      <c r="C705" s="104"/>
      <c r="D705" s="370"/>
      <c r="E705" s="52"/>
      <c r="F705" s="105"/>
      <c r="G705" s="106"/>
      <c r="H705" s="106"/>
      <c r="I705" s="107"/>
      <c r="J705" s="107"/>
      <c r="K705" s="52"/>
      <c r="L705" s="68" t="str">
        <f t="shared" si="95"/>
        <v xml:space="preserve">       </v>
      </c>
      <c r="M705" s="63" t="str">
        <f t="shared" si="85"/>
        <v xml:space="preserve">   </v>
      </c>
      <c r="N705" s="51"/>
      <c r="O705" s="51"/>
      <c r="P705" s="51"/>
      <c r="Q705" s="51"/>
      <c r="R705" s="51"/>
      <c r="S705" s="51"/>
      <c r="T705" s="51"/>
      <c r="U705" s="51"/>
      <c r="V705" s="51"/>
      <c r="W705" s="51"/>
      <c r="X705" s="51"/>
      <c r="Y705" s="51"/>
      <c r="Z705" s="51"/>
    </row>
    <row r="706" spans="1:26" ht="15" hidden="1" customHeight="1" x14ac:dyDescent="0.25">
      <c r="A706" s="373"/>
      <c r="B706" s="340"/>
      <c r="C706" s="104"/>
      <c r="D706" s="370"/>
      <c r="E706" s="52"/>
      <c r="F706" s="105"/>
      <c r="G706" s="106"/>
      <c r="H706" s="106"/>
      <c r="I706" s="107"/>
      <c r="J706" s="107"/>
      <c r="K706" s="52"/>
      <c r="L706" s="68" t="str">
        <f t="shared" si="95"/>
        <v xml:space="preserve">       </v>
      </c>
      <c r="M706" s="63" t="str">
        <f t="shared" si="85"/>
        <v xml:space="preserve">   </v>
      </c>
      <c r="N706" s="51"/>
      <c r="O706" s="51"/>
      <c r="P706" s="51"/>
      <c r="Q706" s="51"/>
      <c r="R706" s="51"/>
      <c r="S706" s="51"/>
      <c r="T706" s="51"/>
      <c r="U706" s="51"/>
      <c r="V706" s="51"/>
      <c r="W706" s="51"/>
      <c r="X706" s="51"/>
      <c r="Y706" s="51"/>
      <c r="Z706" s="51"/>
    </row>
    <row r="707" spans="1:26" ht="15" hidden="1" customHeight="1" x14ac:dyDescent="0.25">
      <c r="A707" s="373"/>
      <c r="B707" s="340"/>
      <c r="C707" s="104"/>
      <c r="D707" s="370"/>
      <c r="E707" s="52"/>
      <c r="F707" s="105"/>
      <c r="G707" s="106"/>
      <c r="H707" s="106"/>
      <c r="I707" s="107"/>
      <c r="J707" s="107"/>
      <c r="K707" s="52"/>
      <c r="L707" s="68" t="str">
        <f t="shared" si="95"/>
        <v xml:space="preserve">       </v>
      </c>
      <c r="M707" s="63" t="str">
        <f t="shared" si="85"/>
        <v xml:space="preserve">   </v>
      </c>
      <c r="N707" s="51"/>
      <c r="O707" s="51"/>
      <c r="P707" s="51"/>
      <c r="Q707" s="51"/>
      <c r="R707" s="51"/>
      <c r="S707" s="51"/>
      <c r="T707" s="51"/>
      <c r="U707" s="51"/>
      <c r="V707" s="51"/>
      <c r="W707" s="51"/>
      <c r="X707" s="51"/>
      <c r="Y707" s="51"/>
      <c r="Z707" s="51"/>
    </row>
    <row r="708" spans="1:26" ht="15" hidden="1" customHeight="1" x14ac:dyDescent="0.25">
      <c r="A708" s="373"/>
      <c r="B708" s="340"/>
      <c r="C708" s="104"/>
      <c r="D708" s="370"/>
      <c r="E708" s="52"/>
      <c r="F708" s="105"/>
      <c r="G708" s="106"/>
      <c r="H708" s="106"/>
      <c r="I708" s="107"/>
      <c r="J708" s="107"/>
      <c r="K708" s="52"/>
      <c r="L708" s="68" t="str">
        <f t="shared" si="95"/>
        <v xml:space="preserve">       </v>
      </c>
      <c r="M708" s="63" t="str">
        <f t="shared" si="85"/>
        <v xml:space="preserve">   </v>
      </c>
      <c r="N708" s="51"/>
      <c r="O708" s="51"/>
      <c r="P708" s="51"/>
      <c r="Q708" s="51"/>
      <c r="R708" s="51"/>
      <c r="S708" s="51"/>
      <c r="T708" s="51"/>
      <c r="U708" s="51"/>
      <c r="V708" s="51"/>
      <c r="W708" s="51"/>
      <c r="X708" s="51"/>
      <c r="Y708" s="51"/>
      <c r="Z708" s="51"/>
    </row>
    <row r="709" spans="1:26" ht="15" hidden="1" customHeight="1" x14ac:dyDescent="0.25">
      <c r="A709" s="373"/>
      <c r="B709" s="340"/>
      <c r="C709" s="104"/>
      <c r="D709" s="370"/>
      <c r="E709" s="52"/>
      <c r="F709" s="105"/>
      <c r="G709" s="106"/>
      <c r="H709" s="106"/>
      <c r="I709" s="107"/>
      <c r="J709" s="107"/>
      <c r="K709" s="52"/>
      <c r="L709" s="68" t="str">
        <f t="shared" si="95"/>
        <v xml:space="preserve">       </v>
      </c>
      <c r="M709" s="63" t="str">
        <f t="shared" si="85"/>
        <v xml:space="preserve">   </v>
      </c>
      <c r="N709" s="51"/>
      <c r="O709" s="51"/>
      <c r="P709" s="51"/>
      <c r="Q709" s="51"/>
      <c r="R709" s="51"/>
      <c r="S709" s="51"/>
      <c r="T709" s="51"/>
      <c r="U709" s="51"/>
      <c r="V709" s="51"/>
      <c r="W709" s="51"/>
      <c r="X709" s="51"/>
      <c r="Y709" s="51"/>
      <c r="Z709" s="51"/>
    </row>
    <row r="710" spans="1:26" ht="15" hidden="1" customHeight="1" x14ac:dyDescent="0.25">
      <c r="A710" s="373"/>
      <c r="B710" s="340"/>
      <c r="C710" s="104"/>
      <c r="D710" s="370"/>
      <c r="E710" s="52"/>
      <c r="F710" s="105"/>
      <c r="G710" s="106"/>
      <c r="H710" s="106"/>
      <c r="I710" s="107"/>
      <c r="J710" s="107"/>
      <c r="K710" s="52"/>
      <c r="L710" s="68" t="str">
        <f t="shared" si="95"/>
        <v xml:space="preserve">       </v>
      </c>
      <c r="M710" s="63" t="str">
        <f t="shared" si="85"/>
        <v xml:space="preserve">   </v>
      </c>
      <c r="N710" s="51"/>
      <c r="O710" s="51"/>
      <c r="P710" s="51"/>
      <c r="Q710" s="51"/>
      <c r="R710" s="51"/>
      <c r="S710" s="51"/>
      <c r="T710" s="51"/>
      <c r="U710" s="51"/>
      <c r="V710" s="51"/>
      <c r="W710" s="51"/>
      <c r="X710" s="51"/>
      <c r="Y710" s="51"/>
      <c r="Z710" s="51"/>
    </row>
    <row r="711" spans="1:26" ht="15" hidden="1" customHeight="1" x14ac:dyDescent="0.25">
      <c r="A711" s="374"/>
      <c r="B711" s="344"/>
      <c r="C711" s="104"/>
      <c r="D711" s="370"/>
      <c r="E711" s="52"/>
      <c r="F711" s="105"/>
      <c r="G711" s="106"/>
      <c r="H711" s="106"/>
      <c r="I711" s="107"/>
      <c r="J711" s="107"/>
      <c r="K711" s="52"/>
      <c r="L711" s="68" t="str">
        <f>CONCATENATE(C711," ",D711," ",E711," ",F711)</f>
        <v xml:space="preserve">   </v>
      </c>
      <c r="M711" s="63" t="str">
        <f t="shared" si="85"/>
        <v xml:space="preserve">   </v>
      </c>
      <c r="N711" s="51"/>
      <c r="O711" s="51"/>
      <c r="P711" s="51"/>
      <c r="Q711" s="51"/>
      <c r="R711" s="51"/>
      <c r="S711" s="51"/>
      <c r="T711" s="51"/>
      <c r="U711" s="51"/>
      <c r="V711" s="51"/>
      <c r="W711" s="51"/>
      <c r="X711" s="51"/>
      <c r="Y711" s="51"/>
      <c r="Z711" s="51"/>
    </row>
    <row r="712" spans="1:26" ht="15" hidden="1" customHeight="1" x14ac:dyDescent="0.25">
      <c r="A712" s="371" t="s">
        <v>278</v>
      </c>
      <c r="B712" s="345" t="s">
        <v>128</v>
      </c>
      <c r="C712" s="107"/>
      <c r="D712" s="107"/>
      <c r="E712" s="107"/>
      <c r="F712" s="107"/>
      <c r="G712" s="106"/>
      <c r="H712" s="106"/>
      <c r="I712" s="107"/>
      <c r="J712" s="107"/>
      <c r="K712" s="52"/>
      <c r="L712" s="338" t="str">
        <f t="shared" ref="L712" si="96">CONCATENATE(C712," ",D712," ",E712," ",F712," ",C713," ",D713," ",E713," ",F713)</f>
        <v xml:space="preserve">       </v>
      </c>
      <c r="M712" s="63" t="str">
        <f t="shared" si="85"/>
        <v xml:space="preserve">   </v>
      </c>
      <c r="N712" s="51"/>
      <c r="O712" s="51"/>
      <c r="P712" s="51"/>
      <c r="Q712" s="51"/>
      <c r="R712" s="51"/>
      <c r="S712" s="51"/>
      <c r="T712" s="51"/>
      <c r="U712" s="51"/>
      <c r="V712" s="51"/>
      <c r="W712" s="51"/>
      <c r="X712" s="51"/>
      <c r="Y712" s="51"/>
      <c r="Z712" s="51"/>
    </row>
    <row r="713" spans="1:26" ht="15" hidden="1" customHeight="1" x14ac:dyDescent="0.25">
      <c r="A713" s="373"/>
      <c r="B713" s="340"/>
      <c r="C713" s="104"/>
      <c r="D713" s="370"/>
      <c r="E713" s="52"/>
      <c r="F713" s="105"/>
      <c r="G713" s="106"/>
      <c r="H713" s="106"/>
      <c r="I713" s="107"/>
      <c r="J713" s="107"/>
      <c r="K713" s="52"/>
      <c r="L713" s="68" t="str">
        <f t="shared" ref="L713:L720" si="97">CONCATENATE(C713," ",D713," ",E713," ",F713," ",C714," ",D714," ",E714," ",F714)</f>
        <v xml:space="preserve">       </v>
      </c>
      <c r="M713" s="63" t="str">
        <f t="shared" si="85"/>
        <v xml:space="preserve">   </v>
      </c>
      <c r="N713" s="51"/>
      <c r="O713" s="51"/>
      <c r="P713" s="51"/>
      <c r="Q713" s="51"/>
      <c r="R713" s="51"/>
      <c r="S713" s="51"/>
      <c r="T713" s="51"/>
      <c r="U713" s="51"/>
      <c r="V713" s="51"/>
      <c r="W713" s="51"/>
      <c r="X713" s="51"/>
      <c r="Y713" s="51"/>
      <c r="Z713" s="51"/>
    </row>
    <row r="714" spans="1:26" ht="15" hidden="1" customHeight="1" x14ac:dyDescent="0.25">
      <c r="A714" s="373"/>
      <c r="B714" s="340"/>
      <c r="C714" s="104"/>
      <c r="D714" s="370"/>
      <c r="E714" s="52"/>
      <c r="F714" s="105"/>
      <c r="G714" s="106"/>
      <c r="H714" s="106"/>
      <c r="I714" s="107"/>
      <c r="J714" s="107"/>
      <c r="K714" s="52"/>
      <c r="L714" s="68" t="str">
        <f t="shared" si="97"/>
        <v xml:space="preserve">       </v>
      </c>
      <c r="M714" s="63" t="str">
        <f t="shared" si="85"/>
        <v xml:space="preserve">   </v>
      </c>
      <c r="N714" s="51"/>
      <c r="O714" s="51"/>
      <c r="P714" s="51"/>
      <c r="Q714" s="51"/>
      <c r="R714" s="51"/>
      <c r="S714" s="51"/>
      <c r="T714" s="51"/>
      <c r="U714" s="51"/>
      <c r="V714" s="51"/>
      <c r="W714" s="51"/>
      <c r="X714" s="51"/>
      <c r="Y714" s="51"/>
      <c r="Z714" s="51"/>
    </row>
    <row r="715" spans="1:26" ht="15" hidden="1" customHeight="1" x14ac:dyDescent="0.25">
      <c r="A715" s="373"/>
      <c r="B715" s="340"/>
      <c r="C715" s="104"/>
      <c r="D715" s="370"/>
      <c r="E715" s="52"/>
      <c r="F715" s="105"/>
      <c r="G715" s="106"/>
      <c r="H715" s="106"/>
      <c r="I715" s="107"/>
      <c r="J715" s="107"/>
      <c r="K715" s="52"/>
      <c r="L715" s="68" t="str">
        <f t="shared" si="97"/>
        <v xml:space="preserve">       </v>
      </c>
      <c r="M715" s="63" t="str">
        <f t="shared" si="85"/>
        <v xml:space="preserve">   </v>
      </c>
      <c r="N715" s="51"/>
      <c r="O715" s="51"/>
      <c r="P715" s="51"/>
      <c r="Q715" s="51"/>
      <c r="R715" s="51"/>
      <c r="S715" s="51"/>
      <c r="T715" s="51"/>
      <c r="U715" s="51"/>
      <c r="V715" s="51"/>
      <c r="W715" s="51"/>
      <c r="X715" s="51"/>
      <c r="Y715" s="51"/>
      <c r="Z715" s="51"/>
    </row>
    <row r="716" spans="1:26" ht="15" hidden="1" customHeight="1" x14ac:dyDescent="0.25">
      <c r="A716" s="373"/>
      <c r="B716" s="340"/>
      <c r="C716" s="104"/>
      <c r="D716" s="370"/>
      <c r="E716" s="52"/>
      <c r="F716" s="105"/>
      <c r="G716" s="106"/>
      <c r="H716" s="106"/>
      <c r="I716" s="107"/>
      <c r="J716" s="107"/>
      <c r="K716" s="52"/>
      <c r="L716" s="68" t="str">
        <f t="shared" si="97"/>
        <v xml:space="preserve">       </v>
      </c>
      <c r="M716" s="63" t="str">
        <f t="shared" si="85"/>
        <v xml:space="preserve">   </v>
      </c>
      <c r="N716" s="51"/>
      <c r="O716" s="51"/>
      <c r="P716" s="51"/>
      <c r="Q716" s="51"/>
      <c r="R716" s="51"/>
      <c r="S716" s="51"/>
      <c r="T716" s="51"/>
      <c r="U716" s="51"/>
      <c r="V716" s="51"/>
      <c r="W716" s="51"/>
      <c r="X716" s="51"/>
      <c r="Y716" s="51"/>
      <c r="Z716" s="51"/>
    </row>
    <row r="717" spans="1:26" ht="15" hidden="1" customHeight="1" x14ac:dyDescent="0.25">
      <c r="A717" s="373"/>
      <c r="B717" s="340"/>
      <c r="C717" s="104"/>
      <c r="D717" s="370"/>
      <c r="E717" s="52"/>
      <c r="F717" s="105"/>
      <c r="G717" s="106"/>
      <c r="H717" s="106"/>
      <c r="I717" s="107"/>
      <c r="J717" s="107"/>
      <c r="K717" s="52"/>
      <c r="L717" s="68" t="str">
        <f t="shared" si="97"/>
        <v xml:space="preserve">       </v>
      </c>
      <c r="M717" s="63" t="str">
        <f t="shared" si="85"/>
        <v xml:space="preserve">   </v>
      </c>
      <c r="N717" s="51"/>
      <c r="O717" s="51"/>
      <c r="P717" s="51"/>
      <c r="Q717" s="51"/>
      <c r="R717" s="51"/>
      <c r="S717" s="51"/>
      <c r="T717" s="51"/>
      <c r="U717" s="51"/>
      <c r="V717" s="51"/>
      <c r="W717" s="51"/>
      <c r="X717" s="51"/>
      <c r="Y717" s="51"/>
      <c r="Z717" s="51"/>
    </row>
    <row r="718" spans="1:26" ht="15" hidden="1" customHeight="1" x14ac:dyDescent="0.25">
      <c r="A718" s="373"/>
      <c r="B718" s="340"/>
      <c r="C718" s="104"/>
      <c r="D718" s="370"/>
      <c r="E718" s="52"/>
      <c r="F718" s="105"/>
      <c r="G718" s="106"/>
      <c r="H718" s="106"/>
      <c r="I718" s="107"/>
      <c r="J718" s="107"/>
      <c r="K718" s="52"/>
      <c r="L718" s="68" t="str">
        <f t="shared" si="97"/>
        <v xml:space="preserve">       </v>
      </c>
      <c r="M718" s="63" t="str">
        <f t="shared" si="85"/>
        <v xml:space="preserve">   </v>
      </c>
      <c r="N718" s="51"/>
      <c r="O718" s="51"/>
      <c r="P718" s="51"/>
      <c r="Q718" s="51"/>
      <c r="R718" s="51"/>
      <c r="S718" s="51"/>
      <c r="T718" s="51"/>
      <c r="U718" s="51"/>
      <c r="V718" s="51"/>
      <c r="W718" s="51"/>
      <c r="X718" s="51"/>
      <c r="Y718" s="51"/>
      <c r="Z718" s="51"/>
    </row>
    <row r="719" spans="1:26" ht="15" hidden="1" customHeight="1" x14ac:dyDescent="0.25">
      <c r="A719" s="373"/>
      <c r="B719" s="340"/>
      <c r="C719" s="104"/>
      <c r="D719" s="370"/>
      <c r="E719" s="52"/>
      <c r="F719" s="105"/>
      <c r="G719" s="106"/>
      <c r="H719" s="106"/>
      <c r="I719" s="107"/>
      <c r="J719" s="107"/>
      <c r="K719" s="52"/>
      <c r="L719" s="68" t="str">
        <f t="shared" si="97"/>
        <v xml:space="preserve">       </v>
      </c>
      <c r="M719" s="63" t="str">
        <f t="shared" ref="M719:M782" si="98">CONCATENATE(G719," ",H719," ",I719," ",J719)</f>
        <v xml:space="preserve">   </v>
      </c>
      <c r="N719" s="51"/>
      <c r="O719" s="51"/>
      <c r="P719" s="51"/>
      <c r="Q719" s="51"/>
      <c r="R719" s="51"/>
      <c r="S719" s="51"/>
      <c r="T719" s="51"/>
      <c r="U719" s="51"/>
      <c r="V719" s="51"/>
      <c r="W719" s="51"/>
      <c r="X719" s="51"/>
      <c r="Y719" s="51"/>
      <c r="Z719" s="51"/>
    </row>
    <row r="720" spans="1:26" ht="15" hidden="1" customHeight="1" x14ac:dyDescent="0.25">
      <c r="A720" s="373"/>
      <c r="B720" s="340"/>
      <c r="C720" s="104"/>
      <c r="D720" s="370"/>
      <c r="E720" s="52"/>
      <c r="F720" s="105"/>
      <c r="G720" s="106"/>
      <c r="H720" s="106"/>
      <c r="I720" s="107"/>
      <c r="J720" s="107"/>
      <c r="K720" s="52"/>
      <c r="L720" s="68" t="str">
        <f t="shared" si="97"/>
        <v xml:space="preserve">       </v>
      </c>
      <c r="M720" s="63" t="str">
        <f t="shared" si="98"/>
        <v xml:space="preserve">   </v>
      </c>
      <c r="N720" s="51"/>
      <c r="O720" s="51"/>
      <c r="P720" s="51"/>
      <c r="Q720" s="51"/>
      <c r="R720" s="51"/>
      <c r="S720" s="51"/>
      <c r="T720" s="51"/>
      <c r="U720" s="51"/>
      <c r="V720" s="51"/>
      <c r="W720" s="51"/>
      <c r="X720" s="51"/>
      <c r="Y720" s="51"/>
      <c r="Z720" s="51"/>
    </row>
    <row r="721" spans="1:26" ht="15" hidden="1" customHeight="1" x14ac:dyDescent="0.25">
      <c r="A721" s="374"/>
      <c r="B721" s="344"/>
      <c r="C721" s="104"/>
      <c r="D721" s="370"/>
      <c r="E721" s="52"/>
      <c r="F721" s="105"/>
      <c r="G721" s="106"/>
      <c r="H721" s="106"/>
      <c r="I721" s="107"/>
      <c r="J721" s="107"/>
      <c r="K721" s="52"/>
      <c r="L721" s="68" t="str">
        <f>CONCATENATE(C721," ",D721," ",E721," ",F721)</f>
        <v xml:space="preserve">   </v>
      </c>
      <c r="M721" s="63" t="str">
        <f t="shared" si="98"/>
        <v xml:space="preserve">   </v>
      </c>
      <c r="N721" s="51"/>
      <c r="O721" s="51"/>
      <c r="P721" s="51"/>
      <c r="Q721" s="51"/>
      <c r="R721" s="51"/>
      <c r="S721" s="51"/>
      <c r="T721" s="51"/>
      <c r="U721" s="51"/>
      <c r="V721" s="51"/>
      <c r="W721" s="51"/>
      <c r="X721" s="51"/>
      <c r="Y721" s="51"/>
      <c r="Z721" s="51"/>
    </row>
    <row r="722" spans="1:26" ht="15" hidden="1" customHeight="1" x14ac:dyDescent="0.25">
      <c r="A722" s="371" t="s">
        <v>278</v>
      </c>
      <c r="B722" s="345" t="s">
        <v>128</v>
      </c>
      <c r="C722" s="107"/>
      <c r="D722" s="107"/>
      <c r="E722" s="107"/>
      <c r="F722" s="107"/>
      <c r="G722" s="106"/>
      <c r="H722" s="106"/>
      <c r="I722" s="107"/>
      <c r="J722" s="107"/>
      <c r="K722" s="52"/>
      <c r="L722" s="338" t="str">
        <f t="shared" ref="L722" si="99">CONCATENATE(C722," ",D722," ",E722," ",F722," ",C723," ",D723," ",E723," ",F723)</f>
        <v xml:space="preserve">       </v>
      </c>
      <c r="M722" s="63" t="str">
        <f t="shared" si="98"/>
        <v xml:space="preserve">   </v>
      </c>
      <c r="N722" s="51"/>
      <c r="O722" s="51"/>
      <c r="P722" s="51"/>
      <c r="Q722" s="51"/>
      <c r="R722" s="51"/>
      <c r="S722" s="51"/>
      <c r="T722" s="51"/>
      <c r="U722" s="51"/>
      <c r="V722" s="51"/>
      <c r="W722" s="51"/>
      <c r="X722" s="51"/>
      <c r="Y722" s="51"/>
      <c r="Z722" s="51"/>
    </row>
    <row r="723" spans="1:26" ht="15" hidden="1" customHeight="1" x14ac:dyDescent="0.25">
      <c r="A723" s="373"/>
      <c r="B723" s="340"/>
      <c r="C723" s="104"/>
      <c r="D723" s="370"/>
      <c r="E723" s="52"/>
      <c r="F723" s="105"/>
      <c r="G723" s="106"/>
      <c r="H723" s="106"/>
      <c r="I723" s="107"/>
      <c r="J723" s="107"/>
      <c r="K723" s="52"/>
      <c r="L723" s="68" t="str">
        <f t="shared" ref="L723:L730" si="100">CONCATENATE(C723," ",D723," ",E723," ",F723," ",C724," ",D724," ",E724," ",F724)</f>
        <v xml:space="preserve">       </v>
      </c>
      <c r="M723" s="63" t="str">
        <f t="shared" si="98"/>
        <v xml:space="preserve">   </v>
      </c>
      <c r="N723" s="51"/>
      <c r="O723" s="51"/>
      <c r="P723" s="51"/>
      <c r="Q723" s="51"/>
      <c r="R723" s="51"/>
      <c r="S723" s="51"/>
      <c r="T723" s="51"/>
      <c r="U723" s="51"/>
      <c r="V723" s="51"/>
      <c r="W723" s="51"/>
      <c r="X723" s="51"/>
      <c r="Y723" s="51"/>
      <c r="Z723" s="51"/>
    </row>
    <row r="724" spans="1:26" ht="15" hidden="1" customHeight="1" x14ac:dyDescent="0.25">
      <c r="A724" s="373"/>
      <c r="B724" s="340"/>
      <c r="C724" s="104"/>
      <c r="D724" s="370"/>
      <c r="E724" s="52"/>
      <c r="F724" s="105"/>
      <c r="G724" s="106"/>
      <c r="H724" s="106"/>
      <c r="I724" s="107"/>
      <c r="J724" s="107"/>
      <c r="K724" s="52"/>
      <c r="L724" s="68" t="str">
        <f t="shared" si="100"/>
        <v xml:space="preserve">       </v>
      </c>
      <c r="M724" s="63" t="str">
        <f t="shared" si="98"/>
        <v xml:space="preserve">   </v>
      </c>
      <c r="N724" s="51"/>
      <c r="O724" s="51"/>
      <c r="P724" s="51"/>
      <c r="Q724" s="51"/>
      <c r="R724" s="51"/>
      <c r="S724" s="51"/>
      <c r="T724" s="51"/>
      <c r="U724" s="51"/>
      <c r="V724" s="51"/>
      <c r="W724" s="51"/>
      <c r="X724" s="51"/>
      <c r="Y724" s="51"/>
      <c r="Z724" s="51"/>
    </row>
    <row r="725" spans="1:26" ht="15" hidden="1" customHeight="1" x14ac:dyDescent="0.25">
      <c r="A725" s="373"/>
      <c r="B725" s="340"/>
      <c r="C725" s="104"/>
      <c r="D725" s="370"/>
      <c r="E725" s="52"/>
      <c r="F725" s="105"/>
      <c r="G725" s="106"/>
      <c r="H725" s="106"/>
      <c r="I725" s="107"/>
      <c r="J725" s="107"/>
      <c r="K725" s="52"/>
      <c r="L725" s="68" t="str">
        <f t="shared" si="100"/>
        <v xml:space="preserve">       </v>
      </c>
      <c r="M725" s="63" t="str">
        <f t="shared" si="98"/>
        <v xml:space="preserve">   </v>
      </c>
      <c r="N725" s="51"/>
      <c r="O725" s="51"/>
      <c r="P725" s="51"/>
      <c r="Q725" s="51"/>
      <c r="R725" s="51"/>
      <c r="S725" s="51"/>
      <c r="T725" s="51"/>
      <c r="U725" s="51"/>
      <c r="V725" s="51"/>
      <c r="W725" s="51"/>
      <c r="X725" s="51"/>
      <c r="Y725" s="51"/>
      <c r="Z725" s="51"/>
    </row>
    <row r="726" spans="1:26" ht="15" hidden="1" customHeight="1" x14ac:dyDescent="0.25">
      <c r="A726" s="373"/>
      <c r="B726" s="340"/>
      <c r="C726" s="104"/>
      <c r="D726" s="370"/>
      <c r="E726" s="52"/>
      <c r="F726" s="105"/>
      <c r="G726" s="106"/>
      <c r="H726" s="106"/>
      <c r="I726" s="107"/>
      <c r="J726" s="107"/>
      <c r="K726" s="52"/>
      <c r="L726" s="68" t="str">
        <f t="shared" si="100"/>
        <v xml:space="preserve">       </v>
      </c>
      <c r="M726" s="63" t="str">
        <f t="shared" si="98"/>
        <v xml:space="preserve">   </v>
      </c>
      <c r="N726" s="51"/>
      <c r="O726" s="51"/>
      <c r="P726" s="51"/>
      <c r="Q726" s="51"/>
      <c r="R726" s="51"/>
      <c r="S726" s="51"/>
      <c r="T726" s="51"/>
      <c r="U726" s="51"/>
      <c r="V726" s="51"/>
      <c r="W726" s="51"/>
      <c r="X726" s="51"/>
      <c r="Y726" s="51"/>
      <c r="Z726" s="51"/>
    </row>
    <row r="727" spans="1:26" ht="15" hidden="1" customHeight="1" x14ac:dyDescent="0.25">
      <c r="A727" s="373"/>
      <c r="B727" s="340"/>
      <c r="C727" s="104"/>
      <c r="D727" s="370"/>
      <c r="E727" s="52"/>
      <c r="F727" s="105"/>
      <c r="G727" s="106"/>
      <c r="H727" s="106"/>
      <c r="I727" s="107"/>
      <c r="J727" s="107"/>
      <c r="K727" s="52"/>
      <c r="L727" s="68" t="str">
        <f t="shared" si="100"/>
        <v xml:space="preserve">       </v>
      </c>
      <c r="M727" s="63" t="str">
        <f t="shared" si="98"/>
        <v xml:space="preserve">   </v>
      </c>
      <c r="N727" s="51"/>
      <c r="O727" s="51"/>
      <c r="P727" s="51"/>
      <c r="Q727" s="51"/>
      <c r="R727" s="51"/>
      <c r="S727" s="51"/>
      <c r="T727" s="51"/>
      <c r="U727" s="51"/>
      <c r="V727" s="51"/>
      <c r="W727" s="51"/>
      <c r="X727" s="51"/>
      <c r="Y727" s="51"/>
      <c r="Z727" s="51"/>
    </row>
    <row r="728" spans="1:26" ht="15" hidden="1" customHeight="1" x14ac:dyDescent="0.25">
      <c r="A728" s="373"/>
      <c r="B728" s="340"/>
      <c r="C728" s="104"/>
      <c r="D728" s="370"/>
      <c r="E728" s="52"/>
      <c r="F728" s="105"/>
      <c r="G728" s="106"/>
      <c r="H728" s="106"/>
      <c r="I728" s="107"/>
      <c r="J728" s="107"/>
      <c r="K728" s="52"/>
      <c r="L728" s="68" t="str">
        <f t="shared" si="100"/>
        <v xml:space="preserve">       </v>
      </c>
      <c r="M728" s="63" t="str">
        <f t="shared" si="98"/>
        <v xml:space="preserve">   </v>
      </c>
      <c r="N728" s="51"/>
      <c r="O728" s="51"/>
      <c r="P728" s="51"/>
      <c r="Q728" s="51"/>
      <c r="R728" s="51"/>
      <c r="S728" s="51"/>
      <c r="T728" s="51"/>
      <c r="U728" s="51"/>
      <c r="V728" s="51"/>
      <c r="W728" s="51"/>
      <c r="X728" s="51"/>
      <c r="Y728" s="51"/>
      <c r="Z728" s="51"/>
    </row>
    <row r="729" spans="1:26" ht="15" hidden="1" customHeight="1" x14ac:dyDescent="0.25">
      <c r="A729" s="373"/>
      <c r="B729" s="340"/>
      <c r="C729" s="104"/>
      <c r="D729" s="370"/>
      <c r="E729" s="52"/>
      <c r="F729" s="105"/>
      <c r="G729" s="106"/>
      <c r="H729" s="106"/>
      <c r="I729" s="107"/>
      <c r="J729" s="107"/>
      <c r="K729" s="52"/>
      <c r="L729" s="68" t="str">
        <f t="shared" si="100"/>
        <v xml:space="preserve">       </v>
      </c>
      <c r="M729" s="63" t="str">
        <f t="shared" si="98"/>
        <v xml:space="preserve">   </v>
      </c>
      <c r="N729" s="51"/>
      <c r="O729" s="51"/>
      <c r="P729" s="51"/>
      <c r="Q729" s="51"/>
      <c r="R729" s="51"/>
      <c r="S729" s="51"/>
      <c r="T729" s="51"/>
      <c r="U729" s="51"/>
      <c r="V729" s="51"/>
      <c r="W729" s="51"/>
      <c r="X729" s="51"/>
      <c r="Y729" s="51"/>
      <c r="Z729" s="51"/>
    </row>
    <row r="730" spans="1:26" ht="15" hidden="1" customHeight="1" x14ac:dyDescent="0.25">
      <c r="A730" s="373"/>
      <c r="B730" s="340"/>
      <c r="C730" s="104"/>
      <c r="D730" s="370"/>
      <c r="E730" s="52"/>
      <c r="F730" s="105"/>
      <c r="G730" s="106"/>
      <c r="H730" s="106"/>
      <c r="I730" s="107"/>
      <c r="J730" s="107"/>
      <c r="K730" s="52"/>
      <c r="L730" s="68" t="str">
        <f t="shared" si="100"/>
        <v xml:space="preserve">       </v>
      </c>
      <c r="M730" s="63" t="str">
        <f t="shared" si="98"/>
        <v xml:space="preserve">   </v>
      </c>
      <c r="N730" s="51"/>
      <c r="O730" s="51"/>
      <c r="P730" s="51"/>
      <c r="Q730" s="51"/>
      <c r="R730" s="51"/>
      <c r="S730" s="51"/>
      <c r="T730" s="51"/>
      <c r="U730" s="51"/>
      <c r="V730" s="51"/>
      <c r="W730" s="51"/>
      <c r="X730" s="51"/>
      <c r="Y730" s="51"/>
      <c r="Z730" s="51"/>
    </row>
    <row r="731" spans="1:26" ht="15" hidden="1" customHeight="1" x14ac:dyDescent="0.25">
      <c r="A731" s="374"/>
      <c r="B731" s="344"/>
      <c r="C731" s="104"/>
      <c r="D731" s="370"/>
      <c r="E731" s="52"/>
      <c r="F731" s="105"/>
      <c r="G731" s="106"/>
      <c r="H731" s="106"/>
      <c r="I731" s="107"/>
      <c r="J731" s="107"/>
      <c r="K731" s="52"/>
      <c r="L731" s="68" t="str">
        <f>CONCATENATE(C731," ",D731," ",E731," ",F731)</f>
        <v xml:space="preserve">   </v>
      </c>
      <c r="M731" s="63" t="str">
        <f t="shared" si="98"/>
        <v xml:space="preserve">   </v>
      </c>
      <c r="N731" s="51"/>
      <c r="O731" s="51"/>
      <c r="P731" s="51"/>
      <c r="Q731" s="51"/>
      <c r="R731" s="51"/>
      <c r="S731" s="51"/>
      <c r="T731" s="51"/>
      <c r="U731" s="51"/>
      <c r="V731" s="51"/>
      <c r="W731" s="51"/>
      <c r="X731" s="51"/>
      <c r="Y731" s="51"/>
      <c r="Z731" s="51"/>
    </row>
    <row r="732" spans="1:26" ht="15" hidden="1" customHeight="1" x14ac:dyDescent="0.25">
      <c r="A732" s="371" t="s">
        <v>278</v>
      </c>
      <c r="B732" s="345" t="s">
        <v>128</v>
      </c>
      <c r="C732" s="107"/>
      <c r="D732" s="107"/>
      <c r="E732" s="107"/>
      <c r="F732" s="107"/>
      <c r="G732" s="106"/>
      <c r="H732" s="106"/>
      <c r="I732" s="107"/>
      <c r="J732" s="107"/>
      <c r="K732" s="52"/>
      <c r="L732" s="338" t="str">
        <f t="shared" ref="L732" si="101">CONCATENATE(C732," ",D732," ",E732," ",F732," ",C733," ",D733," ",E733," ",F733)</f>
        <v xml:space="preserve">       </v>
      </c>
      <c r="M732" s="63" t="str">
        <f t="shared" si="98"/>
        <v xml:space="preserve">   </v>
      </c>
      <c r="N732" s="51"/>
      <c r="O732" s="51"/>
      <c r="P732" s="51"/>
      <c r="Q732" s="51"/>
      <c r="R732" s="51"/>
      <c r="S732" s="51"/>
      <c r="T732" s="51"/>
      <c r="U732" s="51"/>
      <c r="V732" s="51"/>
      <c r="W732" s="51"/>
      <c r="X732" s="51"/>
      <c r="Y732" s="51"/>
      <c r="Z732" s="51"/>
    </row>
    <row r="733" spans="1:26" ht="15" hidden="1" customHeight="1" x14ac:dyDescent="0.25">
      <c r="A733" s="373"/>
      <c r="B733" s="340"/>
      <c r="C733" s="104"/>
      <c r="D733" s="370"/>
      <c r="E733" s="52"/>
      <c r="F733" s="105"/>
      <c r="G733" s="106"/>
      <c r="H733" s="106"/>
      <c r="I733" s="107"/>
      <c r="J733" s="107"/>
      <c r="K733" s="52"/>
      <c r="L733" s="68" t="str">
        <f t="shared" ref="L733:L740" si="102">CONCATENATE(C733," ",D733," ",E733," ",F733," ",C734," ",D734," ",E734," ",F734)</f>
        <v xml:space="preserve">       </v>
      </c>
      <c r="M733" s="63" t="str">
        <f t="shared" si="98"/>
        <v xml:space="preserve">   </v>
      </c>
      <c r="N733" s="51"/>
      <c r="O733" s="51"/>
      <c r="P733" s="51"/>
      <c r="Q733" s="51"/>
      <c r="R733" s="51"/>
      <c r="S733" s="51"/>
      <c r="T733" s="51"/>
      <c r="U733" s="51"/>
      <c r="V733" s="51"/>
      <c r="W733" s="51"/>
      <c r="X733" s="51"/>
      <c r="Y733" s="51"/>
      <c r="Z733" s="51"/>
    </row>
    <row r="734" spans="1:26" ht="15" hidden="1" customHeight="1" x14ac:dyDescent="0.25">
      <c r="A734" s="373"/>
      <c r="B734" s="340"/>
      <c r="C734" s="104"/>
      <c r="D734" s="370"/>
      <c r="E734" s="52"/>
      <c r="F734" s="105"/>
      <c r="G734" s="106"/>
      <c r="H734" s="106"/>
      <c r="I734" s="107"/>
      <c r="J734" s="107"/>
      <c r="K734" s="52"/>
      <c r="L734" s="68" t="str">
        <f t="shared" si="102"/>
        <v xml:space="preserve">       </v>
      </c>
      <c r="M734" s="63" t="str">
        <f t="shared" si="98"/>
        <v xml:space="preserve">   </v>
      </c>
      <c r="N734" s="51"/>
      <c r="O734" s="51"/>
      <c r="P734" s="51"/>
      <c r="Q734" s="51"/>
      <c r="R734" s="51"/>
      <c r="S734" s="51"/>
      <c r="T734" s="51"/>
      <c r="U734" s="51"/>
      <c r="V734" s="51"/>
      <c r="W734" s="51"/>
      <c r="X734" s="51"/>
      <c r="Y734" s="51"/>
      <c r="Z734" s="51"/>
    </row>
    <row r="735" spans="1:26" ht="15" hidden="1" customHeight="1" x14ac:dyDescent="0.25">
      <c r="A735" s="373"/>
      <c r="B735" s="340"/>
      <c r="C735" s="104"/>
      <c r="D735" s="370"/>
      <c r="E735" s="52"/>
      <c r="F735" s="105"/>
      <c r="G735" s="106"/>
      <c r="H735" s="106"/>
      <c r="I735" s="107"/>
      <c r="J735" s="107"/>
      <c r="K735" s="52"/>
      <c r="L735" s="68" t="str">
        <f t="shared" si="102"/>
        <v xml:space="preserve">       </v>
      </c>
      <c r="M735" s="63" t="str">
        <f t="shared" si="98"/>
        <v xml:space="preserve">   </v>
      </c>
      <c r="N735" s="51"/>
      <c r="O735" s="51"/>
      <c r="P735" s="51"/>
      <c r="Q735" s="51"/>
      <c r="R735" s="51"/>
      <c r="S735" s="51"/>
      <c r="T735" s="51"/>
      <c r="U735" s="51"/>
      <c r="V735" s="51"/>
      <c r="W735" s="51"/>
      <c r="X735" s="51"/>
      <c r="Y735" s="51"/>
      <c r="Z735" s="51"/>
    </row>
    <row r="736" spans="1:26" ht="15" hidden="1" customHeight="1" x14ac:dyDescent="0.25">
      <c r="A736" s="373"/>
      <c r="B736" s="340"/>
      <c r="C736" s="104"/>
      <c r="D736" s="370"/>
      <c r="E736" s="52"/>
      <c r="F736" s="105"/>
      <c r="G736" s="106"/>
      <c r="H736" s="106"/>
      <c r="I736" s="107"/>
      <c r="J736" s="107"/>
      <c r="K736" s="52"/>
      <c r="L736" s="68" t="str">
        <f t="shared" si="102"/>
        <v xml:space="preserve">       </v>
      </c>
      <c r="M736" s="63" t="str">
        <f t="shared" si="98"/>
        <v xml:space="preserve">   </v>
      </c>
      <c r="N736" s="51"/>
      <c r="O736" s="51"/>
      <c r="P736" s="51"/>
      <c r="Q736" s="51"/>
      <c r="R736" s="51"/>
      <c r="S736" s="51"/>
      <c r="T736" s="51"/>
      <c r="U736" s="51"/>
      <c r="V736" s="51"/>
      <c r="W736" s="51"/>
      <c r="X736" s="51"/>
      <c r="Y736" s="51"/>
      <c r="Z736" s="51"/>
    </row>
    <row r="737" spans="1:26" ht="15" hidden="1" customHeight="1" x14ac:dyDescent="0.25">
      <c r="A737" s="373"/>
      <c r="B737" s="340"/>
      <c r="C737" s="104"/>
      <c r="D737" s="370"/>
      <c r="E737" s="52"/>
      <c r="F737" s="105"/>
      <c r="G737" s="106"/>
      <c r="H737" s="106"/>
      <c r="I737" s="107"/>
      <c r="J737" s="107"/>
      <c r="K737" s="52"/>
      <c r="L737" s="68" t="str">
        <f t="shared" si="102"/>
        <v xml:space="preserve">       </v>
      </c>
      <c r="M737" s="63" t="str">
        <f t="shared" si="98"/>
        <v xml:space="preserve">   </v>
      </c>
      <c r="N737" s="51"/>
      <c r="O737" s="51"/>
      <c r="P737" s="51"/>
      <c r="Q737" s="51"/>
      <c r="R737" s="51"/>
      <c r="S737" s="51"/>
      <c r="T737" s="51"/>
      <c r="U737" s="51"/>
      <c r="V737" s="51"/>
      <c r="W737" s="51"/>
      <c r="X737" s="51"/>
      <c r="Y737" s="51"/>
      <c r="Z737" s="51"/>
    </row>
    <row r="738" spans="1:26" ht="15" hidden="1" customHeight="1" x14ac:dyDescent="0.25">
      <c r="A738" s="373"/>
      <c r="B738" s="340"/>
      <c r="C738" s="104"/>
      <c r="D738" s="370"/>
      <c r="E738" s="52"/>
      <c r="F738" s="105"/>
      <c r="G738" s="106"/>
      <c r="H738" s="106"/>
      <c r="I738" s="107"/>
      <c r="J738" s="107"/>
      <c r="K738" s="52"/>
      <c r="L738" s="68" t="str">
        <f t="shared" si="102"/>
        <v xml:space="preserve">       </v>
      </c>
      <c r="M738" s="63" t="str">
        <f t="shared" si="98"/>
        <v xml:space="preserve">   </v>
      </c>
      <c r="N738" s="51"/>
      <c r="O738" s="51"/>
      <c r="P738" s="51"/>
      <c r="Q738" s="51"/>
      <c r="R738" s="51"/>
      <c r="S738" s="51"/>
      <c r="T738" s="51"/>
      <c r="U738" s="51"/>
      <c r="V738" s="51"/>
      <c r="W738" s="51"/>
      <c r="X738" s="51"/>
      <c r="Y738" s="51"/>
      <c r="Z738" s="51"/>
    </row>
    <row r="739" spans="1:26" ht="15" hidden="1" customHeight="1" x14ac:dyDescent="0.25">
      <c r="A739" s="373"/>
      <c r="B739" s="340"/>
      <c r="C739" s="104"/>
      <c r="D739" s="370"/>
      <c r="E739" s="52"/>
      <c r="F739" s="105"/>
      <c r="G739" s="106"/>
      <c r="H739" s="106"/>
      <c r="I739" s="107"/>
      <c r="J739" s="107"/>
      <c r="K739" s="52"/>
      <c r="L739" s="68" t="str">
        <f t="shared" si="102"/>
        <v xml:space="preserve">       </v>
      </c>
      <c r="M739" s="63" t="str">
        <f t="shared" si="98"/>
        <v xml:space="preserve">   </v>
      </c>
      <c r="N739" s="51"/>
      <c r="O739" s="51"/>
      <c r="P739" s="51"/>
      <c r="Q739" s="51"/>
      <c r="R739" s="51"/>
      <c r="S739" s="51"/>
      <c r="T739" s="51"/>
      <c r="U739" s="51"/>
      <c r="V739" s="51"/>
      <c r="W739" s="51"/>
      <c r="X739" s="51"/>
      <c r="Y739" s="51"/>
      <c r="Z739" s="51"/>
    </row>
    <row r="740" spans="1:26" ht="15" hidden="1" customHeight="1" x14ac:dyDescent="0.25">
      <c r="A740" s="373"/>
      <c r="B740" s="340"/>
      <c r="C740" s="104"/>
      <c r="D740" s="370"/>
      <c r="E740" s="52"/>
      <c r="F740" s="105"/>
      <c r="G740" s="106"/>
      <c r="H740" s="106"/>
      <c r="I740" s="107"/>
      <c r="J740" s="107"/>
      <c r="K740" s="52"/>
      <c r="L740" s="68" t="str">
        <f t="shared" si="102"/>
        <v xml:space="preserve">       </v>
      </c>
      <c r="M740" s="63" t="str">
        <f t="shared" si="98"/>
        <v xml:space="preserve">   </v>
      </c>
      <c r="N740" s="51"/>
      <c r="O740" s="51"/>
      <c r="P740" s="51"/>
      <c r="Q740" s="51"/>
      <c r="R740" s="51"/>
      <c r="S740" s="51"/>
      <c r="T740" s="51"/>
      <c r="U740" s="51"/>
      <c r="V740" s="51"/>
      <c r="W740" s="51"/>
      <c r="X740" s="51"/>
      <c r="Y740" s="51"/>
      <c r="Z740" s="51"/>
    </row>
    <row r="741" spans="1:26" ht="15" hidden="1" customHeight="1" x14ac:dyDescent="0.25">
      <c r="A741" s="374"/>
      <c r="B741" s="344"/>
      <c r="C741" s="104"/>
      <c r="D741" s="370"/>
      <c r="E741" s="52"/>
      <c r="F741" s="105"/>
      <c r="G741" s="106"/>
      <c r="H741" s="106"/>
      <c r="I741" s="107"/>
      <c r="J741" s="107"/>
      <c r="K741" s="52"/>
      <c r="L741" s="68" t="str">
        <f>CONCATENATE(C741," ",D741," ",E741," ",F741)</f>
        <v xml:space="preserve">   </v>
      </c>
      <c r="M741" s="63" t="str">
        <f t="shared" si="98"/>
        <v xml:space="preserve">   </v>
      </c>
      <c r="N741" s="51"/>
      <c r="O741" s="51"/>
      <c r="P741" s="51"/>
      <c r="Q741" s="51"/>
      <c r="R741" s="51"/>
      <c r="S741" s="51"/>
      <c r="T741" s="51"/>
      <c r="U741" s="51"/>
      <c r="V741" s="51"/>
      <c r="W741" s="51"/>
      <c r="X741" s="51"/>
      <c r="Y741" s="51"/>
      <c r="Z741" s="51"/>
    </row>
    <row r="742" spans="1:26" ht="15" hidden="1" customHeight="1" x14ac:dyDescent="0.25">
      <c r="A742" s="371" t="s">
        <v>278</v>
      </c>
      <c r="B742" s="345" t="s">
        <v>128</v>
      </c>
      <c r="C742" s="107"/>
      <c r="D742" s="107"/>
      <c r="E742" s="107"/>
      <c r="F742" s="107"/>
      <c r="G742" s="106"/>
      <c r="H742" s="106"/>
      <c r="I742" s="107"/>
      <c r="J742" s="107"/>
      <c r="K742" s="52"/>
      <c r="L742" s="338" t="str">
        <f t="shared" ref="L742" si="103">CONCATENATE(C742," ",D742," ",E742," ",F742," ",C743," ",D743," ",E743," ",F743)</f>
        <v xml:space="preserve">       </v>
      </c>
      <c r="M742" s="63" t="str">
        <f t="shared" si="98"/>
        <v xml:space="preserve">   </v>
      </c>
      <c r="N742" s="51"/>
      <c r="O742" s="51"/>
      <c r="P742" s="51"/>
      <c r="Q742" s="51"/>
      <c r="R742" s="51"/>
      <c r="S742" s="51"/>
      <c r="T742" s="51"/>
      <c r="U742" s="51"/>
      <c r="V742" s="51"/>
      <c r="W742" s="51"/>
      <c r="X742" s="51"/>
      <c r="Y742" s="51"/>
      <c r="Z742" s="51"/>
    </row>
    <row r="743" spans="1:26" ht="15" hidden="1" customHeight="1" x14ac:dyDescent="0.25">
      <c r="A743" s="373"/>
      <c r="B743" s="340"/>
      <c r="C743" s="104"/>
      <c r="D743" s="370"/>
      <c r="E743" s="52"/>
      <c r="F743" s="105"/>
      <c r="G743" s="106"/>
      <c r="H743" s="106"/>
      <c r="I743" s="107"/>
      <c r="J743" s="107"/>
      <c r="K743" s="52"/>
      <c r="L743" s="68" t="str">
        <f t="shared" ref="L743:L750" si="104">CONCATENATE(C743," ",D743," ",E743," ",F743," ",C744," ",D744," ",E744," ",F744)</f>
        <v xml:space="preserve">       </v>
      </c>
      <c r="M743" s="63" t="str">
        <f t="shared" si="98"/>
        <v xml:space="preserve">   </v>
      </c>
      <c r="N743" s="51"/>
      <c r="O743" s="51"/>
      <c r="P743" s="51"/>
      <c r="Q743" s="51"/>
      <c r="R743" s="51"/>
      <c r="S743" s="51"/>
      <c r="T743" s="51"/>
      <c r="U743" s="51"/>
      <c r="V743" s="51"/>
      <c r="W743" s="51"/>
      <c r="X743" s="51"/>
      <c r="Y743" s="51"/>
      <c r="Z743" s="51"/>
    </row>
    <row r="744" spans="1:26" ht="15" hidden="1" customHeight="1" x14ac:dyDescent="0.25">
      <c r="A744" s="373"/>
      <c r="B744" s="340"/>
      <c r="C744" s="104"/>
      <c r="D744" s="370"/>
      <c r="E744" s="52"/>
      <c r="F744" s="105"/>
      <c r="G744" s="106"/>
      <c r="H744" s="106"/>
      <c r="I744" s="107"/>
      <c r="J744" s="107"/>
      <c r="K744" s="52"/>
      <c r="L744" s="68" t="str">
        <f t="shared" si="104"/>
        <v xml:space="preserve">       </v>
      </c>
      <c r="M744" s="63" t="str">
        <f t="shared" si="98"/>
        <v xml:space="preserve">   </v>
      </c>
      <c r="N744" s="51"/>
      <c r="O744" s="51"/>
      <c r="P744" s="51"/>
      <c r="Q744" s="51"/>
      <c r="R744" s="51"/>
      <c r="S744" s="51"/>
      <c r="T744" s="51"/>
      <c r="U744" s="51"/>
      <c r="V744" s="51"/>
      <c r="W744" s="51"/>
      <c r="X744" s="51"/>
      <c r="Y744" s="51"/>
      <c r="Z744" s="51"/>
    </row>
    <row r="745" spans="1:26" ht="15" hidden="1" customHeight="1" x14ac:dyDescent="0.25">
      <c r="A745" s="373"/>
      <c r="B745" s="340"/>
      <c r="C745" s="104"/>
      <c r="D745" s="370"/>
      <c r="E745" s="52"/>
      <c r="F745" s="105"/>
      <c r="G745" s="106"/>
      <c r="H745" s="106"/>
      <c r="I745" s="107"/>
      <c r="J745" s="107"/>
      <c r="K745" s="52"/>
      <c r="L745" s="68" t="str">
        <f t="shared" si="104"/>
        <v xml:space="preserve">       </v>
      </c>
      <c r="M745" s="63" t="str">
        <f t="shared" si="98"/>
        <v xml:space="preserve">   </v>
      </c>
      <c r="N745" s="51"/>
      <c r="O745" s="51"/>
      <c r="P745" s="51"/>
      <c r="Q745" s="51"/>
      <c r="R745" s="51"/>
      <c r="S745" s="51"/>
      <c r="T745" s="51"/>
      <c r="U745" s="51"/>
      <c r="V745" s="51"/>
      <c r="W745" s="51"/>
      <c r="X745" s="51"/>
      <c r="Y745" s="51"/>
      <c r="Z745" s="51"/>
    </row>
    <row r="746" spans="1:26" ht="15" hidden="1" customHeight="1" x14ac:dyDescent="0.25">
      <c r="A746" s="373"/>
      <c r="B746" s="340"/>
      <c r="C746" s="104"/>
      <c r="D746" s="370"/>
      <c r="E746" s="52"/>
      <c r="F746" s="105"/>
      <c r="G746" s="106"/>
      <c r="H746" s="106"/>
      <c r="I746" s="107"/>
      <c r="J746" s="107"/>
      <c r="K746" s="52"/>
      <c r="L746" s="68" t="str">
        <f t="shared" si="104"/>
        <v xml:space="preserve">       </v>
      </c>
      <c r="M746" s="63" t="str">
        <f t="shared" si="98"/>
        <v xml:space="preserve">   </v>
      </c>
      <c r="N746" s="51"/>
      <c r="O746" s="51"/>
      <c r="P746" s="51"/>
      <c r="Q746" s="51"/>
      <c r="R746" s="51"/>
      <c r="S746" s="51"/>
      <c r="T746" s="51"/>
      <c r="U746" s="51"/>
      <c r="V746" s="51"/>
      <c r="W746" s="51"/>
      <c r="X746" s="51"/>
      <c r="Y746" s="51"/>
      <c r="Z746" s="51"/>
    </row>
    <row r="747" spans="1:26" ht="15" hidden="1" customHeight="1" x14ac:dyDescent="0.25">
      <c r="A747" s="373"/>
      <c r="B747" s="340"/>
      <c r="C747" s="104"/>
      <c r="D747" s="370"/>
      <c r="E747" s="52"/>
      <c r="F747" s="105"/>
      <c r="G747" s="106"/>
      <c r="H747" s="106"/>
      <c r="I747" s="107"/>
      <c r="J747" s="107"/>
      <c r="K747" s="52"/>
      <c r="L747" s="68" t="str">
        <f t="shared" si="104"/>
        <v xml:space="preserve">       </v>
      </c>
      <c r="M747" s="63" t="str">
        <f t="shared" si="98"/>
        <v xml:space="preserve">   </v>
      </c>
      <c r="N747" s="51"/>
      <c r="O747" s="51"/>
      <c r="P747" s="51"/>
      <c r="Q747" s="51"/>
      <c r="R747" s="51"/>
      <c r="S747" s="51"/>
      <c r="T747" s="51"/>
      <c r="U747" s="51"/>
      <c r="V747" s="51"/>
      <c r="W747" s="51"/>
      <c r="X747" s="51"/>
      <c r="Y747" s="51"/>
      <c r="Z747" s="51"/>
    </row>
    <row r="748" spans="1:26" ht="15" hidden="1" customHeight="1" x14ac:dyDescent="0.25">
      <c r="A748" s="373"/>
      <c r="B748" s="340"/>
      <c r="C748" s="104"/>
      <c r="D748" s="370"/>
      <c r="E748" s="52"/>
      <c r="F748" s="105"/>
      <c r="G748" s="106"/>
      <c r="H748" s="106"/>
      <c r="I748" s="107"/>
      <c r="J748" s="107"/>
      <c r="K748" s="52"/>
      <c r="L748" s="68" t="str">
        <f t="shared" si="104"/>
        <v xml:space="preserve">       </v>
      </c>
      <c r="M748" s="63" t="str">
        <f t="shared" si="98"/>
        <v xml:space="preserve">   </v>
      </c>
      <c r="N748" s="51"/>
      <c r="O748" s="51"/>
      <c r="P748" s="51"/>
      <c r="Q748" s="51"/>
      <c r="R748" s="51"/>
      <c r="S748" s="51"/>
      <c r="T748" s="51"/>
      <c r="U748" s="51"/>
      <c r="V748" s="51"/>
      <c r="W748" s="51"/>
      <c r="X748" s="51"/>
      <c r="Y748" s="51"/>
      <c r="Z748" s="51"/>
    </row>
    <row r="749" spans="1:26" ht="15" hidden="1" customHeight="1" x14ac:dyDescent="0.25">
      <c r="A749" s="373"/>
      <c r="B749" s="340"/>
      <c r="C749" s="104"/>
      <c r="D749" s="370"/>
      <c r="E749" s="52"/>
      <c r="F749" s="105"/>
      <c r="G749" s="106"/>
      <c r="H749" s="106"/>
      <c r="I749" s="107"/>
      <c r="J749" s="107"/>
      <c r="K749" s="52"/>
      <c r="L749" s="68" t="str">
        <f t="shared" si="104"/>
        <v xml:space="preserve">       </v>
      </c>
      <c r="M749" s="63" t="str">
        <f t="shared" si="98"/>
        <v xml:space="preserve">   </v>
      </c>
      <c r="N749" s="51"/>
      <c r="O749" s="51"/>
      <c r="P749" s="51"/>
      <c r="Q749" s="51"/>
      <c r="R749" s="51"/>
      <c r="S749" s="51"/>
      <c r="T749" s="51"/>
      <c r="U749" s="51"/>
      <c r="V749" s="51"/>
      <c r="W749" s="51"/>
      <c r="X749" s="51"/>
      <c r="Y749" s="51"/>
      <c r="Z749" s="51"/>
    </row>
    <row r="750" spans="1:26" ht="15" hidden="1" customHeight="1" x14ac:dyDescent="0.25">
      <c r="A750" s="373"/>
      <c r="B750" s="340"/>
      <c r="C750" s="104"/>
      <c r="D750" s="370"/>
      <c r="E750" s="52"/>
      <c r="F750" s="105"/>
      <c r="G750" s="106"/>
      <c r="H750" s="106"/>
      <c r="I750" s="107"/>
      <c r="J750" s="107"/>
      <c r="K750" s="52"/>
      <c r="L750" s="68" t="str">
        <f t="shared" si="104"/>
        <v xml:space="preserve">       </v>
      </c>
      <c r="M750" s="63" t="str">
        <f t="shared" si="98"/>
        <v xml:space="preserve">   </v>
      </c>
      <c r="N750" s="51"/>
      <c r="O750" s="51"/>
      <c r="P750" s="51"/>
      <c r="Q750" s="51"/>
      <c r="R750" s="51"/>
      <c r="S750" s="51"/>
      <c r="T750" s="51"/>
      <c r="U750" s="51"/>
      <c r="V750" s="51"/>
      <c r="W750" s="51"/>
      <c r="X750" s="51"/>
      <c r="Y750" s="51"/>
      <c r="Z750" s="51"/>
    </row>
    <row r="751" spans="1:26" ht="15" hidden="1" customHeight="1" x14ac:dyDescent="0.25">
      <c r="A751" s="374"/>
      <c r="B751" s="344"/>
      <c r="C751" s="104"/>
      <c r="D751" s="370"/>
      <c r="E751" s="52"/>
      <c r="F751" s="105"/>
      <c r="G751" s="106"/>
      <c r="H751" s="106"/>
      <c r="I751" s="107"/>
      <c r="J751" s="107"/>
      <c r="K751" s="52"/>
      <c r="L751" s="68" t="str">
        <f>CONCATENATE(C751," ",D751," ",E751," ",F751)</f>
        <v xml:space="preserve">   </v>
      </c>
      <c r="M751" s="63" t="str">
        <f t="shared" si="98"/>
        <v xml:space="preserve">   </v>
      </c>
      <c r="N751" s="51"/>
      <c r="O751" s="51"/>
      <c r="P751" s="51"/>
      <c r="Q751" s="51"/>
      <c r="R751" s="51"/>
      <c r="S751" s="51"/>
      <c r="T751" s="51"/>
      <c r="U751" s="51"/>
      <c r="V751" s="51"/>
      <c r="W751" s="51"/>
      <c r="X751" s="51"/>
      <c r="Y751" s="51"/>
      <c r="Z751" s="51"/>
    </row>
    <row r="752" spans="1:26" ht="15" hidden="1" customHeight="1" x14ac:dyDescent="0.25">
      <c r="A752" s="371" t="s">
        <v>278</v>
      </c>
      <c r="B752" s="345" t="s">
        <v>128</v>
      </c>
      <c r="C752" s="107"/>
      <c r="D752" s="107"/>
      <c r="E752" s="107"/>
      <c r="F752" s="107"/>
      <c r="G752" s="106"/>
      <c r="H752" s="106"/>
      <c r="I752" s="107"/>
      <c r="J752" s="107"/>
      <c r="K752" s="52"/>
      <c r="L752" s="338" t="str">
        <f t="shared" ref="L752" si="105">CONCATENATE(C752," ",D752," ",E752," ",F752," ",C753," ",D753," ",E753," ",F753)</f>
        <v xml:space="preserve">       </v>
      </c>
      <c r="M752" s="63" t="str">
        <f t="shared" si="98"/>
        <v xml:space="preserve">   </v>
      </c>
      <c r="N752" s="51"/>
      <c r="O752" s="51"/>
      <c r="P752" s="51"/>
      <c r="Q752" s="51"/>
      <c r="R752" s="51"/>
      <c r="S752" s="51"/>
      <c r="T752" s="51"/>
      <c r="U752" s="51"/>
      <c r="V752" s="51"/>
      <c r="W752" s="51"/>
      <c r="X752" s="51"/>
      <c r="Y752" s="51"/>
      <c r="Z752" s="51"/>
    </row>
    <row r="753" spans="1:26" ht="15" hidden="1" customHeight="1" x14ac:dyDescent="0.25">
      <c r="A753" s="373"/>
      <c r="B753" s="340"/>
      <c r="C753" s="104"/>
      <c r="D753" s="370"/>
      <c r="E753" s="52"/>
      <c r="F753" s="105"/>
      <c r="G753" s="106"/>
      <c r="H753" s="106"/>
      <c r="I753" s="107"/>
      <c r="J753" s="107"/>
      <c r="K753" s="52"/>
      <c r="L753" s="68" t="str">
        <f t="shared" ref="L753:L760" si="106">CONCATENATE(C753," ",D753," ",E753," ",F753," ",C754," ",D754," ",E754," ",F754)</f>
        <v xml:space="preserve">       </v>
      </c>
      <c r="M753" s="63" t="str">
        <f t="shared" si="98"/>
        <v xml:space="preserve">   </v>
      </c>
      <c r="N753" s="51"/>
      <c r="O753" s="51"/>
      <c r="P753" s="51"/>
      <c r="Q753" s="51"/>
      <c r="R753" s="51"/>
      <c r="S753" s="51"/>
      <c r="T753" s="51"/>
      <c r="U753" s="51"/>
      <c r="V753" s="51"/>
      <c r="W753" s="51"/>
      <c r="X753" s="51"/>
      <c r="Y753" s="51"/>
      <c r="Z753" s="51"/>
    </row>
    <row r="754" spans="1:26" ht="15" hidden="1" customHeight="1" x14ac:dyDescent="0.25">
      <c r="A754" s="373"/>
      <c r="B754" s="340"/>
      <c r="C754" s="104"/>
      <c r="D754" s="370"/>
      <c r="E754" s="52"/>
      <c r="F754" s="105"/>
      <c r="G754" s="106"/>
      <c r="H754" s="106"/>
      <c r="I754" s="107"/>
      <c r="J754" s="107"/>
      <c r="K754" s="52"/>
      <c r="L754" s="68" t="str">
        <f t="shared" si="106"/>
        <v xml:space="preserve">       </v>
      </c>
      <c r="M754" s="63" t="str">
        <f t="shared" si="98"/>
        <v xml:space="preserve">   </v>
      </c>
      <c r="N754" s="51"/>
      <c r="O754" s="51"/>
      <c r="P754" s="51"/>
      <c r="Q754" s="51"/>
      <c r="R754" s="51"/>
      <c r="S754" s="51"/>
      <c r="T754" s="51"/>
      <c r="U754" s="51"/>
      <c r="V754" s="51"/>
      <c r="W754" s="51"/>
      <c r="X754" s="51"/>
      <c r="Y754" s="51"/>
      <c r="Z754" s="51"/>
    </row>
    <row r="755" spans="1:26" ht="15" hidden="1" customHeight="1" x14ac:dyDescent="0.25">
      <c r="A755" s="373"/>
      <c r="B755" s="340"/>
      <c r="C755" s="104"/>
      <c r="D755" s="370"/>
      <c r="E755" s="52"/>
      <c r="F755" s="105"/>
      <c r="G755" s="106"/>
      <c r="H755" s="106"/>
      <c r="I755" s="107"/>
      <c r="J755" s="107"/>
      <c r="K755" s="52"/>
      <c r="L755" s="68" t="str">
        <f t="shared" si="106"/>
        <v xml:space="preserve">       </v>
      </c>
      <c r="M755" s="63" t="str">
        <f t="shared" si="98"/>
        <v xml:space="preserve">   </v>
      </c>
      <c r="N755" s="51"/>
      <c r="O755" s="51"/>
      <c r="P755" s="51"/>
      <c r="Q755" s="51"/>
      <c r="R755" s="51"/>
      <c r="S755" s="51"/>
      <c r="T755" s="51"/>
      <c r="U755" s="51"/>
      <c r="V755" s="51"/>
      <c r="W755" s="51"/>
      <c r="X755" s="51"/>
      <c r="Y755" s="51"/>
      <c r="Z755" s="51"/>
    </row>
    <row r="756" spans="1:26" ht="15" hidden="1" customHeight="1" x14ac:dyDescent="0.25">
      <c r="A756" s="373"/>
      <c r="B756" s="340"/>
      <c r="C756" s="104"/>
      <c r="D756" s="370"/>
      <c r="E756" s="52"/>
      <c r="F756" s="105"/>
      <c r="G756" s="106"/>
      <c r="H756" s="106"/>
      <c r="I756" s="107"/>
      <c r="J756" s="107"/>
      <c r="K756" s="52"/>
      <c r="L756" s="68" t="str">
        <f t="shared" si="106"/>
        <v xml:space="preserve">       </v>
      </c>
      <c r="M756" s="63" t="str">
        <f t="shared" si="98"/>
        <v xml:space="preserve">   </v>
      </c>
      <c r="N756" s="51"/>
      <c r="O756" s="51"/>
      <c r="P756" s="51"/>
      <c r="Q756" s="51"/>
      <c r="R756" s="51"/>
      <c r="S756" s="51"/>
      <c r="T756" s="51"/>
      <c r="U756" s="51"/>
      <c r="V756" s="51"/>
      <c r="W756" s="51"/>
      <c r="X756" s="51"/>
      <c r="Y756" s="51"/>
      <c r="Z756" s="51"/>
    </row>
    <row r="757" spans="1:26" ht="15" hidden="1" customHeight="1" x14ac:dyDescent="0.25">
      <c r="A757" s="373"/>
      <c r="B757" s="340"/>
      <c r="C757" s="104"/>
      <c r="D757" s="370"/>
      <c r="E757" s="52"/>
      <c r="F757" s="105"/>
      <c r="G757" s="106"/>
      <c r="H757" s="106"/>
      <c r="I757" s="107"/>
      <c r="J757" s="107"/>
      <c r="K757" s="52"/>
      <c r="L757" s="68" t="str">
        <f t="shared" si="106"/>
        <v xml:space="preserve">       </v>
      </c>
      <c r="M757" s="63" t="str">
        <f t="shared" si="98"/>
        <v xml:space="preserve">   </v>
      </c>
      <c r="N757" s="51"/>
      <c r="O757" s="51"/>
      <c r="P757" s="51"/>
      <c r="Q757" s="51"/>
      <c r="R757" s="51"/>
      <c r="S757" s="51"/>
      <c r="T757" s="51"/>
      <c r="U757" s="51"/>
      <c r="V757" s="51"/>
      <c r="W757" s="51"/>
      <c r="X757" s="51"/>
      <c r="Y757" s="51"/>
      <c r="Z757" s="51"/>
    </row>
    <row r="758" spans="1:26" ht="15" hidden="1" customHeight="1" x14ac:dyDescent="0.25">
      <c r="A758" s="373"/>
      <c r="B758" s="340"/>
      <c r="C758" s="104"/>
      <c r="D758" s="370"/>
      <c r="E758" s="52"/>
      <c r="F758" s="105"/>
      <c r="G758" s="106"/>
      <c r="H758" s="106"/>
      <c r="I758" s="107"/>
      <c r="J758" s="107"/>
      <c r="K758" s="52"/>
      <c r="L758" s="68" t="str">
        <f t="shared" si="106"/>
        <v xml:space="preserve">       </v>
      </c>
      <c r="M758" s="63" t="str">
        <f t="shared" si="98"/>
        <v xml:space="preserve">   </v>
      </c>
      <c r="N758" s="51"/>
      <c r="O758" s="51"/>
      <c r="P758" s="51"/>
      <c r="Q758" s="51"/>
      <c r="R758" s="51"/>
      <c r="S758" s="51"/>
      <c r="T758" s="51"/>
      <c r="U758" s="51"/>
      <c r="V758" s="51"/>
      <c r="W758" s="51"/>
      <c r="X758" s="51"/>
      <c r="Y758" s="51"/>
      <c r="Z758" s="51"/>
    </row>
    <row r="759" spans="1:26" ht="15" hidden="1" customHeight="1" x14ac:dyDescent="0.25">
      <c r="A759" s="373"/>
      <c r="B759" s="340"/>
      <c r="C759" s="104"/>
      <c r="D759" s="370"/>
      <c r="E759" s="52"/>
      <c r="F759" s="105"/>
      <c r="G759" s="106"/>
      <c r="H759" s="106"/>
      <c r="I759" s="107"/>
      <c r="J759" s="107"/>
      <c r="K759" s="52"/>
      <c r="L759" s="68" t="str">
        <f t="shared" si="106"/>
        <v xml:space="preserve">       </v>
      </c>
      <c r="M759" s="63" t="str">
        <f t="shared" si="98"/>
        <v xml:space="preserve">   </v>
      </c>
      <c r="N759" s="51"/>
      <c r="O759" s="51"/>
      <c r="P759" s="51"/>
      <c r="Q759" s="51"/>
      <c r="R759" s="51"/>
      <c r="S759" s="51"/>
      <c r="T759" s="51"/>
      <c r="U759" s="51"/>
      <c r="V759" s="51"/>
      <c r="W759" s="51"/>
      <c r="X759" s="51"/>
      <c r="Y759" s="51"/>
      <c r="Z759" s="51"/>
    </row>
    <row r="760" spans="1:26" ht="15" hidden="1" customHeight="1" x14ac:dyDescent="0.25">
      <c r="A760" s="373"/>
      <c r="B760" s="340"/>
      <c r="C760" s="104"/>
      <c r="D760" s="370"/>
      <c r="E760" s="52"/>
      <c r="F760" s="105"/>
      <c r="G760" s="106"/>
      <c r="H760" s="106"/>
      <c r="I760" s="107"/>
      <c r="J760" s="107"/>
      <c r="K760" s="52"/>
      <c r="L760" s="68" t="str">
        <f t="shared" si="106"/>
        <v xml:space="preserve">       </v>
      </c>
      <c r="M760" s="63" t="str">
        <f t="shared" si="98"/>
        <v xml:space="preserve">   </v>
      </c>
      <c r="N760" s="51"/>
      <c r="O760" s="51"/>
      <c r="P760" s="51"/>
      <c r="Q760" s="51"/>
      <c r="R760" s="51"/>
      <c r="S760" s="51"/>
      <c r="T760" s="51"/>
      <c r="U760" s="51"/>
      <c r="V760" s="51"/>
      <c r="W760" s="51"/>
      <c r="X760" s="51"/>
      <c r="Y760" s="51"/>
      <c r="Z760" s="51"/>
    </row>
    <row r="761" spans="1:26" ht="15" hidden="1" customHeight="1" x14ac:dyDescent="0.25">
      <c r="A761" s="374"/>
      <c r="B761" s="344"/>
      <c r="C761" s="104"/>
      <c r="D761" s="370"/>
      <c r="E761" s="52"/>
      <c r="F761" s="105"/>
      <c r="G761" s="106"/>
      <c r="H761" s="106"/>
      <c r="I761" s="107"/>
      <c r="J761" s="107"/>
      <c r="K761" s="52"/>
      <c r="L761" s="68" t="str">
        <f>CONCATENATE(C761," ",D761," ",E761," ",F761)</f>
        <v xml:space="preserve">   </v>
      </c>
      <c r="M761" s="63" t="str">
        <f t="shared" si="98"/>
        <v xml:space="preserve">   </v>
      </c>
      <c r="N761" s="51"/>
      <c r="O761" s="51"/>
      <c r="P761" s="51"/>
      <c r="Q761" s="51"/>
      <c r="R761" s="51"/>
      <c r="S761" s="51"/>
      <c r="T761" s="51"/>
      <c r="U761" s="51"/>
      <c r="V761" s="51"/>
      <c r="W761" s="51"/>
      <c r="X761" s="51"/>
      <c r="Y761" s="51"/>
      <c r="Z761" s="51"/>
    </row>
    <row r="762" spans="1:26" ht="15" hidden="1" customHeight="1" x14ac:dyDescent="0.25">
      <c r="A762" s="371" t="s">
        <v>278</v>
      </c>
      <c r="B762" s="345" t="s">
        <v>128</v>
      </c>
      <c r="C762" s="107"/>
      <c r="D762" s="107"/>
      <c r="E762" s="107"/>
      <c r="F762" s="107"/>
      <c r="G762" s="106"/>
      <c r="H762" s="106"/>
      <c r="I762" s="107"/>
      <c r="J762" s="107"/>
      <c r="K762" s="52"/>
      <c r="L762" s="338" t="str">
        <f t="shared" ref="L762" si="107">CONCATENATE(C762," ",D762," ",E762," ",F762," ",C763," ",D763," ",E763," ",F763)</f>
        <v xml:space="preserve">       </v>
      </c>
      <c r="M762" s="63" t="str">
        <f t="shared" si="98"/>
        <v xml:space="preserve">   </v>
      </c>
      <c r="N762" s="51"/>
      <c r="O762" s="51"/>
      <c r="P762" s="51"/>
      <c r="Q762" s="51"/>
      <c r="R762" s="51"/>
      <c r="S762" s="51"/>
      <c r="T762" s="51"/>
      <c r="U762" s="51"/>
      <c r="V762" s="51"/>
      <c r="W762" s="51"/>
      <c r="X762" s="51"/>
      <c r="Y762" s="51"/>
      <c r="Z762" s="51"/>
    </row>
    <row r="763" spans="1:26" ht="15" hidden="1" customHeight="1" x14ac:dyDescent="0.25">
      <c r="A763" s="373"/>
      <c r="B763" s="340"/>
      <c r="C763" s="104"/>
      <c r="D763" s="370"/>
      <c r="E763" s="52"/>
      <c r="F763" s="105"/>
      <c r="G763" s="106"/>
      <c r="H763" s="106"/>
      <c r="I763" s="107"/>
      <c r="J763" s="107"/>
      <c r="K763" s="52"/>
      <c r="L763" s="68" t="str">
        <f t="shared" ref="L763:L770" si="108">CONCATENATE(C763," ",D763," ",E763," ",F763," ",C764," ",D764," ",E764," ",F764)</f>
        <v xml:space="preserve">       </v>
      </c>
      <c r="M763" s="63" t="str">
        <f t="shared" si="98"/>
        <v xml:space="preserve">   </v>
      </c>
      <c r="N763" s="51"/>
      <c r="O763" s="51"/>
      <c r="P763" s="51"/>
      <c r="Q763" s="51"/>
      <c r="R763" s="51"/>
      <c r="S763" s="51"/>
      <c r="T763" s="51"/>
      <c r="U763" s="51"/>
      <c r="V763" s="51"/>
      <c r="W763" s="51"/>
      <c r="X763" s="51"/>
      <c r="Y763" s="51"/>
      <c r="Z763" s="51"/>
    </row>
    <row r="764" spans="1:26" ht="15" hidden="1" customHeight="1" x14ac:dyDescent="0.25">
      <c r="A764" s="373"/>
      <c r="B764" s="340"/>
      <c r="C764" s="104"/>
      <c r="D764" s="370"/>
      <c r="E764" s="52"/>
      <c r="F764" s="105"/>
      <c r="G764" s="106"/>
      <c r="H764" s="106"/>
      <c r="I764" s="107"/>
      <c r="J764" s="107"/>
      <c r="K764" s="52"/>
      <c r="L764" s="68" t="str">
        <f t="shared" si="108"/>
        <v xml:space="preserve">       </v>
      </c>
      <c r="M764" s="63" t="str">
        <f t="shared" si="98"/>
        <v xml:space="preserve">   </v>
      </c>
      <c r="N764" s="51"/>
      <c r="O764" s="51"/>
      <c r="P764" s="51"/>
      <c r="Q764" s="51"/>
      <c r="R764" s="51"/>
      <c r="S764" s="51"/>
      <c r="T764" s="51"/>
      <c r="U764" s="51"/>
      <c r="V764" s="51"/>
      <c r="W764" s="51"/>
      <c r="X764" s="51"/>
      <c r="Y764" s="51"/>
      <c r="Z764" s="51"/>
    </row>
    <row r="765" spans="1:26" ht="15" hidden="1" customHeight="1" x14ac:dyDescent="0.25">
      <c r="A765" s="373"/>
      <c r="B765" s="340"/>
      <c r="C765" s="104"/>
      <c r="D765" s="370"/>
      <c r="E765" s="52"/>
      <c r="F765" s="105"/>
      <c r="G765" s="106"/>
      <c r="H765" s="106"/>
      <c r="I765" s="107"/>
      <c r="J765" s="107"/>
      <c r="K765" s="52"/>
      <c r="L765" s="68" t="str">
        <f t="shared" si="108"/>
        <v xml:space="preserve">       </v>
      </c>
      <c r="M765" s="63" t="str">
        <f t="shared" si="98"/>
        <v xml:space="preserve">   </v>
      </c>
      <c r="N765" s="51"/>
      <c r="O765" s="51"/>
      <c r="P765" s="51"/>
      <c r="Q765" s="51"/>
      <c r="R765" s="51"/>
      <c r="S765" s="51"/>
      <c r="T765" s="51"/>
      <c r="U765" s="51"/>
      <c r="V765" s="51"/>
      <c r="W765" s="51"/>
      <c r="X765" s="51"/>
      <c r="Y765" s="51"/>
      <c r="Z765" s="51"/>
    </row>
    <row r="766" spans="1:26" ht="15" hidden="1" customHeight="1" x14ac:dyDescent="0.25">
      <c r="A766" s="373"/>
      <c r="B766" s="340"/>
      <c r="C766" s="104"/>
      <c r="D766" s="370"/>
      <c r="E766" s="52"/>
      <c r="F766" s="105"/>
      <c r="G766" s="106"/>
      <c r="H766" s="106"/>
      <c r="I766" s="107"/>
      <c r="J766" s="107"/>
      <c r="K766" s="52"/>
      <c r="L766" s="68" t="str">
        <f t="shared" si="108"/>
        <v xml:space="preserve">       </v>
      </c>
      <c r="M766" s="63" t="str">
        <f t="shared" si="98"/>
        <v xml:space="preserve">   </v>
      </c>
      <c r="N766" s="51"/>
      <c r="O766" s="51"/>
      <c r="P766" s="51"/>
      <c r="Q766" s="51"/>
      <c r="R766" s="51"/>
      <c r="S766" s="51"/>
      <c r="T766" s="51"/>
      <c r="U766" s="51"/>
      <c r="V766" s="51"/>
      <c r="W766" s="51"/>
      <c r="X766" s="51"/>
      <c r="Y766" s="51"/>
      <c r="Z766" s="51"/>
    </row>
    <row r="767" spans="1:26" ht="15" hidden="1" customHeight="1" x14ac:dyDescent="0.25">
      <c r="A767" s="373"/>
      <c r="B767" s="340"/>
      <c r="C767" s="104"/>
      <c r="D767" s="370"/>
      <c r="E767" s="52"/>
      <c r="F767" s="105"/>
      <c r="G767" s="106"/>
      <c r="H767" s="106"/>
      <c r="I767" s="107"/>
      <c r="J767" s="107"/>
      <c r="K767" s="52"/>
      <c r="L767" s="68" t="str">
        <f t="shared" si="108"/>
        <v xml:space="preserve">       </v>
      </c>
      <c r="M767" s="63" t="str">
        <f t="shared" si="98"/>
        <v xml:space="preserve">   </v>
      </c>
      <c r="N767" s="51"/>
      <c r="O767" s="51"/>
      <c r="P767" s="51"/>
      <c r="Q767" s="51"/>
      <c r="R767" s="51"/>
      <c r="S767" s="51"/>
      <c r="T767" s="51"/>
      <c r="U767" s="51"/>
      <c r="V767" s="51"/>
      <c r="W767" s="51"/>
      <c r="X767" s="51"/>
      <c r="Y767" s="51"/>
      <c r="Z767" s="51"/>
    </row>
    <row r="768" spans="1:26" ht="15" hidden="1" customHeight="1" x14ac:dyDescent="0.25">
      <c r="A768" s="373"/>
      <c r="B768" s="340"/>
      <c r="C768" s="104"/>
      <c r="D768" s="370"/>
      <c r="E768" s="52"/>
      <c r="F768" s="105"/>
      <c r="G768" s="106"/>
      <c r="H768" s="106"/>
      <c r="I768" s="107"/>
      <c r="J768" s="107"/>
      <c r="K768" s="52"/>
      <c r="L768" s="68" t="str">
        <f t="shared" si="108"/>
        <v xml:space="preserve">       </v>
      </c>
      <c r="M768" s="63" t="str">
        <f t="shared" si="98"/>
        <v xml:space="preserve">   </v>
      </c>
      <c r="N768" s="51"/>
      <c r="O768" s="51"/>
      <c r="P768" s="51"/>
      <c r="Q768" s="51"/>
      <c r="R768" s="51"/>
      <c r="S768" s="51"/>
      <c r="T768" s="51"/>
      <c r="U768" s="51"/>
      <c r="V768" s="51"/>
      <c r="W768" s="51"/>
      <c r="X768" s="51"/>
      <c r="Y768" s="51"/>
      <c r="Z768" s="51"/>
    </row>
    <row r="769" spans="1:26" ht="15" hidden="1" customHeight="1" x14ac:dyDescent="0.25">
      <c r="A769" s="373"/>
      <c r="B769" s="340"/>
      <c r="C769" s="104"/>
      <c r="D769" s="370"/>
      <c r="E769" s="52"/>
      <c r="F769" s="105"/>
      <c r="G769" s="106"/>
      <c r="H769" s="106"/>
      <c r="I769" s="107"/>
      <c r="J769" s="107"/>
      <c r="K769" s="52"/>
      <c r="L769" s="68" t="str">
        <f t="shared" si="108"/>
        <v xml:space="preserve">       </v>
      </c>
      <c r="M769" s="63" t="str">
        <f t="shared" si="98"/>
        <v xml:space="preserve">   </v>
      </c>
      <c r="N769" s="51"/>
      <c r="O769" s="51"/>
      <c r="P769" s="51"/>
      <c r="Q769" s="51"/>
      <c r="R769" s="51"/>
      <c r="S769" s="51"/>
      <c r="T769" s="51"/>
      <c r="U769" s="51"/>
      <c r="V769" s="51"/>
      <c r="W769" s="51"/>
      <c r="X769" s="51"/>
      <c r="Y769" s="51"/>
      <c r="Z769" s="51"/>
    </row>
    <row r="770" spans="1:26" ht="15" hidden="1" customHeight="1" x14ac:dyDescent="0.25">
      <c r="A770" s="373"/>
      <c r="B770" s="340"/>
      <c r="C770" s="104"/>
      <c r="D770" s="370"/>
      <c r="E770" s="52"/>
      <c r="F770" s="105"/>
      <c r="G770" s="106"/>
      <c r="H770" s="106"/>
      <c r="I770" s="107"/>
      <c r="J770" s="107"/>
      <c r="K770" s="52"/>
      <c r="L770" s="68" t="str">
        <f t="shared" si="108"/>
        <v xml:space="preserve">       </v>
      </c>
      <c r="M770" s="63" t="str">
        <f t="shared" si="98"/>
        <v xml:space="preserve">   </v>
      </c>
      <c r="N770" s="51"/>
      <c r="O770" s="51"/>
      <c r="P770" s="51"/>
      <c r="Q770" s="51"/>
      <c r="R770" s="51"/>
      <c r="S770" s="51"/>
      <c r="T770" s="51"/>
      <c r="U770" s="51"/>
      <c r="V770" s="51"/>
      <c r="W770" s="51"/>
      <c r="X770" s="51"/>
      <c r="Y770" s="51"/>
      <c r="Z770" s="51"/>
    </row>
    <row r="771" spans="1:26" ht="15" hidden="1" customHeight="1" x14ac:dyDescent="0.25">
      <c r="A771" s="374"/>
      <c r="B771" s="344"/>
      <c r="C771" s="104"/>
      <c r="D771" s="370"/>
      <c r="E771" s="52"/>
      <c r="F771" s="105"/>
      <c r="G771" s="106"/>
      <c r="H771" s="106"/>
      <c r="I771" s="107"/>
      <c r="J771" s="107"/>
      <c r="K771" s="52"/>
      <c r="L771" s="68" t="str">
        <f>CONCATENATE(C771," ",D771," ",E771," ",F771)</f>
        <v xml:space="preserve">   </v>
      </c>
      <c r="M771" s="63" t="str">
        <f t="shared" si="98"/>
        <v xml:space="preserve">   </v>
      </c>
      <c r="N771" s="51"/>
      <c r="O771" s="51"/>
      <c r="P771" s="51"/>
      <c r="Q771" s="51"/>
      <c r="R771" s="51"/>
      <c r="S771" s="51"/>
      <c r="T771" s="51"/>
      <c r="U771" s="51"/>
      <c r="V771" s="51"/>
      <c r="W771" s="51"/>
      <c r="X771" s="51"/>
      <c r="Y771" s="51"/>
      <c r="Z771" s="51"/>
    </row>
    <row r="772" spans="1:26" ht="15" hidden="1" customHeight="1" x14ac:dyDescent="0.25">
      <c r="A772" s="371" t="s">
        <v>278</v>
      </c>
      <c r="B772" s="345" t="s">
        <v>128</v>
      </c>
      <c r="C772" s="107"/>
      <c r="D772" s="107"/>
      <c r="E772" s="107"/>
      <c r="F772" s="107"/>
      <c r="G772" s="106"/>
      <c r="H772" s="106"/>
      <c r="I772" s="107"/>
      <c r="J772" s="107"/>
      <c r="K772" s="52"/>
      <c r="L772" s="338" t="str">
        <f t="shared" ref="L772" si="109">CONCATENATE(C772," ",D772," ",E772," ",F772," ",C773," ",D773," ",E773," ",F773)</f>
        <v xml:space="preserve">       </v>
      </c>
      <c r="M772" s="63" t="str">
        <f t="shared" si="98"/>
        <v xml:space="preserve">   </v>
      </c>
      <c r="N772" s="51"/>
      <c r="O772" s="51"/>
      <c r="P772" s="51"/>
      <c r="Q772" s="51"/>
      <c r="R772" s="51"/>
      <c r="S772" s="51"/>
      <c r="T772" s="51"/>
      <c r="U772" s="51"/>
      <c r="V772" s="51"/>
      <c r="W772" s="51"/>
      <c r="X772" s="51"/>
      <c r="Y772" s="51"/>
      <c r="Z772" s="51"/>
    </row>
    <row r="773" spans="1:26" ht="15" hidden="1" customHeight="1" x14ac:dyDescent="0.25">
      <c r="A773" s="373"/>
      <c r="B773" s="340"/>
      <c r="C773" s="104"/>
      <c r="D773" s="370"/>
      <c r="E773" s="52"/>
      <c r="F773" s="105"/>
      <c r="G773" s="106"/>
      <c r="H773" s="106"/>
      <c r="I773" s="107"/>
      <c r="J773" s="107"/>
      <c r="K773" s="52"/>
      <c r="L773" s="68" t="str">
        <f t="shared" ref="L773:L780" si="110">CONCATENATE(C773," ",D773," ",E773," ",F773," ",C774," ",D774," ",E774," ",F774)</f>
        <v xml:space="preserve">       </v>
      </c>
      <c r="M773" s="63" t="str">
        <f t="shared" si="98"/>
        <v xml:space="preserve">   </v>
      </c>
      <c r="N773" s="51"/>
      <c r="O773" s="51"/>
      <c r="P773" s="51"/>
      <c r="Q773" s="51"/>
      <c r="R773" s="51"/>
      <c r="S773" s="51"/>
      <c r="T773" s="51"/>
      <c r="U773" s="51"/>
      <c r="V773" s="51"/>
      <c r="W773" s="51"/>
      <c r="X773" s="51"/>
      <c r="Y773" s="51"/>
      <c r="Z773" s="51"/>
    </row>
    <row r="774" spans="1:26" ht="15" hidden="1" customHeight="1" x14ac:dyDescent="0.25">
      <c r="A774" s="373"/>
      <c r="B774" s="340"/>
      <c r="C774" s="104"/>
      <c r="D774" s="370"/>
      <c r="E774" s="52"/>
      <c r="F774" s="105"/>
      <c r="G774" s="106"/>
      <c r="H774" s="106"/>
      <c r="I774" s="107"/>
      <c r="J774" s="107"/>
      <c r="K774" s="52"/>
      <c r="L774" s="68" t="str">
        <f t="shared" si="110"/>
        <v xml:space="preserve">       </v>
      </c>
      <c r="M774" s="63" t="str">
        <f t="shared" si="98"/>
        <v xml:space="preserve">   </v>
      </c>
      <c r="N774" s="51"/>
      <c r="O774" s="51"/>
      <c r="P774" s="51"/>
      <c r="Q774" s="51"/>
      <c r="R774" s="51"/>
      <c r="S774" s="51"/>
      <c r="T774" s="51"/>
      <c r="U774" s="51"/>
      <c r="V774" s="51"/>
      <c r="W774" s="51"/>
      <c r="X774" s="51"/>
      <c r="Y774" s="51"/>
      <c r="Z774" s="51"/>
    </row>
    <row r="775" spans="1:26" ht="15" hidden="1" customHeight="1" x14ac:dyDescent="0.25">
      <c r="A775" s="373"/>
      <c r="B775" s="340"/>
      <c r="C775" s="104"/>
      <c r="D775" s="370"/>
      <c r="E775" s="52"/>
      <c r="F775" s="105"/>
      <c r="G775" s="106"/>
      <c r="H775" s="106"/>
      <c r="I775" s="107"/>
      <c r="J775" s="107"/>
      <c r="K775" s="52"/>
      <c r="L775" s="68" t="str">
        <f t="shared" si="110"/>
        <v xml:space="preserve">       </v>
      </c>
      <c r="M775" s="63" t="str">
        <f t="shared" si="98"/>
        <v xml:space="preserve">   </v>
      </c>
      <c r="N775" s="51"/>
      <c r="O775" s="51"/>
      <c r="P775" s="51"/>
      <c r="Q775" s="51"/>
      <c r="R775" s="51"/>
      <c r="S775" s="51"/>
      <c r="T775" s="51"/>
      <c r="U775" s="51"/>
      <c r="V775" s="51"/>
      <c r="W775" s="51"/>
      <c r="X775" s="51"/>
      <c r="Y775" s="51"/>
      <c r="Z775" s="51"/>
    </row>
    <row r="776" spans="1:26" ht="15" hidden="1" customHeight="1" x14ac:dyDescent="0.25">
      <c r="A776" s="373"/>
      <c r="B776" s="340"/>
      <c r="C776" s="104"/>
      <c r="D776" s="370"/>
      <c r="E776" s="52"/>
      <c r="F776" s="105"/>
      <c r="G776" s="106"/>
      <c r="H776" s="106"/>
      <c r="I776" s="107"/>
      <c r="J776" s="107"/>
      <c r="K776" s="52"/>
      <c r="L776" s="68" t="str">
        <f t="shared" si="110"/>
        <v xml:space="preserve">       </v>
      </c>
      <c r="M776" s="63" t="str">
        <f t="shared" si="98"/>
        <v xml:space="preserve">   </v>
      </c>
      <c r="N776" s="51"/>
      <c r="O776" s="51"/>
      <c r="P776" s="51"/>
      <c r="Q776" s="51"/>
      <c r="R776" s="51"/>
      <c r="S776" s="51"/>
      <c r="T776" s="51"/>
      <c r="U776" s="51"/>
      <c r="V776" s="51"/>
      <c r="W776" s="51"/>
      <c r="X776" s="51"/>
      <c r="Y776" s="51"/>
      <c r="Z776" s="51"/>
    </row>
    <row r="777" spans="1:26" ht="15" hidden="1" customHeight="1" x14ac:dyDescent="0.25">
      <c r="A777" s="373"/>
      <c r="B777" s="340"/>
      <c r="C777" s="104"/>
      <c r="D777" s="370"/>
      <c r="E777" s="52"/>
      <c r="F777" s="105"/>
      <c r="G777" s="106"/>
      <c r="H777" s="106"/>
      <c r="I777" s="107"/>
      <c r="J777" s="107"/>
      <c r="K777" s="52"/>
      <c r="L777" s="68" t="str">
        <f t="shared" si="110"/>
        <v xml:space="preserve">       </v>
      </c>
      <c r="M777" s="63" t="str">
        <f t="shared" si="98"/>
        <v xml:space="preserve">   </v>
      </c>
      <c r="N777" s="51"/>
      <c r="O777" s="51"/>
      <c r="P777" s="51"/>
      <c r="Q777" s="51"/>
      <c r="R777" s="51"/>
      <c r="S777" s="51"/>
      <c r="T777" s="51"/>
      <c r="U777" s="51"/>
      <c r="V777" s="51"/>
      <c r="W777" s="51"/>
      <c r="X777" s="51"/>
      <c r="Y777" s="51"/>
      <c r="Z777" s="51"/>
    </row>
    <row r="778" spans="1:26" ht="15" hidden="1" customHeight="1" x14ac:dyDescent="0.25">
      <c r="A778" s="373"/>
      <c r="B778" s="340"/>
      <c r="C778" s="104"/>
      <c r="D778" s="370"/>
      <c r="E778" s="52"/>
      <c r="F778" s="105"/>
      <c r="G778" s="106"/>
      <c r="H778" s="106"/>
      <c r="I778" s="107"/>
      <c r="J778" s="107"/>
      <c r="K778" s="52"/>
      <c r="L778" s="68" t="str">
        <f t="shared" si="110"/>
        <v xml:space="preserve">       </v>
      </c>
      <c r="M778" s="63" t="str">
        <f t="shared" si="98"/>
        <v xml:space="preserve">   </v>
      </c>
      <c r="N778" s="51"/>
      <c r="O778" s="51"/>
      <c r="P778" s="51"/>
      <c r="Q778" s="51"/>
      <c r="R778" s="51"/>
      <c r="S778" s="51"/>
      <c r="T778" s="51"/>
      <c r="U778" s="51"/>
      <c r="V778" s="51"/>
      <c r="W778" s="51"/>
      <c r="X778" s="51"/>
      <c r="Y778" s="51"/>
      <c r="Z778" s="51"/>
    </row>
    <row r="779" spans="1:26" ht="15" hidden="1" customHeight="1" x14ac:dyDescent="0.25">
      <c r="A779" s="373"/>
      <c r="B779" s="340"/>
      <c r="C779" s="104"/>
      <c r="D779" s="370"/>
      <c r="E779" s="52"/>
      <c r="F779" s="105"/>
      <c r="G779" s="106"/>
      <c r="H779" s="106"/>
      <c r="I779" s="107"/>
      <c r="J779" s="107"/>
      <c r="K779" s="52"/>
      <c r="L779" s="68" t="str">
        <f t="shared" si="110"/>
        <v xml:space="preserve">       </v>
      </c>
      <c r="M779" s="63" t="str">
        <f t="shared" si="98"/>
        <v xml:space="preserve">   </v>
      </c>
      <c r="N779" s="51"/>
      <c r="O779" s="51"/>
      <c r="P779" s="51"/>
      <c r="Q779" s="51"/>
      <c r="R779" s="51"/>
      <c r="S779" s="51"/>
      <c r="T779" s="51"/>
      <c r="U779" s="51"/>
      <c r="V779" s="51"/>
      <c r="W779" s="51"/>
      <c r="X779" s="51"/>
      <c r="Y779" s="51"/>
      <c r="Z779" s="51"/>
    </row>
    <row r="780" spans="1:26" ht="15" hidden="1" customHeight="1" x14ac:dyDescent="0.25">
      <c r="A780" s="373"/>
      <c r="B780" s="340"/>
      <c r="C780" s="104"/>
      <c r="D780" s="370"/>
      <c r="E780" s="52"/>
      <c r="F780" s="105"/>
      <c r="G780" s="106"/>
      <c r="H780" s="106"/>
      <c r="I780" s="107"/>
      <c r="J780" s="107"/>
      <c r="K780" s="52"/>
      <c r="L780" s="68" t="str">
        <f t="shared" si="110"/>
        <v xml:space="preserve">       </v>
      </c>
      <c r="M780" s="63" t="str">
        <f t="shared" si="98"/>
        <v xml:space="preserve">   </v>
      </c>
      <c r="N780" s="51"/>
      <c r="O780" s="51"/>
      <c r="P780" s="51"/>
      <c r="Q780" s="51"/>
      <c r="R780" s="51"/>
      <c r="S780" s="51"/>
      <c r="T780" s="51"/>
      <c r="U780" s="51"/>
      <c r="V780" s="51"/>
      <c r="W780" s="51"/>
      <c r="X780" s="51"/>
      <c r="Y780" s="51"/>
      <c r="Z780" s="51"/>
    </row>
    <row r="781" spans="1:26" ht="15" hidden="1" customHeight="1" x14ac:dyDescent="0.25">
      <c r="A781" s="374"/>
      <c r="B781" s="344"/>
      <c r="C781" s="104"/>
      <c r="D781" s="370"/>
      <c r="E781" s="52"/>
      <c r="F781" s="105"/>
      <c r="G781" s="106"/>
      <c r="H781" s="106"/>
      <c r="I781" s="107"/>
      <c r="J781" s="107"/>
      <c r="K781" s="52"/>
      <c r="L781" s="68" t="str">
        <f>CONCATENATE(C781," ",D781," ",E781," ",F781)</f>
        <v xml:space="preserve">   </v>
      </c>
      <c r="M781" s="63" t="str">
        <f t="shared" si="98"/>
        <v xml:space="preserve">   </v>
      </c>
      <c r="N781" s="51"/>
      <c r="O781" s="51"/>
      <c r="P781" s="51"/>
      <c r="Q781" s="51"/>
      <c r="R781" s="51"/>
      <c r="S781" s="51"/>
      <c r="T781" s="51"/>
      <c r="U781" s="51"/>
      <c r="V781" s="51"/>
      <c r="W781" s="51"/>
      <c r="X781" s="51"/>
      <c r="Y781" s="51"/>
      <c r="Z781" s="51"/>
    </row>
    <row r="782" spans="1:26" ht="15" hidden="1" customHeight="1" x14ac:dyDescent="0.25">
      <c r="A782" s="371" t="s">
        <v>278</v>
      </c>
      <c r="B782" s="345" t="s">
        <v>128</v>
      </c>
      <c r="C782" s="107"/>
      <c r="D782" s="107"/>
      <c r="E782" s="107"/>
      <c r="F782" s="107"/>
      <c r="G782" s="106"/>
      <c r="H782" s="106"/>
      <c r="I782" s="107"/>
      <c r="J782" s="107"/>
      <c r="K782" s="52"/>
      <c r="L782" s="338" t="str">
        <f t="shared" ref="L782" si="111">CONCATENATE(C782," ",D782," ",E782," ",F782," ",C783," ",D783," ",E783," ",F783)</f>
        <v xml:space="preserve">       </v>
      </c>
      <c r="M782" s="63" t="str">
        <f t="shared" si="98"/>
        <v xml:space="preserve">   </v>
      </c>
      <c r="N782" s="51"/>
      <c r="O782" s="51"/>
      <c r="P782" s="51"/>
      <c r="Q782" s="51"/>
      <c r="R782" s="51"/>
      <c r="S782" s="51"/>
      <c r="T782" s="51"/>
      <c r="U782" s="51"/>
      <c r="V782" s="51"/>
      <c r="W782" s="51"/>
      <c r="X782" s="51"/>
      <c r="Y782" s="51"/>
      <c r="Z782" s="51"/>
    </row>
    <row r="783" spans="1:26" ht="15" hidden="1" customHeight="1" x14ac:dyDescent="0.25">
      <c r="A783" s="373"/>
      <c r="B783" s="340"/>
      <c r="C783" s="104"/>
      <c r="D783" s="370"/>
      <c r="E783" s="52"/>
      <c r="F783" s="105"/>
      <c r="G783" s="106"/>
      <c r="H783" s="106"/>
      <c r="I783" s="107"/>
      <c r="J783" s="107"/>
      <c r="K783" s="52"/>
      <c r="L783" s="68" t="str">
        <f t="shared" ref="L783:L790" si="112">CONCATENATE(C783," ",D783," ",E783," ",F783," ",C784," ",D784," ",E784," ",F784)</f>
        <v xml:space="preserve">       </v>
      </c>
      <c r="M783" s="63" t="str">
        <f t="shared" ref="M783:M846" si="113">CONCATENATE(G783," ",H783," ",I783," ",J783)</f>
        <v xml:space="preserve">   </v>
      </c>
      <c r="N783" s="51"/>
      <c r="O783" s="51"/>
      <c r="P783" s="51"/>
      <c r="Q783" s="51"/>
      <c r="R783" s="51"/>
      <c r="S783" s="51"/>
      <c r="T783" s="51"/>
      <c r="U783" s="51"/>
      <c r="V783" s="51"/>
      <c r="W783" s="51"/>
      <c r="X783" s="51"/>
      <c r="Y783" s="51"/>
      <c r="Z783" s="51"/>
    </row>
    <row r="784" spans="1:26" ht="15" hidden="1" customHeight="1" x14ac:dyDescent="0.25">
      <c r="A784" s="373"/>
      <c r="B784" s="340"/>
      <c r="C784" s="104"/>
      <c r="D784" s="370"/>
      <c r="E784" s="52"/>
      <c r="F784" s="105"/>
      <c r="G784" s="106"/>
      <c r="H784" s="106"/>
      <c r="I784" s="107"/>
      <c r="J784" s="107"/>
      <c r="K784" s="52"/>
      <c r="L784" s="68" t="str">
        <f t="shared" si="112"/>
        <v xml:space="preserve">       </v>
      </c>
      <c r="M784" s="63" t="str">
        <f t="shared" si="113"/>
        <v xml:space="preserve">   </v>
      </c>
      <c r="N784" s="51"/>
      <c r="O784" s="51"/>
      <c r="P784" s="51"/>
      <c r="Q784" s="51"/>
      <c r="R784" s="51"/>
      <c r="S784" s="51"/>
      <c r="T784" s="51"/>
      <c r="U784" s="51"/>
      <c r="V784" s="51"/>
      <c r="W784" s="51"/>
      <c r="X784" s="51"/>
      <c r="Y784" s="51"/>
      <c r="Z784" s="51"/>
    </row>
    <row r="785" spans="1:26" ht="15" hidden="1" customHeight="1" x14ac:dyDescent="0.25">
      <c r="A785" s="373"/>
      <c r="B785" s="340"/>
      <c r="C785" s="104"/>
      <c r="D785" s="370"/>
      <c r="E785" s="52"/>
      <c r="F785" s="105"/>
      <c r="G785" s="106"/>
      <c r="H785" s="106"/>
      <c r="I785" s="107"/>
      <c r="J785" s="107"/>
      <c r="K785" s="52"/>
      <c r="L785" s="68" t="str">
        <f t="shared" si="112"/>
        <v xml:space="preserve">       </v>
      </c>
      <c r="M785" s="63" t="str">
        <f t="shared" si="113"/>
        <v xml:space="preserve">   </v>
      </c>
      <c r="N785" s="51"/>
      <c r="O785" s="51"/>
      <c r="P785" s="51"/>
      <c r="Q785" s="51"/>
      <c r="R785" s="51"/>
      <c r="S785" s="51"/>
      <c r="T785" s="51"/>
      <c r="U785" s="51"/>
      <c r="V785" s="51"/>
      <c r="W785" s="51"/>
      <c r="X785" s="51"/>
      <c r="Y785" s="51"/>
      <c r="Z785" s="51"/>
    </row>
    <row r="786" spans="1:26" ht="15" hidden="1" customHeight="1" x14ac:dyDescent="0.25">
      <c r="A786" s="373"/>
      <c r="B786" s="340"/>
      <c r="C786" s="104"/>
      <c r="D786" s="370"/>
      <c r="E786" s="52"/>
      <c r="F786" s="105"/>
      <c r="G786" s="106"/>
      <c r="H786" s="106"/>
      <c r="I786" s="107"/>
      <c r="J786" s="107"/>
      <c r="K786" s="52"/>
      <c r="L786" s="68" t="str">
        <f t="shared" si="112"/>
        <v xml:space="preserve">       </v>
      </c>
      <c r="M786" s="63" t="str">
        <f t="shared" si="113"/>
        <v xml:space="preserve">   </v>
      </c>
      <c r="N786" s="51"/>
      <c r="O786" s="51"/>
      <c r="P786" s="51"/>
      <c r="Q786" s="51"/>
      <c r="R786" s="51"/>
      <c r="S786" s="51"/>
      <c r="T786" s="51"/>
      <c r="U786" s="51"/>
      <c r="V786" s="51"/>
      <c r="W786" s="51"/>
      <c r="X786" s="51"/>
      <c r="Y786" s="51"/>
      <c r="Z786" s="51"/>
    </row>
    <row r="787" spans="1:26" ht="15" hidden="1" customHeight="1" x14ac:dyDescent="0.25">
      <c r="A787" s="373"/>
      <c r="B787" s="340"/>
      <c r="C787" s="104"/>
      <c r="D787" s="370"/>
      <c r="E787" s="52"/>
      <c r="F787" s="105"/>
      <c r="G787" s="106"/>
      <c r="H787" s="106"/>
      <c r="I787" s="107"/>
      <c r="J787" s="107"/>
      <c r="K787" s="52"/>
      <c r="L787" s="68" t="str">
        <f t="shared" si="112"/>
        <v xml:space="preserve">       </v>
      </c>
      <c r="M787" s="63" t="str">
        <f t="shared" si="113"/>
        <v xml:space="preserve">   </v>
      </c>
      <c r="N787" s="51"/>
      <c r="O787" s="51"/>
      <c r="P787" s="51"/>
      <c r="Q787" s="51"/>
      <c r="R787" s="51"/>
      <c r="S787" s="51"/>
      <c r="T787" s="51"/>
      <c r="U787" s="51"/>
      <c r="V787" s="51"/>
      <c r="W787" s="51"/>
      <c r="X787" s="51"/>
      <c r="Y787" s="51"/>
      <c r="Z787" s="51"/>
    </row>
    <row r="788" spans="1:26" ht="15" hidden="1" customHeight="1" x14ac:dyDescent="0.25">
      <c r="A788" s="373"/>
      <c r="B788" s="340"/>
      <c r="C788" s="104"/>
      <c r="D788" s="370"/>
      <c r="E788" s="52"/>
      <c r="F788" s="105"/>
      <c r="G788" s="106"/>
      <c r="H788" s="106"/>
      <c r="I788" s="107"/>
      <c r="J788" s="107"/>
      <c r="K788" s="52"/>
      <c r="L788" s="68" t="str">
        <f t="shared" si="112"/>
        <v xml:space="preserve">       </v>
      </c>
      <c r="M788" s="63" t="str">
        <f t="shared" si="113"/>
        <v xml:space="preserve">   </v>
      </c>
      <c r="N788" s="51"/>
      <c r="O788" s="51"/>
      <c r="P788" s="51"/>
      <c r="Q788" s="51"/>
      <c r="R788" s="51"/>
      <c r="S788" s="51"/>
      <c r="T788" s="51"/>
      <c r="U788" s="51"/>
      <c r="V788" s="51"/>
      <c r="W788" s="51"/>
      <c r="X788" s="51"/>
      <c r="Y788" s="51"/>
      <c r="Z788" s="51"/>
    </row>
    <row r="789" spans="1:26" ht="15" hidden="1" customHeight="1" x14ac:dyDescent="0.25">
      <c r="A789" s="373"/>
      <c r="B789" s="340"/>
      <c r="C789" s="104"/>
      <c r="D789" s="370"/>
      <c r="E789" s="52"/>
      <c r="F789" s="105"/>
      <c r="G789" s="106"/>
      <c r="H789" s="106"/>
      <c r="I789" s="107"/>
      <c r="J789" s="107"/>
      <c r="K789" s="52"/>
      <c r="L789" s="68" t="str">
        <f t="shared" si="112"/>
        <v xml:space="preserve">       </v>
      </c>
      <c r="M789" s="63" t="str">
        <f t="shared" si="113"/>
        <v xml:space="preserve">   </v>
      </c>
      <c r="N789" s="51"/>
      <c r="O789" s="51"/>
      <c r="P789" s="51"/>
      <c r="Q789" s="51"/>
      <c r="R789" s="51"/>
      <c r="S789" s="51"/>
      <c r="T789" s="51"/>
      <c r="U789" s="51"/>
      <c r="V789" s="51"/>
      <c r="W789" s="51"/>
      <c r="X789" s="51"/>
      <c r="Y789" s="51"/>
      <c r="Z789" s="51"/>
    </row>
    <row r="790" spans="1:26" ht="15" hidden="1" customHeight="1" x14ac:dyDescent="0.25">
      <c r="A790" s="373"/>
      <c r="B790" s="340"/>
      <c r="C790" s="104"/>
      <c r="D790" s="370"/>
      <c r="E790" s="52"/>
      <c r="F790" s="105"/>
      <c r="G790" s="106"/>
      <c r="H790" s="106"/>
      <c r="I790" s="107"/>
      <c r="J790" s="107"/>
      <c r="K790" s="52"/>
      <c r="L790" s="68" t="str">
        <f t="shared" si="112"/>
        <v xml:space="preserve">       </v>
      </c>
      <c r="M790" s="63" t="str">
        <f t="shared" si="113"/>
        <v xml:space="preserve">   </v>
      </c>
      <c r="N790" s="51"/>
      <c r="O790" s="51"/>
      <c r="P790" s="51"/>
      <c r="Q790" s="51"/>
      <c r="R790" s="51"/>
      <c r="S790" s="51"/>
      <c r="T790" s="51"/>
      <c r="U790" s="51"/>
      <c r="V790" s="51"/>
      <c r="W790" s="51"/>
      <c r="X790" s="51"/>
      <c r="Y790" s="51"/>
      <c r="Z790" s="51"/>
    </row>
    <row r="791" spans="1:26" ht="15" hidden="1" customHeight="1" x14ac:dyDescent="0.25">
      <c r="A791" s="374"/>
      <c r="B791" s="344"/>
      <c r="C791" s="104"/>
      <c r="D791" s="370"/>
      <c r="E791" s="52"/>
      <c r="F791" s="105"/>
      <c r="G791" s="106"/>
      <c r="H791" s="106"/>
      <c r="I791" s="107"/>
      <c r="J791" s="107"/>
      <c r="K791" s="52"/>
      <c r="L791" s="68" t="str">
        <f>CONCATENATE(C791," ",D791," ",E791," ",F791)</f>
        <v xml:space="preserve">   </v>
      </c>
      <c r="M791" s="63" t="str">
        <f t="shared" si="113"/>
        <v xml:space="preserve">   </v>
      </c>
      <c r="N791" s="51"/>
      <c r="O791" s="51"/>
      <c r="P791" s="51"/>
      <c r="Q791" s="51"/>
      <c r="R791" s="51"/>
      <c r="S791" s="51"/>
      <c r="T791" s="51"/>
      <c r="U791" s="51"/>
      <c r="V791" s="51"/>
      <c r="W791" s="51"/>
      <c r="X791" s="51"/>
      <c r="Y791" s="51"/>
      <c r="Z791" s="51"/>
    </row>
    <row r="792" spans="1:26" ht="15" hidden="1" customHeight="1" x14ac:dyDescent="0.25">
      <c r="A792" s="371" t="s">
        <v>278</v>
      </c>
      <c r="B792" s="345" t="s">
        <v>128</v>
      </c>
      <c r="C792" s="107"/>
      <c r="D792" s="107"/>
      <c r="E792" s="107"/>
      <c r="F792" s="107"/>
      <c r="G792" s="106"/>
      <c r="H792" s="106"/>
      <c r="I792" s="107"/>
      <c r="J792" s="107"/>
      <c r="K792" s="52"/>
      <c r="L792" s="338" t="str">
        <f t="shared" ref="L792" si="114">CONCATENATE(C792," ",D792," ",E792," ",F792," ",C793," ",D793," ",E793," ",F793)</f>
        <v xml:space="preserve">       </v>
      </c>
      <c r="M792" s="63" t="str">
        <f t="shared" si="113"/>
        <v xml:space="preserve">   </v>
      </c>
      <c r="N792" s="51"/>
      <c r="O792" s="51"/>
      <c r="P792" s="51"/>
      <c r="Q792" s="51"/>
      <c r="R792" s="51"/>
      <c r="S792" s="51"/>
      <c r="T792" s="51"/>
      <c r="U792" s="51"/>
      <c r="V792" s="51"/>
      <c r="W792" s="51"/>
      <c r="X792" s="51"/>
      <c r="Y792" s="51"/>
      <c r="Z792" s="51"/>
    </row>
    <row r="793" spans="1:26" ht="15" hidden="1" customHeight="1" x14ac:dyDescent="0.25">
      <c r="A793" s="373"/>
      <c r="B793" s="340"/>
      <c r="C793" s="104"/>
      <c r="D793" s="370"/>
      <c r="E793" s="52"/>
      <c r="F793" s="105"/>
      <c r="G793" s="106"/>
      <c r="H793" s="106"/>
      <c r="I793" s="107"/>
      <c r="J793" s="107"/>
      <c r="K793" s="52"/>
      <c r="L793" s="68" t="str">
        <f t="shared" ref="L793:L800" si="115">CONCATENATE(C793," ",D793," ",E793," ",F793," ",C794," ",D794," ",E794," ",F794)</f>
        <v xml:space="preserve">       </v>
      </c>
      <c r="M793" s="63" t="str">
        <f t="shared" si="113"/>
        <v xml:space="preserve">   </v>
      </c>
      <c r="N793" s="51"/>
      <c r="O793" s="51"/>
      <c r="P793" s="51"/>
      <c r="Q793" s="51"/>
      <c r="R793" s="51"/>
      <c r="S793" s="51"/>
      <c r="T793" s="51"/>
      <c r="U793" s="51"/>
      <c r="V793" s="51"/>
      <c r="W793" s="51"/>
      <c r="X793" s="51"/>
      <c r="Y793" s="51"/>
      <c r="Z793" s="51"/>
    </row>
    <row r="794" spans="1:26" ht="15" hidden="1" customHeight="1" x14ac:dyDescent="0.25">
      <c r="A794" s="373"/>
      <c r="B794" s="340"/>
      <c r="C794" s="104"/>
      <c r="D794" s="370"/>
      <c r="E794" s="52"/>
      <c r="F794" s="105"/>
      <c r="G794" s="106"/>
      <c r="H794" s="106"/>
      <c r="I794" s="107"/>
      <c r="J794" s="107"/>
      <c r="K794" s="52"/>
      <c r="L794" s="68" t="str">
        <f t="shared" si="115"/>
        <v xml:space="preserve">       </v>
      </c>
      <c r="M794" s="63" t="str">
        <f t="shared" si="113"/>
        <v xml:space="preserve">   </v>
      </c>
      <c r="N794" s="51"/>
      <c r="O794" s="51"/>
      <c r="P794" s="51"/>
      <c r="Q794" s="51"/>
      <c r="R794" s="51"/>
      <c r="S794" s="51"/>
      <c r="T794" s="51"/>
      <c r="U794" s="51"/>
      <c r="V794" s="51"/>
      <c r="W794" s="51"/>
      <c r="X794" s="51"/>
      <c r="Y794" s="51"/>
      <c r="Z794" s="51"/>
    </row>
    <row r="795" spans="1:26" ht="15" hidden="1" customHeight="1" x14ac:dyDescent="0.25">
      <c r="A795" s="373"/>
      <c r="B795" s="340"/>
      <c r="C795" s="104"/>
      <c r="D795" s="370"/>
      <c r="E795" s="52"/>
      <c r="F795" s="105"/>
      <c r="G795" s="106"/>
      <c r="H795" s="106"/>
      <c r="I795" s="107"/>
      <c r="J795" s="107"/>
      <c r="K795" s="52"/>
      <c r="L795" s="68" t="str">
        <f t="shared" si="115"/>
        <v xml:space="preserve">       </v>
      </c>
      <c r="M795" s="63" t="str">
        <f t="shared" si="113"/>
        <v xml:space="preserve">   </v>
      </c>
      <c r="N795" s="51"/>
      <c r="O795" s="51"/>
      <c r="P795" s="51"/>
      <c r="Q795" s="51"/>
      <c r="R795" s="51"/>
      <c r="S795" s="51"/>
      <c r="T795" s="51"/>
      <c r="U795" s="51"/>
      <c r="V795" s="51"/>
      <c r="W795" s="51"/>
      <c r="X795" s="51"/>
      <c r="Y795" s="51"/>
      <c r="Z795" s="51"/>
    </row>
    <row r="796" spans="1:26" ht="15" hidden="1" customHeight="1" x14ac:dyDescent="0.25">
      <c r="A796" s="373"/>
      <c r="B796" s="340"/>
      <c r="C796" s="104"/>
      <c r="D796" s="370"/>
      <c r="E796" s="52"/>
      <c r="F796" s="105"/>
      <c r="G796" s="106"/>
      <c r="H796" s="106"/>
      <c r="I796" s="107"/>
      <c r="J796" s="107"/>
      <c r="K796" s="52"/>
      <c r="L796" s="68" t="str">
        <f t="shared" si="115"/>
        <v xml:space="preserve">       </v>
      </c>
      <c r="M796" s="63" t="str">
        <f t="shared" si="113"/>
        <v xml:space="preserve">   </v>
      </c>
      <c r="N796" s="51"/>
      <c r="O796" s="51"/>
      <c r="P796" s="51"/>
      <c r="Q796" s="51"/>
      <c r="R796" s="51"/>
      <c r="S796" s="51"/>
      <c r="T796" s="51"/>
      <c r="U796" s="51"/>
      <c r="V796" s="51"/>
      <c r="W796" s="51"/>
      <c r="X796" s="51"/>
      <c r="Y796" s="51"/>
      <c r="Z796" s="51"/>
    </row>
    <row r="797" spans="1:26" ht="15" hidden="1" customHeight="1" x14ac:dyDescent="0.25">
      <c r="A797" s="373"/>
      <c r="B797" s="340"/>
      <c r="C797" s="104"/>
      <c r="D797" s="370"/>
      <c r="E797" s="52"/>
      <c r="F797" s="105"/>
      <c r="G797" s="106"/>
      <c r="H797" s="106"/>
      <c r="I797" s="107"/>
      <c r="J797" s="107"/>
      <c r="K797" s="52"/>
      <c r="L797" s="68" t="str">
        <f t="shared" si="115"/>
        <v xml:space="preserve">       </v>
      </c>
      <c r="M797" s="63" t="str">
        <f t="shared" si="113"/>
        <v xml:space="preserve">   </v>
      </c>
      <c r="N797" s="51"/>
      <c r="O797" s="51"/>
      <c r="P797" s="51"/>
      <c r="Q797" s="51"/>
      <c r="R797" s="51"/>
      <c r="S797" s="51"/>
      <c r="T797" s="51"/>
      <c r="U797" s="51"/>
      <c r="V797" s="51"/>
      <c r="W797" s="51"/>
      <c r="X797" s="51"/>
      <c r="Y797" s="51"/>
      <c r="Z797" s="51"/>
    </row>
    <row r="798" spans="1:26" ht="15" hidden="1" customHeight="1" x14ac:dyDescent="0.25">
      <c r="A798" s="373"/>
      <c r="B798" s="340"/>
      <c r="C798" s="104"/>
      <c r="D798" s="370"/>
      <c r="E798" s="52"/>
      <c r="F798" s="105"/>
      <c r="G798" s="106"/>
      <c r="H798" s="106"/>
      <c r="I798" s="107"/>
      <c r="J798" s="107"/>
      <c r="K798" s="52"/>
      <c r="L798" s="68" t="str">
        <f t="shared" si="115"/>
        <v xml:space="preserve">       </v>
      </c>
      <c r="M798" s="63" t="str">
        <f t="shared" si="113"/>
        <v xml:space="preserve">   </v>
      </c>
      <c r="N798" s="51"/>
      <c r="O798" s="51"/>
      <c r="P798" s="51"/>
      <c r="Q798" s="51"/>
      <c r="R798" s="51"/>
      <c r="S798" s="51"/>
      <c r="T798" s="51"/>
      <c r="U798" s="51"/>
      <c r="V798" s="51"/>
      <c r="W798" s="51"/>
      <c r="X798" s="51"/>
      <c r="Y798" s="51"/>
      <c r="Z798" s="51"/>
    </row>
    <row r="799" spans="1:26" ht="15" hidden="1" customHeight="1" x14ac:dyDescent="0.25">
      <c r="A799" s="373"/>
      <c r="B799" s="340"/>
      <c r="C799" s="104"/>
      <c r="D799" s="370"/>
      <c r="E799" s="52"/>
      <c r="F799" s="105"/>
      <c r="G799" s="106"/>
      <c r="H799" s="106"/>
      <c r="I799" s="107"/>
      <c r="J799" s="107"/>
      <c r="K799" s="52"/>
      <c r="L799" s="68" t="str">
        <f t="shared" si="115"/>
        <v xml:space="preserve">       </v>
      </c>
      <c r="M799" s="63" t="str">
        <f t="shared" si="113"/>
        <v xml:space="preserve">   </v>
      </c>
      <c r="N799" s="51"/>
      <c r="O799" s="51"/>
      <c r="P799" s="51"/>
      <c r="Q799" s="51"/>
      <c r="R799" s="51"/>
      <c r="S799" s="51"/>
      <c r="T799" s="51"/>
      <c r="U799" s="51"/>
      <c r="V799" s="51"/>
      <c r="W799" s="51"/>
      <c r="X799" s="51"/>
      <c r="Y799" s="51"/>
      <c r="Z799" s="51"/>
    </row>
    <row r="800" spans="1:26" ht="15" hidden="1" customHeight="1" x14ac:dyDescent="0.25">
      <c r="A800" s="373"/>
      <c r="B800" s="340"/>
      <c r="C800" s="104"/>
      <c r="D800" s="370"/>
      <c r="E800" s="52"/>
      <c r="F800" s="105"/>
      <c r="G800" s="106"/>
      <c r="H800" s="106"/>
      <c r="I800" s="107"/>
      <c r="J800" s="107"/>
      <c r="K800" s="52"/>
      <c r="L800" s="68" t="str">
        <f t="shared" si="115"/>
        <v xml:space="preserve">       </v>
      </c>
      <c r="M800" s="63" t="str">
        <f t="shared" si="113"/>
        <v xml:space="preserve">   </v>
      </c>
      <c r="N800" s="51"/>
      <c r="O800" s="51"/>
      <c r="P800" s="51"/>
      <c r="Q800" s="51"/>
      <c r="R800" s="51"/>
      <c r="S800" s="51"/>
      <c r="T800" s="51"/>
      <c r="U800" s="51"/>
      <c r="V800" s="51"/>
      <c r="W800" s="51"/>
      <c r="X800" s="51"/>
      <c r="Y800" s="51"/>
      <c r="Z800" s="51"/>
    </row>
    <row r="801" spans="1:26" ht="15" hidden="1" customHeight="1" x14ac:dyDescent="0.25">
      <c r="A801" s="374"/>
      <c r="B801" s="344"/>
      <c r="C801" s="104"/>
      <c r="D801" s="370"/>
      <c r="E801" s="52"/>
      <c r="F801" s="105"/>
      <c r="G801" s="106"/>
      <c r="H801" s="106"/>
      <c r="I801" s="107"/>
      <c r="J801" s="107"/>
      <c r="K801" s="52"/>
      <c r="L801" s="68" t="str">
        <f>CONCATENATE(C801," ",D801," ",E801," ",F801)</f>
        <v xml:space="preserve">   </v>
      </c>
      <c r="M801" s="63" t="str">
        <f t="shared" si="113"/>
        <v xml:space="preserve">   </v>
      </c>
      <c r="N801" s="51"/>
      <c r="O801" s="51"/>
      <c r="P801" s="51"/>
      <c r="Q801" s="51"/>
      <c r="R801" s="51"/>
      <c r="S801" s="51"/>
      <c r="T801" s="51"/>
      <c r="U801" s="51"/>
      <c r="V801" s="51"/>
      <c r="W801" s="51"/>
      <c r="X801" s="51"/>
      <c r="Y801" s="51"/>
      <c r="Z801" s="51"/>
    </row>
    <row r="802" spans="1:26" ht="15" hidden="1" customHeight="1" x14ac:dyDescent="0.25">
      <c r="A802" s="371" t="s">
        <v>278</v>
      </c>
      <c r="B802" s="345" t="s">
        <v>128</v>
      </c>
      <c r="C802" s="107"/>
      <c r="D802" s="107"/>
      <c r="E802" s="107"/>
      <c r="F802" s="107"/>
      <c r="G802" s="106"/>
      <c r="H802" s="106"/>
      <c r="I802" s="107"/>
      <c r="J802" s="107"/>
      <c r="K802" s="52"/>
      <c r="L802" s="338" t="str">
        <f t="shared" ref="L802" si="116">CONCATENATE(C802," ",D802," ",E802," ",F802," ",C803," ",D803," ",E803," ",F803)</f>
        <v xml:space="preserve">       </v>
      </c>
      <c r="M802" s="63" t="str">
        <f t="shared" si="113"/>
        <v xml:space="preserve">   </v>
      </c>
      <c r="N802" s="51"/>
      <c r="O802" s="51"/>
      <c r="P802" s="51"/>
      <c r="Q802" s="51"/>
      <c r="R802" s="51"/>
      <c r="S802" s="51"/>
      <c r="T802" s="51"/>
      <c r="U802" s="51"/>
      <c r="V802" s="51"/>
      <c r="W802" s="51"/>
      <c r="X802" s="51"/>
      <c r="Y802" s="51"/>
      <c r="Z802" s="51"/>
    </row>
    <row r="803" spans="1:26" ht="15" hidden="1" customHeight="1" x14ac:dyDescent="0.25">
      <c r="A803" s="373"/>
      <c r="B803" s="340"/>
      <c r="C803" s="104"/>
      <c r="D803" s="370"/>
      <c r="E803" s="52"/>
      <c r="F803" s="105"/>
      <c r="G803" s="106"/>
      <c r="H803" s="106"/>
      <c r="I803" s="107"/>
      <c r="J803" s="107"/>
      <c r="K803" s="52"/>
      <c r="L803" s="68" t="str">
        <f t="shared" ref="L803:L810" si="117">CONCATENATE(C803," ",D803," ",E803," ",F803," ",C804," ",D804," ",E804," ",F804)</f>
        <v xml:space="preserve">       </v>
      </c>
      <c r="M803" s="63" t="str">
        <f t="shared" si="113"/>
        <v xml:space="preserve">   </v>
      </c>
      <c r="N803" s="51"/>
      <c r="O803" s="51"/>
      <c r="P803" s="51"/>
      <c r="Q803" s="51"/>
      <c r="R803" s="51"/>
      <c r="S803" s="51"/>
      <c r="T803" s="51"/>
      <c r="U803" s="51"/>
      <c r="V803" s="51"/>
      <c r="W803" s="51"/>
      <c r="X803" s="51"/>
      <c r="Y803" s="51"/>
      <c r="Z803" s="51"/>
    </row>
    <row r="804" spans="1:26" ht="15" hidden="1" customHeight="1" x14ac:dyDescent="0.25">
      <c r="A804" s="373"/>
      <c r="B804" s="340"/>
      <c r="C804" s="104"/>
      <c r="D804" s="370"/>
      <c r="E804" s="52"/>
      <c r="F804" s="105"/>
      <c r="G804" s="106"/>
      <c r="H804" s="106"/>
      <c r="I804" s="107"/>
      <c r="J804" s="107"/>
      <c r="K804" s="52"/>
      <c r="L804" s="68" t="str">
        <f t="shared" si="117"/>
        <v xml:space="preserve">       </v>
      </c>
      <c r="M804" s="63" t="str">
        <f t="shared" si="113"/>
        <v xml:space="preserve">   </v>
      </c>
      <c r="N804" s="51"/>
      <c r="O804" s="51"/>
      <c r="P804" s="51"/>
      <c r="Q804" s="51"/>
      <c r="R804" s="51"/>
      <c r="S804" s="51"/>
      <c r="T804" s="51"/>
      <c r="U804" s="51"/>
      <c r="V804" s="51"/>
      <c r="W804" s="51"/>
      <c r="X804" s="51"/>
      <c r="Y804" s="51"/>
      <c r="Z804" s="51"/>
    </row>
    <row r="805" spans="1:26" ht="15" hidden="1" customHeight="1" x14ac:dyDescent="0.25">
      <c r="A805" s="373"/>
      <c r="B805" s="340"/>
      <c r="C805" s="104"/>
      <c r="D805" s="370"/>
      <c r="E805" s="52"/>
      <c r="F805" s="105"/>
      <c r="G805" s="106"/>
      <c r="H805" s="106"/>
      <c r="I805" s="107"/>
      <c r="J805" s="107"/>
      <c r="K805" s="52"/>
      <c r="L805" s="68" t="str">
        <f t="shared" si="117"/>
        <v xml:space="preserve">       </v>
      </c>
      <c r="M805" s="63" t="str">
        <f t="shared" si="113"/>
        <v xml:space="preserve">   </v>
      </c>
      <c r="N805" s="51"/>
      <c r="O805" s="51"/>
      <c r="P805" s="51"/>
      <c r="Q805" s="51"/>
      <c r="R805" s="51"/>
      <c r="S805" s="51"/>
      <c r="T805" s="51"/>
      <c r="U805" s="51"/>
      <c r="V805" s="51"/>
      <c r="W805" s="51"/>
      <c r="X805" s="51"/>
      <c r="Y805" s="51"/>
      <c r="Z805" s="51"/>
    </row>
    <row r="806" spans="1:26" ht="15" hidden="1" customHeight="1" x14ac:dyDescent="0.25">
      <c r="A806" s="373"/>
      <c r="B806" s="340"/>
      <c r="C806" s="104"/>
      <c r="D806" s="370"/>
      <c r="E806" s="52"/>
      <c r="F806" s="105"/>
      <c r="G806" s="106"/>
      <c r="H806" s="106"/>
      <c r="I806" s="107"/>
      <c r="J806" s="107"/>
      <c r="K806" s="52"/>
      <c r="L806" s="68" t="str">
        <f t="shared" si="117"/>
        <v xml:space="preserve">       </v>
      </c>
      <c r="M806" s="63" t="str">
        <f t="shared" si="113"/>
        <v xml:space="preserve">   </v>
      </c>
      <c r="N806" s="51"/>
      <c r="O806" s="51"/>
      <c r="P806" s="51"/>
      <c r="Q806" s="51"/>
      <c r="R806" s="51"/>
      <c r="S806" s="51"/>
      <c r="T806" s="51"/>
      <c r="U806" s="51"/>
      <c r="V806" s="51"/>
      <c r="W806" s="51"/>
      <c r="X806" s="51"/>
      <c r="Y806" s="51"/>
      <c r="Z806" s="51"/>
    </row>
    <row r="807" spans="1:26" ht="15" hidden="1" customHeight="1" x14ac:dyDescent="0.25">
      <c r="A807" s="373"/>
      <c r="B807" s="340"/>
      <c r="C807" s="104"/>
      <c r="D807" s="370"/>
      <c r="E807" s="52"/>
      <c r="F807" s="105"/>
      <c r="G807" s="106"/>
      <c r="H807" s="106"/>
      <c r="I807" s="107"/>
      <c r="J807" s="107"/>
      <c r="K807" s="52"/>
      <c r="L807" s="68" t="str">
        <f t="shared" si="117"/>
        <v xml:space="preserve">       </v>
      </c>
      <c r="M807" s="63" t="str">
        <f t="shared" si="113"/>
        <v xml:space="preserve">   </v>
      </c>
      <c r="N807" s="51"/>
      <c r="O807" s="51"/>
      <c r="P807" s="51"/>
      <c r="Q807" s="51"/>
      <c r="R807" s="51"/>
      <c r="S807" s="51"/>
      <c r="T807" s="51"/>
      <c r="U807" s="51"/>
      <c r="V807" s="51"/>
      <c r="W807" s="51"/>
      <c r="X807" s="51"/>
      <c r="Y807" s="51"/>
      <c r="Z807" s="51"/>
    </row>
    <row r="808" spans="1:26" ht="15" hidden="1" customHeight="1" x14ac:dyDescent="0.25">
      <c r="A808" s="373"/>
      <c r="B808" s="340"/>
      <c r="C808" s="104"/>
      <c r="D808" s="370"/>
      <c r="E808" s="52"/>
      <c r="F808" s="105"/>
      <c r="G808" s="106"/>
      <c r="H808" s="106"/>
      <c r="I808" s="107"/>
      <c r="J808" s="107"/>
      <c r="K808" s="52"/>
      <c r="L808" s="68" t="str">
        <f t="shared" si="117"/>
        <v xml:space="preserve">       </v>
      </c>
      <c r="M808" s="63" t="str">
        <f t="shared" si="113"/>
        <v xml:space="preserve">   </v>
      </c>
      <c r="N808" s="51"/>
      <c r="O808" s="51"/>
      <c r="P808" s="51"/>
      <c r="Q808" s="51"/>
      <c r="R808" s="51"/>
      <c r="S808" s="51"/>
      <c r="T808" s="51"/>
      <c r="U808" s="51"/>
      <c r="V808" s="51"/>
      <c r="W808" s="51"/>
      <c r="X808" s="51"/>
      <c r="Y808" s="51"/>
      <c r="Z808" s="51"/>
    </row>
    <row r="809" spans="1:26" ht="15" hidden="1" customHeight="1" x14ac:dyDescent="0.25">
      <c r="A809" s="373"/>
      <c r="B809" s="340"/>
      <c r="C809" s="104"/>
      <c r="D809" s="370"/>
      <c r="E809" s="52"/>
      <c r="F809" s="105"/>
      <c r="G809" s="106"/>
      <c r="H809" s="106"/>
      <c r="I809" s="107"/>
      <c r="J809" s="107"/>
      <c r="K809" s="52"/>
      <c r="L809" s="68" t="str">
        <f t="shared" si="117"/>
        <v xml:space="preserve">       </v>
      </c>
      <c r="M809" s="63" t="str">
        <f t="shared" si="113"/>
        <v xml:space="preserve">   </v>
      </c>
      <c r="N809" s="51"/>
      <c r="O809" s="51"/>
      <c r="P809" s="51"/>
      <c r="Q809" s="51"/>
      <c r="R809" s="51"/>
      <c r="S809" s="51"/>
      <c r="T809" s="51"/>
      <c r="U809" s="51"/>
      <c r="V809" s="51"/>
      <c r="W809" s="51"/>
      <c r="X809" s="51"/>
      <c r="Y809" s="51"/>
      <c r="Z809" s="51"/>
    </row>
    <row r="810" spans="1:26" ht="15" hidden="1" customHeight="1" x14ac:dyDescent="0.25">
      <c r="A810" s="373"/>
      <c r="B810" s="340"/>
      <c r="C810" s="104"/>
      <c r="D810" s="370"/>
      <c r="E810" s="52"/>
      <c r="F810" s="105"/>
      <c r="G810" s="106"/>
      <c r="H810" s="106"/>
      <c r="I810" s="107"/>
      <c r="J810" s="107"/>
      <c r="K810" s="52"/>
      <c r="L810" s="68" t="str">
        <f t="shared" si="117"/>
        <v xml:space="preserve">       </v>
      </c>
      <c r="M810" s="63" t="str">
        <f t="shared" si="113"/>
        <v xml:space="preserve">   </v>
      </c>
      <c r="N810" s="51"/>
      <c r="O810" s="51"/>
      <c r="P810" s="51"/>
      <c r="Q810" s="51"/>
      <c r="R810" s="51"/>
      <c r="S810" s="51"/>
      <c r="T810" s="51"/>
      <c r="U810" s="51"/>
      <c r="V810" s="51"/>
      <c r="W810" s="51"/>
      <c r="X810" s="51"/>
      <c r="Y810" s="51"/>
      <c r="Z810" s="51"/>
    </row>
    <row r="811" spans="1:26" ht="15" hidden="1" customHeight="1" x14ac:dyDescent="0.25">
      <c r="A811" s="374"/>
      <c r="B811" s="344"/>
      <c r="C811" s="104"/>
      <c r="D811" s="370"/>
      <c r="E811" s="52"/>
      <c r="F811" s="105"/>
      <c r="G811" s="106"/>
      <c r="H811" s="106"/>
      <c r="I811" s="107"/>
      <c r="J811" s="107"/>
      <c r="K811" s="52"/>
      <c r="L811" s="68" t="str">
        <f>CONCATENATE(C811," ",D811," ",E811," ",F811)</f>
        <v xml:space="preserve">   </v>
      </c>
      <c r="M811" s="63" t="str">
        <f t="shared" si="113"/>
        <v xml:space="preserve">   </v>
      </c>
      <c r="N811" s="51"/>
      <c r="O811" s="51"/>
      <c r="P811" s="51"/>
      <c r="Q811" s="51"/>
      <c r="R811" s="51"/>
      <c r="S811" s="51"/>
      <c r="T811" s="51"/>
      <c r="U811" s="51"/>
      <c r="V811" s="51"/>
      <c r="W811" s="51"/>
      <c r="X811" s="51"/>
      <c r="Y811" s="51"/>
      <c r="Z811" s="51"/>
    </row>
    <row r="812" spans="1:26" ht="51.75" customHeight="1" x14ac:dyDescent="0.25">
      <c r="A812" s="371" t="s">
        <v>278</v>
      </c>
      <c r="B812" s="352" t="s">
        <v>191</v>
      </c>
      <c r="C812" s="377" t="s">
        <v>330</v>
      </c>
      <c r="D812" s="296" t="s">
        <v>331</v>
      </c>
      <c r="E812" s="296" t="s">
        <v>332</v>
      </c>
      <c r="F812" s="296" t="s">
        <v>333</v>
      </c>
      <c r="G812" s="127" t="s">
        <v>259</v>
      </c>
      <c r="H812" s="81" t="s">
        <v>334</v>
      </c>
      <c r="I812" s="81" t="s">
        <v>335</v>
      </c>
      <c r="J812" s="98" t="s">
        <v>336</v>
      </c>
      <c r="K812" s="52"/>
      <c r="L812" s="356" t="str">
        <f t="shared" ref="L812:L820" si="118">CONCATENATE(C812," ",D812," ",E812," ",F812," ",C813," ",D813," ",E813," ",F813)</f>
        <v xml:space="preserve">CE2. C1 Utilizar  aplicaciones y herramienats informáticas de las TIC de manera responsable y técnica.    </v>
      </c>
      <c r="M812" s="63" t="str">
        <f t="shared" si="113"/>
        <v>C1 I1 Maneja las herramientas web  para optimizar la búsqueda de la información.</v>
      </c>
      <c r="N812" s="47"/>
      <c r="O812" s="47"/>
      <c r="P812" s="47"/>
      <c r="Q812" s="47"/>
      <c r="R812" s="47"/>
      <c r="S812" s="47"/>
      <c r="T812" s="47"/>
      <c r="U812" s="47"/>
      <c r="V812" s="47"/>
      <c r="W812" s="47"/>
      <c r="X812" s="47"/>
      <c r="Y812" s="47"/>
      <c r="Z812" s="47"/>
    </row>
    <row r="813" spans="1:26" ht="39.75" customHeight="1" x14ac:dyDescent="0.25">
      <c r="A813" s="373"/>
      <c r="B813" s="350"/>
      <c r="C813" s="104"/>
      <c r="D813" s="370"/>
      <c r="E813" s="52"/>
      <c r="F813" s="105"/>
      <c r="G813" s="127" t="s">
        <v>259</v>
      </c>
      <c r="H813" s="81" t="s">
        <v>337</v>
      </c>
      <c r="I813" s="81" t="s">
        <v>338</v>
      </c>
      <c r="J813" s="98" t="s">
        <v>339</v>
      </c>
      <c r="K813" s="52"/>
      <c r="L813" s="68" t="str">
        <f t="shared" si="118"/>
        <v xml:space="preserve">       </v>
      </c>
      <c r="M813" s="63" t="str">
        <f t="shared" si="113"/>
        <v>C1 I1 Gestiona cuentas de correo electrónico  para su comunicación personal y empresarial.</v>
      </c>
      <c r="N813" s="47"/>
      <c r="O813" s="47"/>
      <c r="P813" s="47"/>
      <c r="Q813" s="47"/>
      <c r="R813" s="47"/>
      <c r="S813" s="47"/>
      <c r="T813" s="47"/>
      <c r="U813" s="47"/>
      <c r="V813" s="47"/>
      <c r="W813" s="47"/>
      <c r="X813" s="47"/>
      <c r="Y813" s="47"/>
      <c r="Z813" s="47"/>
    </row>
    <row r="814" spans="1:26" ht="27" customHeight="1" x14ac:dyDescent="0.25">
      <c r="A814" s="373"/>
      <c r="B814" s="350"/>
      <c r="C814" s="104"/>
      <c r="D814" s="370"/>
      <c r="E814" s="52"/>
      <c r="F814" s="105"/>
      <c r="G814" s="127" t="s">
        <v>262</v>
      </c>
      <c r="H814" s="81" t="s">
        <v>340</v>
      </c>
      <c r="I814" s="81" t="s">
        <v>341</v>
      </c>
      <c r="J814" s="98" t="s">
        <v>342</v>
      </c>
      <c r="K814" s="52"/>
      <c r="L814" s="68" t="str">
        <f t="shared" si="118"/>
        <v xml:space="preserve">       </v>
      </c>
      <c r="M814" s="63" t="str">
        <f t="shared" si="113"/>
        <v>C1 I2 Emplea aplicaciones de internet para publicar respetando la propiedad intelectual.</v>
      </c>
      <c r="N814" s="47"/>
      <c r="O814" s="47"/>
      <c r="P814" s="47"/>
      <c r="Q814" s="47"/>
      <c r="R814" s="47"/>
      <c r="S814" s="47"/>
      <c r="T814" s="47"/>
      <c r="U814" s="47"/>
      <c r="V814" s="47"/>
      <c r="W814" s="47"/>
      <c r="X814" s="47"/>
      <c r="Y814" s="47"/>
      <c r="Z814" s="47"/>
    </row>
    <row r="815" spans="1:26" ht="51.75" hidden="1" customHeight="1" x14ac:dyDescent="0.25">
      <c r="A815" s="373"/>
      <c r="B815" s="350"/>
      <c r="C815" s="104"/>
      <c r="D815" s="370"/>
      <c r="E815" s="52"/>
      <c r="F815" s="105"/>
      <c r="G815" s="106"/>
      <c r="H815" s="106"/>
      <c r="I815" s="107"/>
      <c r="J815" s="106"/>
      <c r="K815" s="52"/>
      <c r="L815" s="68" t="str">
        <f t="shared" si="118"/>
        <v xml:space="preserve">       </v>
      </c>
      <c r="M815" s="63" t="str">
        <f t="shared" si="113"/>
        <v xml:space="preserve">   </v>
      </c>
      <c r="N815" s="47"/>
      <c r="O815" s="47"/>
      <c r="P815" s="47"/>
      <c r="Q815" s="47"/>
      <c r="R815" s="47"/>
      <c r="S815" s="47"/>
      <c r="T815" s="47"/>
      <c r="U815" s="47"/>
      <c r="V815" s="47"/>
      <c r="W815" s="47"/>
      <c r="X815" s="47"/>
      <c r="Y815" s="47"/>
      <c r="Z815" s="47"/>
    </row>
    <row r="816" spans="1:26" ht="15" hidden="1" customHeight="1" x14ac:dyDescent="0.25">
      <c r="A816" s="373"/>
      <c r="B816" s="350"/>
      <c r="C816" s="104"/>
      <c r="D816" s="370"/>
      <c r="E816" s="52"/>
      <c r="F816" s="105"/>
      <c r="G816" s="106"/>
      <c r="H816" s="106"/>
      <c r="I816" s="107"/>
      <c r="J816" s="107"/>
      <c r="K816" s="52"/>
      <c r="L816" s="68" t="str">
        <f t="shared" si="118"/>
        <v xml:space="preserve">       </v>
      </c>
      <c r="M816" s="63" t="str">
        <f t="shared" si="113"/>
        <v xml:space="preserve">   </v>
      </c>
      <c r="N816" s="51"/>
      <c r="O816" s="51"/>
      <c r="P816" s="51"/>
      <c r="Q816" s="51"/>
      <c r="R816" s="51"/>
      <c r="S816" s="51"/>
      <c r="T816" s="51"/>
      <c r="U816" s="51"/>
      <c r="V816" s="51"/>
      <c r="W816" s="51"/>
      <c r="X816" s="51"/>
      <c r="Y816" s="51"/>
      <c r="Z816" s="51"/>
    </row>
    <row r="817" spans="1:26" ht="15" hidden="1" customHeight="1" x14ac:dyDescent="0.25">
      <c r="A817" s="373"/>
      <c r="B817" s="350"/>
      <c r="C817" s="104"/>
      <c r="D817" s="370"/>
      <c r="E817" s="52"/>
      <c r="F817" s="105"/>
      <c r="G817" s="106"/>
      <c r="H817" s="106"/>
      <c r="I817" s="107"/>
      <c r="J817" s="107"/>
      <c r="K817" s="52"/>
      <c r="L817" s="68" t="str">
        <f t="shared" si="118"/>
        <v xml:space="preserve">       </v>
      </c>
      <c r="M817" s="63" t="str">
        <f t="shared" si="113"/>
        <v xml:space="preserve">   </v>
      </c>
      <c r="N817" s="51"/>
      <c r="O817" s="51"/>
      <c r="P817" s="51"/>
      <c r="Q817" s="51"/>
      <c r="R817" s="51"/>
      <c r="S817" s="51"/>
      <c r="T817" s="51"/>
      <c r="U817" s="51"/>
      <c r="V817" s="51"/>
      <c r="W817" s="51"/>
      <c r="X817" s="51"/>
      <c r="Y817" s="51"/>
      <c r="Z817" s="51"/>
    </row>
    <row r="818" spans="1:26" ht="15" hidden="1" customHeight="1" x14ac:dyDescent="0.25">
      <c r="A818" s="373"/>
      <c r="B818" s="350"/>
      <c r="C818" s="104"/>
      <c r="D818" s="370"/>
      <c r="E818" s="52"/>
      <c r="F818" s="105"/>
      <c r="G818" s="106"/>
      <c r="H818" s="106"/>
      <c r="I818" s="107"/>
      <c r="J818" s="107"/>
      <c r="K818" s="52"/>
      <c r="L818" s="68" t="str">
        <f t="shared" si="118"/>
        <v xml:space="preserve">       </v>
      </c>
      <c r="M818" s="63" t="str">
        <f t="shared" si="113"/>
        <v xml:space="preserve">   </v>
      </c>
      <c r="N818" s="51"/>
      <c r="O818" s="51"/>
      <c r="P818" s="51"/>
      <c r="Q818" s="51"/>
      <c r="R818" s="51"/>
      <c r="S818" s="51"/>
      <c r="T818" s="51"/>
      <c r="U818" s="51"/>
      <c r="V818" s="51"/>
      <c r="W818" s="51"/>
      <c r="X818" s="51"/>
      <c r="Y818" s="51"/>
      <c r="Z818" s="51"/>
    </row>
    <row r="819" spans="1:26" ht="15" hidden="1" customHeight="1" x14ac:dyDescent="0.25">
      <c r="A819" s="373"/>
      <c r="B819" s="350"/>
      <c r="C819" s="104"/>
      <c r="D819" s="370"/>
      <c r="E819" s="52"/>
      <c r="F819" s="105"/>
      <c r="G819" s="106"/>
      <c r="H819" s="106"/>
      <c r="I819" s="107"/>
      <c r="J819" s="107"/>
      <c r="K819" s="52"/>
      <c r="L819" s="68" t="str">
        <f t="shared" si="118"/>
        <v xml:space="preserve">       </v>
      </c>
      <c r="M819" s="63" t="str">
        <f t="shared" si="113"/>
        <v xml:space="preserve">   </v>
      </c>
      <c r="N819" s="51"/>
      <c r="O819" s="51"/>
      <c r="P819" s="51"/>
      <c r="Q819" s="51"/>
      <c r="R819" s="51"/>
      <c r="S819" s="51"/>
      <c r="T819" s="51"/>
      <c r="U819" s="51"/>
      <c r="V819" s="51"/>
      <c r="W819" s="51"/>
      <c r="X819" s="51"/>
      <c r="Y819" s="51"/>
      <c r="Z819" s="51"/>
    </row>
    <row r="820" spans="1:26" ht="15" hidden="1" customHeight="1" x14ac:dyDescent="0.25">
      <c r="A820" s="373"/>
      <c r="B820" s="350"/>
      <c r="C820" s="104"/>
      <c r="D820" s="370"/>
      <c r="E820" s="52"/>
      <c r="F820" s="105"/>
      <c r="G820" s="106"/>
      <c r="H820" s="106"/>
      <c r="I820" s="107"/>
      <c r="J820" s="107"/>
      <c r="K820" s="52"/>
      <c r="L820" s="68" t="str">
        <f t="shared" si="118"/>
        <v xml:space="preserve">       </v>
      </c>
      <c r="M820" s="63" t="str">
        <f t="shared" si="113"/>
        <v xml:space="preserve">   </v>
      </c>
      <c r="N820" s="47"/>
      <c r="O820" s="47"/>
      <c r="P820" s="47"/>
      <c r="Q820" s="47"/>
      <c r="R820" s="47"/>
      <c r="S820" s="47"/>
      <c r="T820" s="47"/>
      <c r="U820" s="47"/>
      <c r="V820" s="47"/>
      <c r="W820" s="47"/>
      <c r="X820" s="47"/>
      <c r="Y820" s="47"/>
      <c r="Z820" s="47"/>
    </row>
    <row r="821" spans="1:26" ht="15" hidden="1" customHeight="1" x14ac:dyDescent="0.25">
      <c r="A821" s="374"/>
      <c r="B821" s="351"/>
      <c r="C821" s="108"/>
      <c r="D821" s="109"/>
      <c r="E821" s="110"/>
      <c r="F821" s="111"/>
      <c r="G821" s="106"/>
      <c r="H821" s="106"/>
      <c r="I821" s="107"/>
      <c r="J821" s="107"/>
      <c r="K821" s="52"/>
      <c r="L821" s="68" t="str">
        <f>CONCATENATE(C821," ",D821," ",E821," ",F821)</f>
        <v xml:space="preserve">   </v>
      </c>
      <c r="M821" s="63" t="str">
        <f t="shared" si="113"/>
        <v xml:space="preserve">   </v>
      </c>
      <c r="N821" s="47"/>
      <c r="O821" s="47"/>
      <c r="P821" s="47"/>
      <c r="Q821" s="47"/>
      <c r="R821" s="47"/>
      <c r="S821" s="47"/>
      <c r="T821" s="47"/>
      <c r="U821" s="47"/>
      <c r="V821" s="47"/>
      <c r="W821" s="47"/>
      <c r="X821" s="47"/>
      <c r="Y821" s="47"/>
      <c r="Z821" s="47"/>
    </row>
    <row r="822" spans="1:26" ht="84" customHeight="1" x14ac:dyDescent="0.25">
      <c r="A822" s="371" t="s">
        <v>278</v>
      </c>
      <c r="B822" s="352" t="s">
        <v>191</v>
      </c>
      <c r="C822" s="378" t="s">
        <v>343</v>
      </c>
      <c r="D822" s="296" t="s">
        <v>331</v>
      </c>
      <c r="E822" s="296" t="s">
        <v>344</v>
      </c>
      <c r="F822" s="296" t="s">
        <v>345</v>
      </c>
      <c r="G822" s="106" t="s">
        <v>346</v>
      </c>
      <c r="H822" s="297" t="s">
        <v>347</v>
      </c>
      <c r="I822" s="296" t="s">
        <v>348</v>
      </c>
      <c r="J822" s="296" t="s">
        <v>349</v>
      </c>
      <c r="K822" s="52"/>
      <c r="L822" s="356" t="str">
        <f t="shared" ref="L822:L830" si="119">CONCATENATE(C822," ",D822," ",E822," ",F822," ",C823," ",D823," ",E823," ",F823)</f>
        <v xml:space="preserve">CE2. C2 Utilizar software  en la realización de tareas y requerimientos vinculados a su programa de estudios.    </v>
      </c>
      <c r="M822" s="63" t="str">
        <f t="shared" si="113"/>
        <v>C2  I1 Emplea  procesador de textos en la elaboración de documentos, teniendo en cuenta los requerimientos del contexto laboral y los formatos vinculados al programa de estudios.</v>
      </c>
      <c r="N822" s="47"/>
      <c r="O822" s="47"/>
      <c r="P822" s="47"/>
      <c r="Q822" s="47"/>
      <c r="R822" s="47"/>
      <c r="S822" s="47"/>
      <c r="T822" s="47"/>
      <c r="U822" s="47"/>
      <c r="V822" s="47"/>
      <c r="W822" s="47"/>
      <c r="X822" s="47"/>
      <c r="Y822" s="47"/>
      <c r="Z822" s="47"/>
    </row>
    <row r="823" spans="1:26" ht="31.5" customHeight="1" x14ac:dyDescent="0.25">
      <c r="A823" s="373"/>
      <c r="B823" s="350"/>
      <c r="C823" s="104"/>
      <c r="D823" s="370"/>
      <c r="E823" s="52"/>
      <c r="F823" s="128"/>
      <c r="G823" s="106" t="s">
        <v>350</v>
      </c>
      <c r="H823" s="297" t="s">
        <v>351</v>
      </c>
      <c r="I823" s="296" t="s">
        <v>352</v>
      </c>
      <c r="J823" s="296" t="s">
        <v>353</v>
      </c>
      <c r="K823" s="52"/>
      <c r="L823" s="68" t="str">
        <f t="shared" si="119"/>
        <v xml:space="preserve">       </v>
      </c>
      <c r="M823" s="63" t="str">
        <f t="shared" si="113"/>
        <v>C2  I2 Sistematiza información  utilizando la hoja de calculo vinculándola al programa de estudios.</v>
      </c>
      <c r="N823" s="47"/>
      <c r="O823" s="47"/>
      <c r="P823" s="47"/>
      <c r="Q823" s="47"/>
      <c r="R823" s="47"/>
      <c r="S823" s="47"/>
      <c r="T823" s="47"/>
      <c r="U823" s="47"/>
      <c r="V823" s="47"/>
      <c r="W823" s="47"/>
      <c r="X823" s="47"/>
      <c r="Y823" s="47"/>
      <c r="Z823" s="47"/>
    </row>
    <row r="824" spans="1:26" ht="42" customHeight="1" x14ac:dyDescent="0.25">
      <c r="A824" s="373"/>
      <c r="B824" s="350"/>
      <c r="C824" s="104"/>
      <c r="D824" s="370"/>
      <c r="E824" s="52"/>
      <c r="F824" s="105"/>
      <c r="G824" s="106" t="s">
        <v>354</v>
      </c>
      <c r="H824" s="297" t="s">
        <v>162</v>
      </c>
      <c r="I824" s="296" t="s">
        <v>355</v>
      </c>
      <c r="J824" s="296" t="s">
        <v>356</v>
      </c>
      <c r="K824" s="52"/>
      <c r="L824" s="68" t="str">
        <f t="shared" si="119"/>
        <v xml:space="preserve">       </v>
      </c>
      <c r="M824" s="63" t="str">
        <f t="shared" si="113"/>
        <v>C2  I3 Realiza  presentaciones que sintetiza la información en diapositivas,   vinculándola al programa de estudios.</v>
      </c>
      <c r="N824" s="47"/>
      <c r="O824" s="47"/>
      <c r="P824" s="47"/>
      <c r="Q824" s="47"/>
      <c r="R824" s="47"/>
      <c r="S824" s="47"/>
      <c r="T824" s="47"/>
      <c r="U824" s="47"/>
      <c r="V824" s="47"/>
      <c r="W824" s="47"/>
      <c r="X824" s="47"/>
      <c r="Y824" s="47"/>
      <c r="Z824" s="47"/>
    </row>
    <row r="825" spans="1:26" ht="33.75" customHeight="1" x14ac:dyDescent="0.25">
      <c r="A825" s="373"/>
      <c r="B825" s="350"/>
      <c r="C825" s="104"/>
      <c r="D825" s="370"/>
      <c r="E825" s="52"/>
      <c r="F825" s="105"/>
      <c r="G825" s="106" t="s">
        <v>357</v>
      </c>
      <c r="H825" s="106" t="s">
        <v>358</v>
      </c>
      <c r="I825" s="106" t="s">
        <v>359</v>
      </c>
      <c r="J825" s="106" t="s">
        <v>360</v>
      </c>
      <c r="K825" s="52"/>
      <c r="L825" s="68" t="str">
        <f t="shared" si="119"/>
        <v xml:space="preserve">       </v>
      </c>
      <c r="M825" s="63" t="str">
        <f t="shared" si="113"/>
        <v>C2  I4 Maneja  las redes sociales adecuándolos a sus necesidades comerciales.</v>
      </c>
      <c r="N825" s="47"/>
      <c r="O825" s="47"/>
      <c r="P825" s="47"/>
      <c r="Q825" s="47"/>
      <c r="R825" s="47"/>
      <c r="S825" s="47"/>
      <c r="T825" s="47"/>
      <c r="U825" s="47"/>
      <c r="V825" s="47"/>
      <c r="W825" s="47"/>
      <c r="X825" s="47"/>
      <c r="Y825" s="47"/>
      <c r="Z825" s="47"/>
    </row>
    <row r="826" spans="1:26" ht="26.25" customHeight="1" x14ac:dyDescent="0.25">
      <c r="A826" s="373"/>
      <c r="B826" s="350"/>
      <c r="C826" s="104"/>
      <c r="D826" s="370"/>
      <c r="E826" s="52"/>
      <c r="F826" s="105"/>
      <c r="G826" s="106" t="s">
        <v>361</v>
      </c>
      <c r="H826" s="106" t="s">
        <v>362</v>
      </c>
      <c r="I826" s="106" t="s">
        <v>363</v>
      </c>
      <c r="J826" s="106" t="s">
        <v>364</v>
      </c>
      <c r="K826" s="52"/>
      <c r="L826" s="68" t="str">
        <f t="shared" si="119"/>
        <v xml:space="preserve">       </v>
      </c>
      <c r="M826" s="63" t="str">
        <f t="shared" si="113"/>
        <v>C2  I5 Diseña contenidos de publicidad  para emprender sus ideas de negocio.</v>
      </c>
      <c r="N826" s="51"/>
      <c r="O826" s="51"/>
      <c r="P826" s="51"/>
      <c r="Q826" s="51"/>
      <c r="R826" s="51"/>
      <c r="S826" s="51"/>
      <c r="T826" s="51"/>
      <c r="U826" s="51"/>
      <c r="V826" s="51"/>
      <c r="W826" s="51"/>
      <c r="X826" s="51"/>
      <c r="Y826" s="51"/>
      <c r="Z826" s="51"/>
    </row>
    <row r="827" spans="1:26" ht="15" hidden="1" customHeight="1" x14ac:dyDescent="0.25">
      <c r="A827" s="373"/>
      <c r="B827" s="350"/>
      <c r="C827" s="104"/>
      <c r="D827" s="370"/>
      <c r="E827" s="52"/>
      <c r="F827" s="105"/>
      <c r="G827" s="106"/>
      <c r="H827" s="106"/>
      <c r="I827" s="107"/>
      <c r="J827" s="107"/>
      <c r="K827" s="52"/>
      <c r="L827" s="68" t="str">
        <f t="shared" si="119"/>
        <v xml:space="preserve">       </v>
      </c>
      <c r="M827" s="63" t="str">
        <f t="shared" si="113"/>
        <v xml:space="preserve">   </v>
      </c>
      <c r="N827" s="51"/>
      <c r="O827" s="51"/>
      <c r="P827" s="51"/>
      <c r="Q827" s="51"/>
      <c r="R827" s="51"/>
      <c r="S827" s="51"/>
      <c r="T827" s="51"/>
      <c r="U827" s="51"/>
      <c r="V827" s="51"/>
      <c r="W827" s="51"/>
      <c r="X827" s="51"/>
      <c r="Y827" s="51"/>
      <c r="Z827" s="51"/>
    </row>
    <row r="828" spans="1:26" ht="15" hidden="1" customHeight="1" x14ac:dyDescent="0.25">
      <c r="A828" s="373"/>
      <c r="B828" s="350"/>
      <c r="C828" s="104"/>
      <c r="D828" s="370"/>
      <c r="E828" s="52"/>
      <c r="F828" s="105"/>
      <c r="G828" s="106"/>
      <c r="H828" s="106"/>
      <c r="I828" s="106"/>
      <c r="J828" s="106"/>
      <c r="K828" s="52"/>
      <c r="L828" s="68" t="str">
        <f t="shared" si="119"/>
        <v xml:space="preserve">       </v>
      </c>
      <c r="M828" s="63" t="str">
        <f t="shared" si="113"/>
        <v xml:space="preserve">   </v>
      </c>
      <c r="N828" s="51"/>
      <c r="O828" s="51"/>
      <c r="P828" s="51"/>
      <c r="Q828" s="51"/>
      <c r="R828" s="51"/>
      <c r="S828" s="51"/>
      <c r="T828" s="51"/>
      <c r="U828" s="51"/>
      <c r="V828" s="51"/>
      <c r="W828" s="51"/>
      <c r="X828" s="51"/>
      <c r="Y828" s="51"/>
      <c r="Z828" s="51"/>
    </row>
    <row r="829" spans="1:26" ht="15" hidden="1" customHeight="1" x14ac:dyDescent="0.25">
      <c r="A829" s="373"/>
      <c r="B829" s="350"/>
      <c r="C829" s="104"/>
      <c r="D829" s="370"/>
      <c r="E829" s="52"/>
      <c r="F829" s="105"/>
      <c r="G829" s="106"/>
      <c r="H829" s="106"/>
      <c r="I829" s="106"/>
      <c r="J829" s="106"/>
      <c r="K829" s="52"/>
      <c r="L829" s="68" t="str">
        <f t="shared" si="119"/>
        <v xml:space="preserve">       </v>
      </c>
      <c r="M829" s="63" t="str">
        <f t="shared" si="113"/>
        <v xml:space="preserve">   </v>
      </c>
      <c r="N829" s="51"/>
      <c r="O829" s="51"/>
      <c r="P829" s="51"/>
      <c r="Q829" s="51"/>
      <c r="R829" s="51"/>
      <c r="S829" s="51"/>
      <c r="T829" s="51"/>
      <c r="U829" s="51"/>
      <c r="V829" s="51"/>
      <c r="W829" s="51"/>
      <c r="X829" s="51"/>
      <c r="Y829" s="51"/>
      <c r="Z829" s="51"/>
    </row>
    <row r="830" spans="1:26" ht="15" hidden="1" customHeight="1" x14ac:dyDescent="0.25">
      <c r="A830" s="373"/>
      <c r="B830" s="350"/>
      <c r="C830" s="104"/>
      <c r="D830" s="370"/>
      <c r="E830" s="52"/>
      <c r="F830" s="105"/>
      <c r="G830" s="106"/>
      <c r="H830" s="106"/>
      <c r="I830" s="107"/>
      <c r="J830" s="107"/>
      <c r="K830" s="52"/>
      <c r="L830" s="68" t="str">
        <f t="shared" si="119"/>
        <v xml:space="preserve">       </v>
      </c>
      <c r="M830" s="63" t="str">
        <f t="shared" si="113"/>
        <v xml:space="preserve">   </v>
      </c>
      <c r="N830" s="47"/>
      <c r="O830" s="47"/>
      <c r="P830" s="47"/>
      <c r="Q830" s="47"/>
      <c r="R830" s="47"/>
      <c r="S830" s="47"/>
      <c r="T830" s="47"/>
      <c r="U830" s="47"/>
      <c r="V830" s="47"/>
      <c r="W830" s="47"/>
      <c r="X830" s="47"/>
      <c r="Y830" s="47"/>
      <c r="Z830" s="47"/>
    </row>
    <row r="831" spans="1:26" ht="15" hidden="1" customHeight="1" x14ac:dyDescent="0.25">
      <c r="A831" s="374"/>
      <c r="B831" s="351"/>
      <c r="C831" s="108"/>
      <c r="D831" s="109"/>
      <c r="E831" s="110"/>
      <c r="F831" s="111"/>
      <c r="G831" s="106"/>
      <c r="H831" s="106"/>
      <c r="I831" s="107"/>
      <c r="J831" s="107"/>
      <c r="K831" s="52"/>
      <c r="L831" s="82" t="str">
        <f>CONCATENATE(C831," ",D831," ",E831," ",F831)</f>
        <v xml:space="preserve">   </v>
      </c>
      <c r="M831" s="63" t="str">
        <f t="shared" si="113"/>
        <v xml:space="preserve">   </v>
      </c>
      <c r="N831" s="47"/>
      <c r="O831" s="47"/>
      <c r="P831" s="47"/>
      <c r="Q831" s="47"/>
      <c r="R831" s="47"/>
      <c r="S831" s="47"/>
      <c r="T831" s="47"/>
      <c r="U831" s="47"/>
      <c r="V831" s="47"/>
      <c r="W831" s="47"/>
      <c r="X831" s="47"/>
      <c r="Y831" s="47"/>
      <c r="Z831" s="47"/>
    </row>
    <row r="832" spans="1:26" ht="15" hidden="1" customHeight="1" x14ac:dyDescent="0.25">
      <c r="A832" s="371" t="s">
        <v>278</v>
      </c>
      <c r="B832" s="352" t="s">
        <v>191</v>
      </c>
      <c r="C832" s="107"/>
      <c r="D832" s="107"/>
      <c r="E832" s="107"/>
      <c r="F832" s="107"/>
      <c r="G832" s="106"/>
      <c r="H832" s="106"/>
      <c r="I832" s="107"/>
      <c r="J832" s="107"/>
      <c r="K832" s="52"/>
      <c r="L832" s="356" t="str">
        <f t="shared" ref="L832:L840" si="120">CONCATENATE(C832," ",D832," ",E832," ",F832," ",C833," ",D833," ",E833," ",F833)</f>
        <v xml:space="preserve">       </v>
      </c>
      <c r="M832" s="63" t="str">
        <f t="shared" si="113"/>
        <v xml:space="preserve">   </v>
      </c>
      <c r="N832" s="47"/>
      <c r="O832" s="47"/>
      <c r="P832" s="47"/>
      <c r="Q832" s="47"/>
      <c r="R832" s="47"/>
      <c r="S832" s="47"/>
      <c r="T832" s="47"/>
      <c r="U832" s="47"/>
      <c r="V832" s="47"/>
      <c r="W832" s="47"/>
      <c r="X832" s="47"/>
      <c r="Y832" s="47"/>
      <c r="Z832" s="47"/>
    </row>
    <row r="833" spans="1:26" ht="15" hidden="1" customHeight="1" x14ac:dyDescent="0.25">
      <c r="A833" s="373"/>
      <c r="B833" s="350"/>
      <c r="C833" s="112"/>
      <c r="D833" s="370"/>
      <c r="E833" s="52"/>
      <c r="F833" s="105"/>
      <c r="G833" s="106"/>
      <c r="H833" s="106"/>
      <c r="I833" s="107"/>
      <c r="J833" s="107"/>
      <c r="K833" s="52"/>
      <c r="L833" s="68" t="str">
        <f t="shared" si="120"/>
        <v xml:space="preserve">       </v>
      </c>
      <c r="M833" s="63" t="str">
        <f t="shared" si="113"/>
        <v xml:space="preserve">   </v>
      </c>
      <c r="N833" s="47"/>
      <c r="O833" s="47"/>
      <c r="P833" s="47"/>
      <c r="Q833" s="47"/>
      <c r="R833" s="47"/>
      <c r="S833" s="47"/>
      <c r="T833" s="47"/>
      <c r="U833" s="47"/>
      <c r="V833" s="47"/>
      <c r="W833" s="47"/>
      <c r="X833" s="47"/>
      <c r="Y833" s="47"/>
      <c r="Z833" s="47"/>
    </row>
    <row r="834" spans="1:26" ht="15" hidden="1" customHeight="1" x14ac:dyDescent="0.25">
      <c r="A834" s="373"/>
      <c r="B834" s="350"/>
      <c r="C834" s="104"/>
      <c r="D834" s="370"/>
      <c r="E834" s="52"/>
      <c r="F834" s="105"/>
      <c r="G834" s="106"/>
      <c r="H834" s="106"/>
      <c r="I834" s="107"/>
      <c r="J834" s="107"/>
      <c r="K834" s="52"/>
      <c r="L834" s="68" t="str">
        <f t="shared" si="120"/>
        <v xml:space="preserve">       </v>
      </c>
      <c r="M834" s="63" t="str">
        <f t="shared" si="113"/>
        <v xml:space="preserve">   </v>
      </c>
      <c r="N834" s="47"/>
      <c r="O834" s="47"/>
      <c r="P834" s="47"/>
      <c r="Q834" s="47"/>
      <c r="R834" s="47"/>
      <c r="S834" s="47"/>
      <c r="T834" s="47"/>
      <c r="U834" s="47"/>
      <c r="V834" s="47"/>
      <c r="W834" s="47"/>
      <c r="X834" s="47"/>
      <c r="Y834" s="47"/>
      <c r="Z834" s="47"/>
    </row>
    <row r="835" spans="1:26" ht="15" hidden="1" customHeight="1" x14ac:dyDescent="0.25">
      <c r="A835" s="373"/>
      <c r="B835" s="350"/>
      <c r="C835" s="104"/>
      <c r="D835" s="370"/>
      <c r="E835" s="52"/>
      <c r="F835" s="105"/>
      <c r="G835" s="106"/>
      <c r="H835" s="106"/>
      <c r="I835" s="107"/>
      <c r="J835" s="107"/>
      <c r="K835" s="52"/>
      <c r="L835" s="68" t="str">
        <f t="shared" si="120"/>
        <v xml:space="preserve">       </v>
      </c>
      <c r="M835" s="63" t="str">
        <f t="shared" si="113"/>
        <v xml:space="preserve">   </v>
      </c>
      <c r="N835" s="47"/>
      <c r="O835" s="47"/>
      <c r="P835" s="47"/>
      <c r="Q835" s="47"/>
      <c r="R835" s="47"/>
      <c r="S835" s="47"/>
      <c r="T835" s="47"/>
      <c r="U835" s="47"/>
      <c r="V835" s="47"/>
      <c r="W835" s="47"/>
      <c r="X835" s="47"/>
      <c r="Y835" s="47"/>
      <c r="Z835" s="47"/>
    </row>
    <row r="836" spans="1:26" ht="15" hidden="1" customHeight="1" x14ac:dyDescent="0.25">
      <c r="A836" s="373"/>
      <c r="B836" s="350"/>
      <c r="C836" s="104"/>
      <c r="D836" s="370"/>
      <c r="E836" s="52"/>
      <c r="F836" s="105"/>
      <c r="G836" s="106"/>
      <c r="H836" s="106"/>
      <c r="I836" s="107"/>
      <c r="J836" s="107"/>
      <c r="K836" s="52"/>
      <c r="L836" s="68" t="str">
        <f t="shared" si="120"/>
        <v xml:space="preserve">       </v>
      </c>
      <c r="M836" s="63" t="str">
        <f t="shared" si="113"/>
        <v xml:space="preserve">   </v>
      </c>
      <c r="N836" s="51"/>
      <c r="O836" s="51"/>
      <c r="P836" s="51"/>
      <c r="Q836" s="51"/>
      <c r="R836" s="51"/>
      <c r="S836" s="51"/>
      <c r="T836" s="51"/>
      <c r="U836" s="51"/>
      <c r="V836" s="51"/>
      <c r="W836" s="51"/>
      <c r="X836" s="51"/>
      <c r="Y836" s="51"/>
      <c r="Z836" s="51"/>
    </row>
    <row r="837" spans="1:26" ht="15" hidden="1" customHeight="1" x14ac:dyDescent="0.25">
      <c r="A837" s="373"/>
      <c r="B837" s="350"/>
      <c r="C837" s="104"/>
      <c r="D837" s="370"/>
      <c r="E837" s="52"/>
      <c r="F837" s="105"/>
      <c r="G837" s="106"/>
      <c r="H837" s="106"/>
      <c r="I837" s="107"/>
      <c r="J837" s="107"/>
      <c r="K837" s="52"/>
      <c r="L837" s="68" t="str">
        <f t="shared" si="120"/>
        <v xml:space="preserve">       </v>
      </c>
      <c r="M837" s="63" t="str">
        <f t="shared" si="113"/>
        <v xml:space="preserve">   </v>
      </c>
      <c r="N837" s="51"/>
      <c r="O837" s="51"/>
      <c r="P837" s="51"/>
      <c r="Q837" s="51"/>
      <c r="R837" s="51"/>
      <c r="S837" s="51"/>
      <c r="T837" s="51"/>
      <c r="U837" s="51"/>
      <c r="V837" s="51"/>
      <c r="W837" s="51"/>
      <c r="X837" s="51"/>
      <c r="Y837" s="51"/>
      <c r="Z837" s="51"/>
    </row>
    <row r="838" spans="1:26" ht="15" hidden="1" customHeight="1" x14ac:dyDescent="0.25">
      <c r="A838" s="373"/>
      <c r="B838" s="350"/>
      <c r="C838" s="104"/>
      <c r="D838" s="370"/>
      <c r="E838" s="52"/>
      <c r="F838" s="105"/>
      <c r="G838" s="106"/>
      <c r="H838" s="106"/>
      <c r="I838" s="107"/>
      <c r="J838" s="107"/>
      <c r="K838" s="52"/>
      <c r="L838" s="68" t="str">
        <f t="shared" si="120"/>
        <v xml:space="preserve">       </v>
      </c>
      <c r="M838" s="63" t="str">
        <f t="shared" si="113"/>
        <v xml:space="preserve">   </v>
      </c>
      <c r="N838" s="51"/>
      <c r="O838" s="51"/>
      <c r="P838" s="51"/>
      <c r="Q838" s="51"/>
      <c r="R838" s="51"/>
      <c r="S838" s="51"/>
      <c r="T838" s="51"/>
      <c r="U838" s="51"/>
      <c r="V838" s="51"/>
      <c r="W838" s="51"/>
      <c r="X838" s="51"/>
      <c r="Y838" s="51"/>
      <c r="Z838" s="51"/>
    </row>
    <row r="839" spans="1:26" ht="15" hidden="1" customHeight="1" x14ac:dyDescent="0.25">
      <c r="A839" s="373"/>
      <c r="B839" s="350"/>
      <c r="C839" s="104"/>
      <c r="D839" s="370"/>
      <c r="E839" s="52"/>
      <c r="F839" s="105"/>
      <c r="G839" s="106"/>
      <c r="H839" s="106"/>
      <c r="I839" s="107"/>
      <c r="J839" s="107"/>
      <c r="K839" s="52"/>
      <c r="L839" s="68" t="str">
        <f t="shared" si="120"/>
        <v xml:space="preserve">       </v>
      </c>
      <c r="M839" s="63" t="str">
        <f t="shared" si="113"/>
        <v xml:space="preserve">   </v>
      </c>
      <c r="N839" s="51"/>
      <c r="O839" s="51"/>
      <c r="P839" s="51"/>
      <c r="Q839" s="51"/>
      <c r="R839" s="51"/>
      <c r="S839" s="51"/>
      <c r="T839" s="51"/>
      <c r="U839" s="51"/>
      <c r="V839" s="51"/>
      <c r="W839" s="51"/>
      <c r="X839" s="51"/>
      <c r="Y839" s="51"/>
      <c r="Z839" s="51"/>
    </row>
    <row r="840" spans="1:26" ht="15" hidden="1" customHeight="1" x14ac:dyDescent="0.25">
      <c r="A840" s="373"/>
      <c r="B840" s="350"/>
      <c r="C840" s="104"/>
      <c r="D840" s="370"/>
      <c r="E840" s="52"/>
      <c r="F840" s="105"/>
      <c r="G840" s="106"/>
      <c r="H840" s="106"/>
      <c r="I840" s="107"/>
      <c r="J840" s="107"/>
      <c r="K840" s="52"/>
      <c r="L840" s="68" t="str">
        <f t="shared" si="120"/>
        <v xml:space="preserve">       </v>
      </c>
      <c r="M840" s="63" t="str">
        <f t="shared" si="113"/>
        <v xml:space="preserve">   </v>
      </c>
      <c r="N840" s="47"/>
      <c r="O840" s="47"/>
      <c r="P840" s="47"/>
      <c r="Q840" s="47"/>
      <c r="R840" s="47"/>
      <c r="S840" s="47"/>
      <c r="T840" s="47"/>
      <c r="U840" s="47"/>
      <c r="V840" s="47"/>
      <c r="W840" s="47"/>
      <c r="X840" s="47"/>
      <c r="Y840" s="47"/>
      <c r="Z840" s="47"/>
    </row>
    <row r="841" spans="1:26" ht="15" hidden="1" customHeight="1" x14ac:dyDescent="0.25">
      <c r="A841" s="374"/>
      <c r="B841" s="351"/>
      <c r="C841" s="108"/>
      <c r="D841" s="109"/>
      <c r="E841" s="110"/>
      <c r="F841" s="111"/>
      <c r="G841" s="106"/>
      <c r="H841" s="106"/>
      <c r="I841" s="107"/>
      <c r="J841" s="107"/>
      <c r="K841" s="52"/>
      <c r="L841" s="68" t="str">
        <f>CONCATENATE(C841," ",D841," ",E841," ",F841)</f>
        <v xml:space="preserve">   </v>
      </c>
      <c r="M841" s="63" t="str">
        <f t="shared" si="113"/>
        <v xml:space="preserve">   </v>
      </c>
      <c r="N841" s="47"/>
      <c r="O841" s="47"/>
      <c r="P841" s="47"/>
      <c r="Q841" s="47"/>
      <c r="R841" s="47"/>
      <c r="S841" s="47"/>
      <c r="T841" s="47"/>
      <c r="U841" s="47"/>
      <c r="V841" s="47"/>
      <c r="W841" s="47"/>
      <c r="X841" s="47"/>
      <c r="Y841" s="47"/>
      <c r="Z841" s="47"/>
    </row>
    <row r="842" spans="1:26" ht="15" hidden="1" customHeight="1" x14ac:dyDescent="0.25">
      <c r="A842" s="371" t="s">
        <v>278</v>
      </c>
      <c r="B842" s="352" t="s">
        <v>191</v>
      </c>
      <c r="C842" s="107"/>
      <c r="D842" s="107"/>
      <c r="E842" s="107"/>
      <c r="F842" s="107"/>
      <c r="G842" s="106"/>
      <c r="H842" s="106"/>
      <c r="I842" s="107"/>
      <c r="J842" s="107"/>
      <c r="K842" s="52"/>
      <c r="L842" s="356" t="str">
        <f t="shared" ref="L842:L850" si="121">CONCATENATE(C842," ",D842," ",E842," ",F842," ",C843," ",D843," ",E843," ",F843)</f>
        <v xml:space="preserve">       </v>
      </c>
      <c r="M842" s="63" t="str">
        <f t="shared" si="113"/>
        <v xml:space="preserve">   </v>
      </c>
      <c r="N842" s="47"/>
      <c r="O842" s="47"/>
      <c r="P842" s="47"/>
      <c r="Q842" s="47"/>
      <c r="R842" s="47"/>
      <c r="S842" s="47"/>
      <c r="T842" s="47"/>
      <c r="U842" s="47"/>
      <c r="V842" s="47"/>
      <c r="W842" s="47"/>
      <c r="X842" s="47"/>
      <c r="Y842" s="47"/>
      <c r="Z842" s="47"/>
    </row>
    <row r="843" spans="1:26" ht="15" hidden="1" customHeight="1" x14ac:dyDescent="0.25">
      <c r="A843" s="373"/>
      <c r="B843" s="350"/>
      <c r="C843" s="112"/>
      <c r="D843" s="370"/>
      <c r="E843" s="52"/>
      <c r="F843" s="105"/>
      <c r="G843" s="106"/>
      <c r="H843" s="106"/>
      <c r="I843" s="107"/>
      <c r="J843" s="107"/>
      <c r="K843" s="52"/>
      <c r="L843" s="68" t="str">
        <f t="shared" si="121"/>
        <v xml:space="preserve">       </v>
      </c>
      <c r="M843" s="63" t="str">
        <f t="shared" si="113"/>
        <v xml:space="preserve">   </v>
      </c>
      <c r="N843" s="47"/>
      <c r="O843" s="47"/>
      <c r="P843" s="47"/>
      <c r="Q843" s="47"/>
      <c r="R843" s="47"/>
      <c r="S843" s="47"/>
      <c r="T843" s="47"/>
      <c r="U843" s="47"/>
      <c r="V843" s="47"/>
      <c r="W843" s="47"/>
      <c r="X843" s="47"/>
      <c r="Y843" s="47"/>
      <c r="Z843" s="47"/>
    </row>
    <row r="844" spans="1:26" ht="15" hidden="1" customHeight="1" x14ac:dyDescent="0.25">
      <c r="A844" s="373"/>
      <c r="B844" s="350"/>
      <c r="C844" s="104"/>
      <c r="D844" s="370"/>
      <c r="E844" s="52"/>
      <c r="F844" s="105"/>
      <c r="G844" s="106"/>
      <c r="H844" s="106"/>
      <c r="I844" s="107"/>
      <c r="J844" s="107"/>
      <c r="K844" s="52"/>
      <c r="L844" s="68" t="str">
        <f t="shared" si="121"/>
        <v xml:space="preserve">       </v>
      </c>
      <c r="M844" s="63" t="str">
        <f t="shared" si="113"/>
        <v xml:space="preserve">   </v>
      </c>
      <c r="N844" s="47"/>
      <c r="O844" s="47"/>
      <c r="P844" s="47"/>
      <c r="Q844" s="47"/>
      <c r="R844" s="47"/>
      <c r="S844" s="47"/>
      <c r="T844" s="47"/>
      <c r="U844" s="47"/>
      <c r="V844" s="47"/>
      <c r="W844" s="47"/>
      <c r="X844" s="47"/>
      <c r="Y844" s="47"/>
      <c r="Z844" s="47"/>
    </row>
    <row r="845" spans="1:26" ht="15" hidden="1" customHeight="1" x14ac:dyDescent="0.25">
      <c r="A845" s="373"/>
      <c r="B845" s="350"/>
      <c r="C845" s="104"/>
      <c r="D845" s="370"/>
      <c r="E845" s="52"/>
      <c r="F845" s="105"/>
      <c r="G845" s="106"/>
      <c r="H845" s="106"/>
      <c r="I845" s="107"/>
      <c r="J845" s="107"/>
      <c r="K845" s="52"/>
      <c r="L845" s="68" t="str">
        <f t="shared" si="121"/>
        <v xml:space="preserve">       </v>
      </c>
      <c r="M845" s="63" t="str">
        <f t="shared" si="113"/>
        <v xml:space="preserve">   </v>
      </c>
      <c r="N845" s="47"/>
      <c r="O845" s="47"/>
      <c r="P845" s="47"/>
      <c r="Q845" s="47"/>
      <c r="R845" s="47"/>
      <c r="S845" s="47"/>
      <c r="T845" s="47"/>
      <c r="U845" s="47"/>
      <c r="V845" s="47"/>
      <c r="W845" s="47"/>
      <c r="X845" s="47"/>
      <c r="Y845" s="47"/>
      <c r="Z845" s="47"/>
    </row>
    <row r="846" spans="1:26" ht="15" hidden="1" customHeight="1" x14ac:dyDescent="0.25">
      <c r="A846" s="373"/>
      <c r="B846" s="350"/>
      <c r="C846" s="104"/>
      <c r="D846" s="370"/>
      <c r="E846" s="52"/>
      <c r="F846" s="105"/>
      <c r="G846" s="106"/>
      <c r="H846" s="106"/>
      <c r="I846" s="107"/>
      <c r="J846" s="107"/>
      <c r="K846" s="52"/>
      <c r="L846" s="68" t="str">
        <f t="shared" si="121"/>
        <v xml:space="preserve">       </v>
      </c>
      <c r="M846" s="63" t="str">
        <f t="shared" si="113"/>
        <v xml:space="preserve">   </v>
      </c>
      <c r="N846" s="51"/>
      <c r="O846" s="51"/>
      <c r="P846" s="51"/>
      <c r="Q846" s="51"/>
      <c r="R846" s="51"/>
      <c r="S846" s="51"/>
      <c r="T846" s="51"/>
      <c r="U846" s="51"/>
      <c r="V846" s="51"/>
      <c r="W846" s="51"/>
      <c r="X846" s="51"/>
      <c r="Y846" s="51"/>
      <c r="Z846" s="51"/>
    </row>
    <row r="847" spans="1:26" ht="15" hidden="1" customHeight="1" x14ac:dyDescent="0.25">
      <c r="A847" s="373"/>
      <c r="B847" s="350"/>
      <c r="C847" s="104"/>
      <c r="D847" s="370"/>
      <c r="E847" s="52"/>
      <c r="F847" s="105"/>
      <c r="G847" s="106"/>
      <c r="H847" s="106"/>
      <c r="I847" s="107"/>
      <c r="J847" s="107"/>
      <c r="K847" s="52"/>
      <c r="L847" s="68" t="str">
        <f t="shared" si="121"/>
        <v xml:space="preserve">       </v>
      </c>
      <c r="M847" s="63" t="str">
        <f t="shared" ref="M847:M910" si="122">CONCATENATE(G847," ",H847," ",I847," ",J847)</f>
        <v xml:space="preserve">   </v>
      </c>
      <c r="N847" s="51"/>
      <c r="O847" s="51"/>
      <c r="P847" s="51"/>
      <c r="Q847" s="51"/>
      <c r="R847" s="51"/>
      <c r="S847" s="51"/>
      <c r="T847" s="51"/>
      <c r="U847" s="51"/>
      <c r="V847" s="51"/>
      <c r="W847" s="51"/>
      <c r="X847" s="51"/>
      <c r="Y847" s="51"/>
      <c r="Z847" s="51"/>
    </row>
    <row r="848" spans="1:26" ht="15" hidden="1" customHeight="1" x14ac:dyDescent="0.25">
      <c r="A848" s="373"/>
      <c r="B848" s="350"/>
      <c r="C848" s="104"/>
      <c r="D848" s="370"/>
      <c r="E848" s="52"/>
      <c r="F848" s="105"/>
      <c r="G848" s="106"/>
      <c r="H848" s="106"/>
      <c r="I848" s="107"/>
      <c r="J848" s="107"/>
      <c r="K848" s="52"/>
      <c r="L848" s="68" t="str">
        <f t="shared" si="121"/>
        <v xml:space="preserve">       </v>
      </c>
      <c r="M848" s="63" t="str">
        <f t="shared" si="122"/>
        <v xml:space="preserve">   </v>
      </c>
      <c r="N848" s="51"/>
      <c r="O848" s="51"/>
      <c r="P848" s="51"/>
      <c r="Q848" s="51"/>
      <c r="R848" s="51"/>
      <c r="S848" s="51"/>
      <c r="T848" s="51"/>
      <c r="U848" s="51"/>
      <c r="V848" s="51"/>
      <c r="W848" s="51"/>
      <c r="X848" s="51"/>
      <c r="Y848" s="51"/>
      <c r="Z848" s="51"/>
    </row>
    <row r="849" spans="1:26" ht="15" hidden="1" customHeight="1" x14ac:dyDescent="0.25">
      <c r="A849" s="373"/>
      <c r="B849" s="350"/>
      <c r="C849" s="104"/>
      <c r="D849" s="370"/>
      <c r="E849" s="52"/>
      <c r="F849" s="105"/>
      <c r="G849" s="106"/>
      <c r="H849" s="106"/>
      <c r="I849" s="107"/>
      <c r="J849" s="107"/>
      <c r="K849" s="52"/>
      <c r="L849" s="68" t="str">
        <f t="shared" si="121"/>
        <v xml:space="preserve">       </v>
      </c>
      <c r="M849" s="63" t="str">
        <f t="shared" si="122"/>
        <v xml:space="preserve">   </v>
      </c>
      <c r="N849" s="51"/>
      <c r="O849" s="51"/>
      <c r="P849" s="51"/>
      <c r="Q849" s="51"/>
      <c r="R849" s="51"/>
      <c r="S849" s="51"/>
      <c r="T849" s="51"/>
      <c r="U849" s="51"/>
      <c r="V849" s="51"/>
      <c r="W849" s="51"/>
      <c r="X849" s="51"/>
      <c r="Y849" s="51"/>
      <c r="Z849" s="51"/>
    </row>
    <row r="850" spans="1:26" ht="15" hidden="1" customHeight="1" x14ac:dyDescent="0.25">
      <c r="A850" s="373"/>
      <c r="B850" s="350"/>
      <c r="C850" s="104"/>
      <c r="D850" s="370"/>
      <c r="E850" s="52"/>
      <c r="F850" s="105"/>
      <c r="G850" s="106"/>
      <c r="H850" s="106"/>
      <c r="I850" s="107"/>
      <c r="J850" s="107"/>
      <c r="K850" s="52"/>
      <c r="L850" s="68" t="str">
        <f t="shared" si="121"/>
        <v xml:space="preserve">       </v>
      </c>
      <c r="M850" s="63" t="str">
        <f t="shared" si="122"/>
        <v xml:space="preserve">   </v>
      </c>
      <c r="N850" s="47"/>
      <c r="O850" s="47"/>
      <c r="P850" s="47"/>
      <c r="Q850" s="47"/>
      <c r="R850" s="47"/>
      <c r="S850" s="47"/>
      <c r="T850" s="47"/>
      <c r="U850" s="47"/>
      <c r="V850" s="47"/>
      <c r="W850" s="47"/>
      <c r="X850" s="47"/>
      <c r="Y850" s="47"/>
      <c r="Z850" s="47"/>
    </row>
    <row r="851" spans="1:26" ht="15" hidden="1" customHeight="1" x14ac:dyDescent="0.25">
      <c r="A851" s="374"/>
      <c r="B851" s="351"/>
      <c r="C851" s="108"/>
      <c r="D851" s="109"/>
      <c r="E851" s="110"/>
      <c r="F851" s="111"/>
      <c r="G851" s="106"/>
      <c r="H851" s="106"/>
      <c r="I851" s="107"/>
      <c r="J851" s="107"/>
      <c r="K851" s="52"/>
      <c r="L851" s="82" t="str">
        <f>CONCATENATE(C851," ",D851," ",E851," ",F851)</f>
        <v xml:space="preserve">   </v>
      </c>
      <c r="M851" s="63" t="str">
        <f t="shared" si="122"/>
        <v xml:space="preserve">   </v>
      </c>
      <c r="N851" s="47"/>
      <c r="O851" s="47"/>
      <c r="P851" s="47"/>
      <c r="Q851" s="47"/>
      <c r="R851" s="47"/>
      <c r="S851" s="47"/>
      <c r="T851" s="47"/>
      <c r="U851" s="47"/>
      <c r="V851" s="47"/>
      <c r="W851" s="47"/>
      <c r="X851" s="47"/>
      <c r="Y851" s="47"/>
      <c r="Z851" s="47"/>
    </row>
    <row r="852" spans="1:26" ht="15" hidden="1" customHeight="1" x14ac:dyDescent="0.25">
      <c r="A852" s="371" t="s">
        <v>278</v>
      </c>
      <c r="B852" s="352" t="s">
        <v>191</v>
      </c>
      <c r="C852" s="107"/>
      <c r="D852" s="107"/>
      <c r="E852" s="107"/>
      <c r="F852" s="107"/>
      <c r="G852" s="106"/>
      <c r="H852" s="106"/>
      <c r="I852" s="107"/>
      <c r="J852" s="107"/>
      <c r="K852" s="52"/>
      <c r="L852" s="356" t="str">
        <f t="shared" ref="L852:L860" si="123">CONCATENATE(C852," ",D852," ",E852," ",F852," ",C853," ",D853," ",E853," ",F853)</f>
        <v xml:space="preserve">       </v>
      </c>
      <c r="M852" s="63" t="str">
        <f t="shared" si="122"/>
        <v xml:space="preserve">   </v>
      </c>
      <c r="N852" s="47"/>
      <c r="O852" s="47"/>
      <c r="P852" s="47"/>
      <c r="Q852" s="47"/>
      <c r="R852" s="47"/>
      <c r="S852" s="47"/>
      <c r="T852" s="47"/>
      <c r="U852" s="47"/>
      <c r="V852" s="47"/>
      <c r="W852" s="47"/>
      <c r="X852" s="47"/>
      <c r="Y852" s="47"/>
      <c r="Z852" s="47"/>
    </row>
    <row r="853" spans="1:26" ht="15" hidden="1" customHeight="1" x14ac:dyDescent="0.25">
      <c r="A853" s="373"/>
      <c r="B853" s="350"/>
      <c r="C853" s="112"/>
      <c r="D853" s="370"/>
      <c r="E853" s="52"/>
      <c r="F853" s="105"/>
      <c r="G853" s="106"/>
      <c r="H853" s="106"/>
      <c r="I853" s="107"/>
      <c r="J853" s="107"/>
      <c r="K853" s="52"/>
      <c r="L853" s="68" t="str">
        <f t="shared" si="123"/>
        <v xml:space="preserve">       </v>
      </c>
      <c r="M853" s="63" t="str">
        <f t="shared" si="122"/>
        <v xml:space="preserve">   </v>
      </c>
      <c r="N853" s="47"/>
      <c r="O853" s="47"/>
      <c r="P853" s="47"/>
      <c r="Q853" s="47"/>
      <c r="R853" s="47"/>
      <c r="S853" s="47"/>
      <c r="T853" s="47"/>
      <c r="U853" s="47"/>
      <c r="V853" s="47"/>
      <c r="W853" s="47"/>
      <c r="X853" s="47"/>
      <c r="Y853" s="47"/>
      <c r="Z853" s="47"/>
    </row>
    <row r="854" spans="1:26" ht="15" hidden="1" customHeight="1" x14ac:dyDescent="0.25">
      <c r="A854" s="373"/>
      <c r="B854" s="350"/>
      <c r="C854" s="104"/>
      <c r="D854" s="370"/>
      <c r="E854" s="52"/>
      <c r="F854" s="105"/>
      <c r="G854" s="106"/>
      <c r="H854" s="106"/>
      <c r="I854" s="107"/>
      <c r="J854" s="107"/>
      <c r="K854" s="52"/>
      <c r="L854" s="68" t="str">
        <f t="shared" si="123"/>
        <v xml:space="preserve">       </v>
      </c>
      <c r="M854" s="63" t="str">
        <f t="shared" si="122"/>
        <v xml:space="preserve">   </v>
      </c>
      <c r="N854" s="47"/>
      <c r="O854" s="47"/>
      <c r="P854" s="47"/>
      <c r="Q854" s="47"/>
      <c r="R854" s="47"/>
      <c r="S854" s="47"/>
      <c r="T854" s="47"/>
      <c r="U854" s="47"/>
      <c r="V854" s="47"/>
      <c r="W854" s="47"/>
      <c r="X854" s="47"/>
      <c r="Y854" s="47"/>
      <c r="Z854" s="47"/>
    </row>
    <row r="855" spans="1:26" ht="15" hidden="1" customHeight="1" x14ac:dyDescent="0.25">
      <c r="A855" s="373"/>
      <c r="B855" s="350"/>
      <c r="C855" s="104"/>
      <c r="D855" s="370"/>
      <c r="E855" s="52"/>
      <c r="F855" s="105"/>
      <c r="G855" s="106"/>
      <c r="H855" s="106"/>
      <c r="I855" s="107"/>
      <c r="J855" s="107"/>
      <c r="K855" s="52"/>
      <c r="L855" s="68" t="str">
        <f t="shared" si="123"/>
        <v xml:space="preserve">       </v>
      </c>
      <c r="M855" s="63" t="str">
        <f t="shared" si="122"/>
        <v xml:space="preserve">   </v>
      </c>
      <c r="N855" s="47"/>
      <c r="O855" s="47"/>
      <c r="P855" s="47"/>
      <c r="Q855" s="47"/>
      <c r="R855" s="47"/>
      <c r="S855" s="47"/>
      <c r="T855" s="47"/>
      <c r="U855" s="47"/>
      <c r="V855" s="47"/>
      <c r="W855" s="47"/>
      <c r="X855" s="47"/>
      <c r="Y855" s="47"/>
      <c r="Z855" s="47"/>
    </row>
    <row r="856" spans="1:26" ht="15" hidden="1" customHeight="1" x14ac:dyDescent="0.25">
      <c r="A856" s="373"/>
      <c r="B856" s="350"/>
      <c r="C856" s="104"/>
      <c r="D856" s="370"/>
      <c r="E856" s="52"/>
      <c r="F856" s="105"/>
      <c r="G856" s="106"/>
      <c r="H856" s="106"/>
      <c r="I856" s="107"/>
      <c r="J856" s="107"/>
      <c r="K856" s="52"/>
      <c r="L856" s="68" t="str">
        <f t="shared" si="123"/>
        <v xml:space="preserve">       </v>
      </c>
      <c r="M856" s="63" t="str">
        <f t="shared" si="122"/>
        <v xml:space="preserve">   </v>
      </c>
      <c r="N856" s="51"/>
      <c r="O856" s="51"/>
      <c r="P856" s="51"/>
      <c r="Q856" s="51"/>
      <c r="R856" s="51"/>
      <c r="S856" s="51"/>
      <c r="T856" s="51"/>
      <c r="U856" s="51"/>
      <c r="V856" s="51"/>
      <c r="W856" s="51"/>
      <c r="X856" s="51"/>
      <c r="Y856" s="51"/>
      <c r="Z856" s="51"/>
    </row>
    <row r="857" spans="1:26" ht="15" hidden="1" customHeight="1" x14ac:dyDescent="0.25">
      <c r="A857" s="373"/>
      <c r="B857" s="350"/>
      <c r="C857" s="104"/>
      <c r="D857" s="370"/>
      <c r="E857" s="52"/>
      <c r="F857" s="105"/>
      <c r="G857" s="106"/>
      <c r="H857" s="106"/>
      <c r="I857" s="107"/>
      <c r="J857" s="107"/>
      <c r="K857" s="52"/>
      <c r="L857" s="68" t="str">
        <f t="shared" si="123"/>
        <v xml:space="preserve">       </v>
      </c>
      <c r="M857" s="63" t="str">
        <f t="shared" si="122"/>
        <v xml:space="preserve">   </v>
      </c>
      <c r="N857" s="51"/>
      <c r="O857" s="51"/>
      <c r="P857" s="51"/>
      <c r="Q857" s="51"/>
      <c r="R857" s="51"/>
      <c r="S857" s="51"/>
      <c r="T857" s="51"/>
      <c r="U857" s="51"/>
      <c r="V857" s="51"/>
      <c r="W857" s="51"/>
      <c r="X857" s="51"/>
      <c r="Y857" s="51"/>
      <c r="Z857" s="51"/>
    </row>
    <row r="858" spans="1:26" ht="15" hidden="1" customHeight="1" x14ac:dyDescent="0.25">
      <c r="A858" s="373"/>
      <c r="B858" s="350"/>
      <c r="C858" s="104"/>
      <c r="D858" s="370"/>
      <c r="E858" s="52"/>
      <c r="F858" s="105"/>
      <c r="G858" s="106"/>
      <c r="H858" s="106"/>
      <c r="I858" s="107"/>
      <c r="J858" s="107"/>
      <c r="K858" s="52"/>
      <c r="L858" s="68" t="str">
        <f t="shared" si="123"/>
        <v xml:space="preserve">       </v>
      </c>
      <c r="M858" s="63" t="str">
        <f t="shared" si="122"/>
        <v xml:space="preserve">   </v>
      </c>
      <c r="N858" s="51"/>
      <c r="O858" s="51"/>
      <c r="P858" s="51"/>
      <c r="Q858" s="51"/>
      <c r="R858" s="51"/>
      <c r="S858" s="51"/>
      <c r="T858" s="51"/>
      <c r="U858" s="51"/>
      <c r="V858" s="51"/>
      <c r="W858" s="51"/>
      <c r="X858" s="51"/>
      <c r="Y858" s="51"/>
      <c r="Z858" s="51"/>
    </row>
    <row r="859" spans="1:26" ht="15" hidden="1" customHeight="1" x14ac:dyDescent="0.25">
      <c r="A859" s="373"/>
      <c r="B859" s="350"/>
      <c r="C859" s="104"/>
      <c r="D859" s="370"/>
      <c r="E859" s="52"/>
      <c r="F859" s="105"/>
      <c r="G859" s="106"/>
      <c r="H859" s="106"/>
      <c r="I859" s="107"/>
      <c r="J859" s="107"/>
      <c r="K859" s="52"/>
      <c r="L859" s="68" t="str">
        <f t="shared" si="123"/>
        <v xml:space="preserve">       </v>
      </c>
      <c r="M859" s="63" t="str">
        <f t="shared" si="122"/>
        <v xml:space="preserve">   </v>
      </c>
      <c r="N859" s="51"/>
      <c r="O859" s="51"/>
      <c r="P859" s="51"/>
      <c r="Q859" s="51"/>
      <c r="R859" s="51"/>
      <c r="S859" s="51"/>
      <c r="T859" s="51"/>
      <c r="U859" s="51"/>
      <c r="V859" s="51"/>
      <c r="W859" s="51"/>
      <c r="X859" s="51"/>
      <c r="Y859" s="51"/>
      <c r="Z859" s="51"/>
    </row>
    <row r="860" spans="1:26" ht="15" hidden="1" customHeight="1" x14ac:dyDescent="0.25">
      <c r="A860" s="373"/>
      <c r="B860" s="350"/>
      <c r="C860" s="104"/>
      <c r="D860" s="370"/>
      <c r="E860" s="52"/>
      <c r="F860" s="105"/>
      <c r="G860" s="106"/>
      <c r="H860" s="106"/>
      <c r="I860" s="107"/>
      <c r="J860" s="107"/>
      <c r="K860" s="52"/>
      <c r="L860" s="68" t="str">
        <f t="shared" si="123"/>
        <v xml:space="preserve">       </v>
      </c>
      <c r="M860" s="63" t="str">
        <f t="shared" si="122"/>
        <v xml:space="preserve">   </v>
      </c>
      <c r="N860" s="47"/>
      <c r="O860" s="47"/>
      <c r="P860" s="47"/>
      <c r="Q860" s="47"/>
      <c r="R860" s="47"/>
      <c r="S860" s="47"/>
      <c r="T860" s="47"/>
      <c r="U860" s="47"/>
      <c r="V860" s="47"/>
      <c r="W860" s="47"/>
      <c r="X860" s="47"/>
      <c r="Y860" s="47"/>
      <c r="Z860" s="47"/>
    </row>
    <row r="861" spans="1:26" ht="15" hidden="1" customHeight="1" x14ac:dyDescent="0.25">
      <c r="A861" s="374"/>
      <c r="B861" s="351"/>
      <c r="C861" s="108"/>
      <c r="D861" s="109"/>
      <c r="E861" s="110"/>
      <c r="F861" s="111"/>
      <c r="G861" s="106"/>
      <c r="H861" s="106"/>
      <c r="I861" s="107"/>
      <c r="J861" s="107"/>
      <c r="K861" s="52"/>
      <c r="L861" s="68" t="str">
        <f>CONCATENATE(C861," ",D861," ",E861," ",F861)</f>
        <v xml:space="preserve">   </v>
      </c>
      <c r="M861" s="63" t="str">
        <f t="shared" si="122"/>
        <v xml:space="preserve">   </v>
      </c>
      <c r="N861" s="47"/>
      <c r="O861" s="47"/>
      <c r="P861" s="47"/>
      <c r="Q861" s="47"/>
      <c r="R861" s="47"/>
      <c r="S861" s="47"/>
      <c r="T861" s="47"/>
      <c r="U861" s="47"/>
      <c r="V861" s="47"/>
      <c r="W861" s="47"/>
      <c r="X861" s="47"/>
      <c r="Y861" s="47"/>
      <c r="Z861" s="47"/>
    </row>
    <row r="862" spans="1:26" ht="15" hidden="1" customHeight="1" x14ac:dyDescent="0.25">
      <c r="A862" s="371" t="s">
        <v>278</v>
      </c>
      <c r="B862" s="352" t="s">
        <v>191</v>
      </c>
      <c r="C862" s="107"/>
      <c r="D862" s="107"/>
      <c r="E862" s="107"/>
      <c r="F862" s="107"/>
      <c r="G862" s="106"/>
      <c r="H862" s="106"/>
      <c r="I862" s="107"/>
      <c r="J862" s="107"/>
      <c r="K862" s="52"/>
      <c r="L862" s="356" t="str">
        <f t="shared" ref="L862:L870" si="124">CONCATENATE(C862," ",D862," ",E862," ",F862," ",C863," ",D863," ",E863," ",F863)</f>
        <v xml:space="preserve">       </v>
      </c>
      <c r="M862" s="63" t="str">
        <f t="shared" si="122"/>
        <v xml:space="preserve">   </v>
      </c>
      <c r="N862" s="47"/>
      <c r="O862" s="47"/>
      <c r="P862" s="47"/>
      <c r="Q862" s="47"/>
      <c r="R862" s="47"/>
      <c r="S862" s="47"/>
      <c r="T862" s="47"/>
      <c r="U862" s="47"/>
      <c r="V862" s="47"/>
      <c r="W862" s="47"/>
      <c r="X862" s="47"/>
      <c r="Y862" s="47"/>
      <c r="Z862" s="47"/>
    </row>
    <row r="863" spans="1:26" ht="15" hidden="1" customHeight="1" x14ac:dyDescent="0.25">
      <c r="A863" s="373"/>
      <c r="B863" s="350"/>
      <c r="C863" s="112"/>
      <c r="D863" s="370"/>
      <c r="E863" s="52"/>
      <c r="F863" s="105"/>
      <c r="G863" s="106"/>
      <c r="H863" s="106"/>
      <c r="I863" s="107"/>
      <c r="J863" s="107"/>
      <c r="K863" s="52"/>
      <c r="L863" s="68" t="str">
        <f t="shared" si="124"/>
        <v xml:space="preserve">       </v>
      </c>
      <c r="M863" s="63" t="str">
        <f t="shared" si="122"/>
        <v xml:space="preserve">   </v>
      </c>
      <c r="N863" s="47"/>
      <c r="O863" s="47"/>
      <c r="P863" s="47"/>
      <c r="Q863" s="47"/>
      <c r="R863" s="47"/>
      <c r="S863" s="47"/>
      <c r="T863" s="47"/>
      <c r="U863" s="47"/>
      <c r="V863" s="47"/>
      <c r="W863" s="47"/>
      <c r="X863" s="47"/>
      <c r="Y863" s="47"/>
      <c r="Z863" s="47"/>
    </row>
    <row r="864" spans="1:26" ht="15" hidden="1" customHeight="1" x14ac:dyDescent="0.25">
      <c r="A864" s="373"/>
      <c r="B864" s="350"/>
      <c r="C864" s="104"/>
      <c r="D864" s="370"/>
      <c r="E864" s="52"/>
      <c r="F864" s="105"/>
      <c r="G864" s="106"/>
      <c r="H864" s="106"/>
      <c r="I864" s="107"/>
      <c r="J864" s="107"/>
      <c r="K864" s="52"/>
      <c r="L864" s="68" t="str">
        <f t="shared" si="124"/>
        <v xml:space="preserve">       </v>
      </c>
      <c r="M864" s="63" t="str">
        <f t="shared" si="122"/>
        <v xml:space="preserve">   </v>
      </c>
      <c r="N864" s="47"/>
      <c r="O864" s="47"/>
      <c r="P864" s="47"/>
      <c r="Q864" s="47"/>
      <c r="R864" s="47"/>
      <c r="S864" s="47"/>
      <c r="T864" s="47"/>
      <c r="U864" s="47"/>
      <c r="V864" s="47"/>
      <c r="W864" s="47"/>
      <c r="X864" s="47"/>
      <c r="Y864" s="47"/>
      <c r="Z864" s="47"/>
    </row>
    <row r="865" spans="1:26" ht="15" hidden="1" customHeight="1" x14ac:dyDescent="0.25">
      <c r="A865" s="373"/>
      <c r="B865" s="350"/>
      <c r="C865" s="104"/>
      <c r="D865" s="370"/>
      <c r="E865" s="52"/>
      <c r="F865" s="105"/>
      <c r="G865" s="106"/>
      <c r="H865" s="106"/>
      <c r="I865" s="107"/>
      <c r="J865" s="107"/>
      <c r="K865" s="52"/>
      <c r="L865" s="68" t="str">
        <f t="shared" si="124"/>
        <v xml:space="preserve">       </v>
      </c>
      <c r="M865" s="63" t="str">
        <f t="shared" si="122"/>
        <v xml:space="preserve">   </v>
      </c>
      <c r="N865" s="47"/>
      <c r="O865" s="47"/>
      <c r="P865" s="47"/>
      <c r="Q865" s="47"/>
      <c r="R865" s="47"/>
      <c r="S865" s="47"/>
      <c r="T865" s="47"/>
      <c r="U865" s="47"/>
      <c r="V865" s="47"/>
      <c r="W865" s="47"/>
      <c r="X865" s="47"/>
      <c r="Y865" s="47"/>
      <c r="Z865" s="47"/>
    </row>
    <row r="866" spans="1:26" ht="15" hidden="1" customHeight="1" x14ac:dyDescent="0.25">
      <c r="A866" s="373"/>
      <c r="B866" s="350"/>
      <c r="C866" s="104"/>
      <c r="D866" s="370"/>
      <c r="E866" s="52"/>
      <c r="F866" s="105"/>
      <c r="G866" s="106"/>
      <c r="H866" s="106"/>
      <c r="I866" s="107"/>
      <c r="J866" s="107"/>
      <c r="K866" s="52"/>
      <c r="L866" s="68" t="str">
        <f t="shared" si="124"/>
        <v xml:space="preserve">       </v>
      </c>
      <c r="M866" s="63" t="str">
        <f t="shared" si="122"/>
        <v xml:space="preserve">   </v>
      </c>
      <c r="N866" s="51"/>
      <c r="O866" s="51"/>
      <c r="P866" s="51"/>
      <c r="Q866" s="51"/>
      <c r="R866" s="51"/>
      <c r="S866" s="51"/>
      <c r="T866" s="51"/>
      <c r="U866" s="51"/>
      <c r="V866" s="51"/>
      <c r="W866" s="51"/>
      <c r="X866" s="51"/>
      <c r="Y866" s="51"/>
      <c r="Z866" s="51"/>
    </row>
    <row r="867" spans="1:26" ht="15" hidden="1" customHeight="1" x14ac:dyDescent="0.25">
      <c r="A867" s="373"/>
      <c r="B867" s="350"/>
      <c r="C867" s="104"/>
      <c r="D867" s="370"/>
      <c r="E867" s="52"/>
      <c r="F867" s="105"/>
      <c r="G867" s="106"/>
      <c r="H867" s="106"/>
      <c r="I867" s="107"/>
      <c r="J867" s="107"/>
      <c r="K867" s="52"/>
      <c r="L867" s="68" t="str">
        <f t="shared" si="124"/>
        <v xml:space="preserve">       </v>
      </c>
      <c r="M867" s="63" t="str">
        <f t="shared" si="122"/>
        <v xml:space="preserve">   </v>
      </c>
      <c r="N867" s="51"/>
      <c r="O867" s="51"/>
      <c r="P867" s="51"/>
      <c r="Q867" s="51"/>
      <c r="R867" s="51"/>
      <c r="S867" s="51"/>
      <c r="T867" s="51"/>
      <c r="U867" s="51"/>
      <c r="V867" s="51"/>
      <c r="W867" s="51"/>
      <c r="X867" s="51"/>
      <c r="Y867" s="51"/>
      <c r="Z867" s="51"/>
    </row>
    <row r="868" spans="1:26" ht="15" hidden="1" customHeight="1" x14ac:dyDescent="0.25">
      <c r="A868" s="373"/>
      <c r="B868" s="350"/>
      <c r="C868" s="104"/>
      <c r="D868" s="370"/>
      <c r="E868" s="52"/>
      <c r="F868" s="105"/>
      <c r="G868" s="106"/>
      <c r="H868" s="106"/>
      <c r="I868" s="107"/>
      <c r="J868" s="107"/>
      <c r="K868" s="52"/>
      <c r="L868" s="68" t="str">
        <f t="shared" si="124"/>
        <v xml:space="preserve">       </v>
      </c>
      <c r="M868" s="63" t="str">
        <f t="shared" si="122"/>
        <v xml:space="preserve">   </v>
      </c>
      <c r="N868" s="51"/>
      <c r="O868" s="51"/>
      <c r="P868" s="51"/>
      <c r="Q868" s="51"/>
      <c r="R868" s="51"/>
      <c r="S868" s="51"/>
      <c r="T868" s="51"/>
      <c r="U868" s="51"/>
      <c r="V868" s="51"/>
      <c r="W868" s="51"/>
      <c r="X868" s="51"/>
      <c r="Y868" s="51"/>
      <c r="Z868" s="51"/>
    </row>
    <row r="869" spans="1:26" ht="15" hidden="1" customHeight="1" x14ac:dyDescent="0.25">
      <c r="A869" s="373"/>
      <c r="B869" s="350"/>
      <c r="C869" s="104"/>
      <c r="D869" s="370"/>
      <c r="E869" s="52"/>
      <c r="F869" s="105"/>
      <c r="G869" s="106"/>
      <c r="H869" s="106"/>
      <c r="I869" s="107"/>
      <c r="J869" s="107"/>
      <c r="K869" s="52"/>
      <c r="L869" s="68" t="str">
        <f t="shared" si="124"/>
        <v xml:space="preserve">       </v>
      </c>
      <c r="M869" s="63" t="str">
        <f t="shared" si="122"/>
        <v xml:space="preserve">   </v>
      </c>
      <c r="N869" s="51"/>
      <c r="O869" s="51"/>
      <c r="P869" s="51"/>
      <c r="Q869" s="51"/>
      <c r="R869" s="51"/>
      <c r="S869" s="51"/>
      <c r="T869" s="51"/>
      <c r="U869" s="51"/>
      <c r="V869" s="51"/>
      <c r="W869" s="51"/>
      <c r="X869" s="51"/>
      <c r="Y869" s="51"/>
      <c r="Z869" s="51"/>
    </row>
    <row r="870" spans="1:26" ht="15" hidden="1" customHeight="1" x14ac:dyDescent="0.25">
      <c r="A870" s="373"/>
      <c r="B870" s="350"/>
      <c r="C870" s="104"/>
      <c r="D870" s="370"/>
      <c r="E870" s="52"/>
      <c r="F870" s="105"/>
      <c r="G870" s="106"/>
      <c r="H870" s="106"/>
      <c r="I870" s="107"/>
      <c r="J870" s="107"/>
      <c r="K870" s="52"/>
      <c r="L870" s="68" t="str">
        <f t="shared" si="124"/>
        <v xml:space="preserve">       </v>
      </c>
      <c r="M870" s="63" t="str">
        <f t="shared" si="122"/>
        <v xml:space="preserve">   </v>
      </c>
      <c r="N870" s="47"/>
      <c r="O870" s="47"/>
      <c r="P870" s="47"/>
      <c r="Q870" s="47"/>
      <c r="R870" s="47"/>
      <c r="S870" s="47"/>
      <c r="T870" s="47"/>
      <c r="U870" s="47"/>
      <c r="V870" s="47"/>
      <c r="W870" s="47"/>
      <c r="X870" s="47"/>
      <c r="Y870" s="47"/>
      <c r="Z870" s="47"/>
    </row>
    <row r="871" spans="1:26" ht="15" hidden="1" customHeight="1" x14ac:dyDescent="0.25">
      <c r="A871" s="374"/>
      <c r="B871" s="351"/>
      <c r="C871" s="108"/>
      <c r="D871" s="109"/>
      <c r="E871" s="110"/>
      <c r="F871" s="111"/>
      <c r="G871" s="106"/>
      <c r="H871" s="106"/>
      <c r="I871" s="107"/>
      <c r="J871" s="107"/>
      <c r="K871" s="52"/>
      <c r="L871" s="82" t="str">
        <f>CONCATENATE(C871," ",D871," ",E871," ",F871)</f>
        <v xml:space="preserve">   </v>
      </c>
      <c r="M871" s="63" t="str">
        <f t="shared" si="122"/>
        <v xml:space="preserve">   </v>
      </c>
      <c r="N871" s="47"/>
      <c r="O871" s="47"/>
      <c r="P871" s="47"/>
      <c r="Q871" s="47"/>
      <c r="R871" s="47"/>
      <c r="S871" s="47"/>
      <c r="T871" s="47"/>
      <c r="U871" s="47"/>
      <c r="V871" s="47"/>
      <c r="W871" s="47"/>
      <c r="X871" s="47"/>
      <c r="Y871" s="47"/>
      <c r="Z871" s="47"/>
    </row>
    <row r="872" spans="1:26" ht="15" hidden="1" customHeight="1" x14ac:dyDescent="0.25">
      <c r="A872" s="371" t="s">
        <v>278</v>
      </c>
      <c r="B872" s="352" t="s">
        <v>191</v>
      </c>
      <c r="C872" s="107"/>
      <c r="D872" s="107"/>
      <c r="E872" s="107"/>
      <c r="F872" s="107"/>
      <c r="G872" s="106"/>
      <c r="H872" s="106"/>
      <c r="I872" s="107"/>
      <c r="J872" s="107"/>
      <c r="K872" s="52"/>
      <c r="L872" s="356" t="str">
        <f t="shared" ref="L872:L880" si="125">CONCATENATE(C872," ",D872," ",E872," ",F872," ",C873," ",D873," ",E873," ",F873)</f>
        <v xml:space="preserve">       </v>
      </c>
      <c r="M872" s="63" t="str">
        <f t="shared" si="122"/>
        <v xml:space="preserve">   </v>
      </c>
      <c r="N872" s="47"/>
      <c r="O872" s="47"/>
      <c r="P872" s="47"/>
      <c r="Q872" s="47"/>
      <c r="R872" s="47"/>
      <c r="S872" s="47"/>
      <c r="T872" s="47"/>
      <c r="U872" s="47"/>
      <c r="V872" s="47"/>
      <c r="W872" s="47"/>
      <c r="X872" s="47"/>
      <c r="Y872" s="47"/>
      <c r="Z872" s="47"/>
    </row>
    <row r="873" spans="1:26" ht="15" hidden="1" customHeight="1" x14ac:dyDescent="0.25">
      <c r="A873" s="373"/>
      <c r="B873" s="350"/>
      <c r="C873" s="112"/>
      <c r="D873" s="370"/>
      <c r="E873" s="52"/>
      <c r="F873" s="105"/>
      <c r="G873" s="106"/>
      <c r="H873" s="106"/>
      <c r="I873" s="107"/>
      <c r="J873" s="107"/>
      <c r="K873" s="52"/>
      <c r="L873" s="68" t="str">
        <f t="shared" si="125"/>
        <v xml:space="preserve">       </v>
      </c>
      <c r="M873" s="63" t="str">
        <f t="shared" si="122"/>
        <v xml:space="preserve">   </v>
      </c>
      <c r="N873" s="47"/>
      <c r="O873" s="47"/>
      <c r="P873" s="47"/>
      <c r="Q873" s="47"/>
      <c r="R873" s="47"/>
      <c r="S873" s="47"/>
      <c r="T873" s="47"/>
      <c r="U873" s="47"/>
      <c r="V873" s="47"/>
      <c r="W873" s="47"/>
      <c r="X873" s="47"/>
      <c r="Y873" s="47"/>
      <c r="Z873" s="47"/>
    </row>
    <row r="874" spans="1:26" ht="15" hidden="1" customHeight="1" x14ac:dyDescent="0.25">
      <c r="A874" s="373"/>
      <c r="B874" s="350"/>
      <c r="C874" s="104"/>
      <c r="D874" s="370"/>
      <c r="E874" s="52"/>
      <c r="F874" s="105"/>
      <c r="G874" s="106"/>
      <c r="H874" s="106"/>
      <c r="I874" s="107"/>
      <c r="J874" s="107"/>
      <c r="K874" s="52"/>
      <c r="L874" s="68" t="str">
        <f t="shared" si="125"/>
        <v xml:space="preserve">       </v>
      </c>
      <c r="M874" s="63" t="str">
        <f t="shared" si="122"/>
        <v xml:space="preserve">   </v>
      </c>
      <c r="N874" s="47"/>
      <c r="O874" s="47"/>
      <c r="P874" s="47"/>
      <c r="Q874" s="47"/>
      <c r="R874" s="47"/>
      <c r="S874" s="47"/>
      <c r="T874" s="47"/>
      <c r="U874" s="47"/>
      <c r="V874" s="47"/>
      <c r="W874" s="47"/>
      <c r="X874" s="47"/>
      <c r="Y874" s="47"/>
      <c r="Z874" s="47"/>
    </row>
    <row r="875" spans="1:26" ht="15" hidden="1" customHeight="1" x14ac:dyDescent="0.25">
      <c r="A875" s="373"/>
      <c r="B875" s="350"/>
      <c r="C875" s="104"/>
      <c r="D875" s="370"/>
      <c r="E875" s="52"/>
      <c r="F875" s="105"/>
      <c r="G875" s="106"/>
      <c r="H875" s="106"/>
      <c r="I875" s="107"/>
      <c r="J875" s="107"/>
      <c r="K875" s="52"/>
      <c r="L875" s="68" t="str">
        <f t="shared" si="125"/>
        <v xml:space="preserve">       </v>
      </c>
      <c r="M875" s="63" t="str">
        <f t="shared" si="122"/>
        <v xml:space="preserve">   </v>
      </c>
      <c r="N875" s="47"/>
      <c r="O875" s="47"/>
      <c r="P875" s="47"/>
      <c r="Q875" s="47"/>
      <c r="R875" s="47"/>
      <c r="S875" s="47"/>
      <c r="T875" s="47"/>
      <c r="U875" s="47"/>
      <c r="V875" s="47"/>
      <c r="W875" s="47"/>
      <c r="X875" s="47"/>
      <c r="Y875" s="47"/>
      <c r="Z875" s="47"/>
    </row>
    <row r="876" spans="1:26" ht="15" hidden="1" customHeight="1" x14ac:dyDescent="0.25">
      <c r="A876" s="373"/>
      <c r="B876" s="350"/>
      <c r="C876" s="104"/>
      <c r="D876" s="370"/>
      <c r="E876" s="52"/>
      <c r="F876" s="105"/>
      <c r="G876" s="106"/>
      <c r="H876" s="106"/>
      <c r="I876" s="107"/>
      <c r="J876" s="107"/>
      <c r="K876" s="52"/>
      <c r="L876" s="68" t="str">
        <f t="shared" si="125"/>
        <v xml:space="preserve">       </v>
      </c>
      <c r="M876" s="63" t="str">
        <f t="shared" si="122"/>
        <v xml:space="preserve">   </v>
      </c>
      <c r="N876" s="51"/>
      <c r="O876" s="51"/>
      <c r="P876" s="51"/>
      <c r="Q876" s="51"/>
      <c r="R876" s="51"/>
      <c r="S876" s="51"/>
      <c r="T876" s="51"/>
      <c r="U876" s="51"/>
      <c r="V876" s="51"/>
      <c r="W876" s="51"/>
      <c r="X876" s="51"/>
      <c r="Y876" s="51"/>
      <c r="Z876" s="51"/>
    </row>
    <row r="877" spans="1:26" ht="15" hidden="1" customHeight="1" x14ac:dyDescent="0.25">
      <c r="A877" s="373"/>
      <c r="B877" s="350"/>
      <c r="C877" s="104"/>
      <c r="D877" s="370"/>
      <c r="E877" s="52"/>
      <c r="F877" s="105"/>
      <c r="G877" s="106"/>
      <c r="H877" s="106"/>
      <c r="I877" s="107"/>
      <c r="J877" s="107"/>
      <c r="K877" s="52"/>
      <c r="L877" s="68" t="str">
        <f t="shared" si="125"/>
        <v xml:space="preserve">       </v>
      </c>
      <c r="M877" s="63" t="str">
        <f t="shared" si="122"/>
        <v xml:space="preserve">   </v>
      </c>
      <c r="N877" s="51"/>
      <c r="O877" s="51"/>
      <c r="P877" s="51"/>
      <c r="Q877" s="51"/>
      <c r="R877" s="51"/>
      <c r="S877" s="51"/>
      <c r="T877" s="51"/>
      <c r="U877" s="51"/>
      <c r="V877" s="51"/>
      <c r="W877" s="51"/>
      <c r="X877" s="51"/>
      <c r="Y877" s="51"/>
      <c r="Z877" s="51"/>
    </row>
    <row r="878" spans="1:26" ht="15" hidden="1" customHeight="1" x14ac:dyDescent="0.25">
      <c r="A878" s="373"/>
      <c r="B878" s="350"/>
      <c r="C878" s="104"/>
      <c r="D878" s="370"/>
      <c r="E878" s="52"/>
      <c r="F878" s="105"/>
      <c r="G878" s="106"/>
      <c r="H878" s="106"/>
      <c r="I878" s="107"/>
      <c r="J878" s="107"/>
      <c r="K878" s="52"/>
      <c r="L878" s="68" t="str">
        <f t="shared" si="125"/>
        <v xml:space="preserve">       </v>
      </c>
      <c r="M878" s="63" t="str">
        <f t="shared" si="122"/>
        <v xml:space="preserve">   </v>
      </c>
      <c r="N878" s="51"/>
      <c r="O878" s="51"/>
      <c r="P878" s="51"/>
      <c r="Q878" s="51"/>
      <c r="R878" s="51"/>
      <c r="S878" s="51"/>
      <c r="T878" s="51"/>
      <c r="U878" s="51"/>
      <c r="V878" s="51"/>
      <c r="W878" s="51"/>
      <c r="X878" s="51"/>
      <c r="Y878" s="51"/>
      <c r="Z878" s="51"/>
    </row>
    <row r="879" spans="1:26" ht="15" hidden="1" customHeight="1" x14ac:dyDescent="0.25">
      <c r="A879" s="373"/>
      <c r="B879" s="350"/>
      <c r="C879" s="104"/>
      <c r="D879" s="370"/>
      <c r="E879" s="52"/>
      <c r="F879" s="105"/>
      <c r="G879" s="106"/>
      <c r="H879" s="106"/>
      <c r="I879" s="107"/>
      <c r="J879" s="107"/>
      <c r="K879" s="52"/>
      <c r="L879" s="68" t="str">
        <f t="shared" si="125"/>
        <v xml:space="preserve">       </v>
      </c>
      <c r="M879" s="63" t="str">
        <f t="shared" si="122"/>
        <v xml:space="preserve">   </v>
      </c>
      <c r="N879" s="51"/>
      <c r="O879" s="51"/>
      <c r="P879" s="51"/>
      <c r="Q879" s="51"/>
      <c r="R879" s="51"/>
      <c r="S879" s="51"/>
      <c r="T879" s="51"/>
      <c r="U879" s="51"/>
      <c r="V879" s="51"/>
      <c r="W879" s="51"/>
      <c r="X879" s="51"/>
      <c r="Y879" s="51"/>
      <c r="Z879" s="51"/>
    </row>
    <row r="880" spans="1:26" ht="15" hidden="1" customHeight="1" x14ac:dyDescent="0.25">
      <c r="A880" s="373"/>
      <c r="B880" s="350"/>
      <c r="C880" s="104"/>
      <c r="D880" s="370"/>
      <c r="E880" s="52"/>
      <c r="F880" s="105"/>
      <c r="G880" s="106"/>
      <c r="H880" s="106"/>
      <c r="I880" s="107"/>
      <c r="J880" s="107"/>
      <c r="K880" s="52"/>
      <c r="L880" s="68" t="str">
        <f t="shared" si="125"/>
        <v xml:space="preserve">       </v>
      </c>
      <c r="M880" s="63" t="str">
        <f t="shared" si="122"/>
        <v xml:space="preserve">   </v>
      </c>
      <c r="N880" s="47"/>
      <c r="O880" s="47"/>
      <c r="P880" s="47"/>
      <c r="Q880" s="47"/>
      <c r="R880" s="47"/>
      <c r="S880" s="47"/>
      <c r="T880" s="47"/>
      <c r="U880" s="47"/>
      <c r="V880" s="47"/>
      <c r="W880" s="47"/>
      <c r="X880" s="47"/>
      <c r="Y880" s="47"/>
      <c r="Z880" s="47"/>
    </row>
    <row r="881" spans="1:26" ht="15" hidden="1" customHeight="1" x14ac:dyDescent="0.25">
      <c r="A881" s="374"/>
      <c r="B881" s="351"/>
      <c r="C881" s="108"/>
      <c r="D881" s="109"/>
      <c r="E881" s="110"/>
      <c r="F881" s="111"/>
      <c r="G881" s="106"/>
      <c r="H881" s="106"/>
      <c r="I881" s="107"/>
      <c r="J881" s="107"/>
      <c r="K881" s="52"/>
      <c r="L881" s="68" t="str">
        <f>CONCATENATE(C881," ",D881," ",E881," ",F881)</f>
        <v xml:space="preserve">   </v>
      </c>
      <c r="M881" s="63" t="str">
        <f t="shared" si="122"/>
        <v xml:space="preserve">   </v>
      </c>
      <c r="N881" s="47"/>
      <c r="O881" s="47"/>
      <c r="P881" s="47"/>
      <c r="Q881" s="47"/>
      <c r="R881" s="47"/>
      <c r="S881" s="47"/>
      <c r="T881" s="47"/>
      <c r="U881" s="47"/>
      <c r="V881" s="47"/>
      <c r="W881" s="47"/>
      <c r="X881" s="47"/>
      <c r="Y881" s="47"/>
      <c r="Z881" s="47"/>
    </row>
    <row r="882" spans="1:26" ht="15" hidden="1" customHeight="1" x14ac:dyDescent="0.25">
      <c r="A882" s="371" t="s">
        <v>278</v>
      </c>
      <c r="B882" s="352" t="s">
        <v>191</v>
      </c>
      <c r="C882" s="107"/>
      <c r="D882" s="107"/>
      <c r="E882" s="107"/>
      <c r="F882" s="107"/>
      <c r="G882" s="106"/>
      <c r="H882" s="106"/>
      <c r="I882" s="107"/>
      <c r="J882" s="107"/>
      <c r="K882" s="52"/>
      <c r="L882" s="356" t="str">
        <f t="shared" ref="L882:L890" si="126">CONCATENATE(C882," ",D882," ",E882," ",F882," ",C883," ",D883," ",E883," ",F883)</f>
        <v xml:space="preserve">       </v>
      </c>
      <c r="M882" s="63" t="str">
        <f t="shared" si="122"/>
        <v xml:space="preserve">   </v>
      </c>
      <c r="N882" s="47"/>
      <c r="O882" s="47"/>
      <c r="P882" s="47"/>
      <c r="Q882" s="47"/>
      <c r="R882" s="47"/>
      <c r="S882" s="47"/>
      <c r="T882" s="47"/>
      <c r="U882" s="47"/>
      <c r="V882" s="47"/>
      <c r="W882" s="47"/>
      <c r="X882" s="47"/>
      <c r="Y882" s="47"/>
      <c r="Z882" s="47"/>
    </row>
    <row r="883" spans="1:26" ht="15" hidden="1" customHeight="1" x14ac:dyDescent="0.25">
      <c r="A883" s="373"/>
      <c r="B883" s="350"/>
      <c r="C883" s="112"/>
      <c r="D883" s="370"/>
      <c r="E883" s="52"/>
      <c r="F883" s="105"/>
      <c r="G883" s="106"/>
      <c r="H883" s="106"/>
      <c r="I883" s="107"/>
      <c r="J883" s="107"/>
      <c r="K883" s="52"/>
      <c r="L883" s="68" t="str">
        <f t="shared" si="126"/>
        <v xml:space="preserve">       </v>
      </c>
      <c r="M883" s="63" t="str">
        <f t="shared" si="122"/>
        <v xml:space="preserve">   </v>
      </c>
      <c r="N883" s="47"/>
      <c r="O883" s="47"/>
      <c r="P883" s="47"/>
      <c r="Q883" s="47"/>
      <c r="R883" s="47"/>
      <c r="S883" s="47"/>
      <c r="T883" s="47"/>
      <c r="U883" s="47"/>
      <c r="V883" s="47"/>
      <c r="W883" s="47"/>
      <c r="X883" s="47"/>
      <c r="Y883" s="47"/>
      <c r="Z883" s="47"/>
    </row>
    <row r="884" spans="1:26" ht="15" hidden="1" customHeight="1" x14ac:dyDescent="0.25">
      <c r="A884" s="373"/>
      <c r="B884" s="350"/>
      <c r="C884" s="104"/>
      <c r="D884" s="370"/>
      <c r="E884" s="52"/>
      <c r="F884" s="105"/>
      <c r="G884" s="106"/>
      <c r="H884" s="106"/>
      <c r="I884" s="107"/>
      <c r="J884" s="107"/>
      <c r="K884" s="52"/>
      <c r="L884" s="68" t="str">
        <f t="shared" si="126"/>
        <v xml:space="preserve">       </v>
      </c>
      <c r="M884" s="63" t="str">
        <f t="shared" si="122"/>
        <v xml:space="preserve">   </v>
      </c>
      <c r="N884" s="47"/>
      <c r="O884" s="47"/>
      <c r="P884" s="47"/>
      <c r="Q884" s="47"/>
      <c r="R884" s="47"/>
      <c r="S884" s="47"/>
      <c r="T884" s="47"/>
      <c r="U884" s="47"/>
      <c r="V884" s="47"/>
      <c r="W884" s="47"/>
      <c r="X884" s="47"/>
      <c r="Y884" s="47"/>
      <c r="Z884" s="47"/>
    </row>
    <row r="885" spans="1:26" ht="15" hidden="1" customHeight="1" x14ac:dyDescent="0.25">
      <c r="A885" s="373"/>
      <c r="B885" s="350"/>
      <c r="C885" s="104"/>
      <c r="D885" s="370"/>
      <c r="E885" s="52"/>
      <c r="F885" s="105"/>
      <c r="G885" s="106"/>
      <c r="H885" s="106"/>
      <c r="I885" s="107"/>
      <c r="J885" s="107"/>
      <c r="K885" s="52"/>
      <c r="L885" s="68" t="str">
        <f t="shared" si="126"/>
        <v xml:space="preserve">       </v>
      </c>
      <c r="M885" s="63" t="str">
        <f t="shared" si="122"/>
        <v xml:space="preserve">   </v>
      </c>
      <c r="N885" s="47"/>
      <c r="O885" s="47"/>
      <c r="P885" s="47"/>
      <c r="Q885" s="47"/>
      <c r="R885" s="47"/>
      <c r="S885" s="47"/>
      <c r="T885" s="47"/>
      <c r="U885" s="47"/>
      <c r="V885" s="47"/>
      <c r="W885" s="47"/>
      <c r="X885" s="47"/>
      <c r="Y885" s="47"/>
      <c r="Z885" s="47"/>
    </row>
    <row r="886" spans="1:26" ht="15" hidden="1" customHeight="1" x14ac:dyDescent="0.25">
      <c r="A886" s="373"/>
      <c r="B886" s="350"/>
      <c r="C886" s="104"/>
      <c r="D886" s="370"/>
      <c r="E886" s="52"/>
      <c r="F886" s="105"/>
      <c r="G886" s="106"/>
      <c r="H886" s="106"/>
      <c r="I886" s="107"/>
      <c r="J886" s="107"/>
      <c r="K886" s="52"/>
      <c r="L886" s="68" t="str">
        <f t="shared" si="126"/>
        <v xml:space="preserve">       </v>
      </c>
      <c r="M886" s="63" t="str">
        <f t="shared" si="122"/>
        <v xml:space="preserve">   </v>
      </c>
      <c r="N886" s="51"/>
      <c r="O886" s="51"/>
      <c r="P886" s="51"/>
      <c r="Q886" s="51"/>
      <c r="R886" s="51"/>
      <c r="S886" s="51"/>
      <c r="T886" s="51"/>
      <c r="U886" s="51"/>
      <c r="V886" s="51"/>
      <c r="W886" s="51"/>
      <c r="X886" s="51"/>
      <c r="Y886" s="51"/>
      <c r="Z886" s="51"/>
    </row>
    <row r="887" spans="1:26" ht="15" hidden="1" customHeight="1" x14ac:dyDescent="0.25">
      <c r="A887" s="373"/>
      <c r="B887" s="350"/>
      <c r="C887" s="104"/>
      <c r="D887" s="370"/>
      <c r="E887" s="52"/>
      <c r="F887" s="105"/>
      <c r="G887" s="106"/>
      <c r="H887" s="106"/>
      <c r="I887" s="107"/>
      <c r="J887" s="107"/>
      <c r="K887" s="52"/>
      <c r="L887" s="68" t="str">
        <f t="shared" si="126"/>
        <v xml:space="preserve">       </v>
      </c>
      <c r="M887" s="63" t="str">
        <f t="shared" si="122"/>
        <v xml:space="preserve">   </v>
      </c>
      <c r="N887" s="51"/>
      <c r="O887" s="51"/>
      <c r="P887" s="51"/>
      <c r="Q887" s="51"/>
      <c r="R887" s="51"/>
      <c r="S887" s="51"/>
      <c r="T887" s="51"/>
      <c r="U887" s="51"/>
      <c r="V887" s="51"/>
      <c r="W887" s="51"/>
      <c r="X887" s="51"/>
      <c r="Y887" s="51"/>
      <c r="Z887" s="51"/>
    </row>
    <row r="888" spans="1:26" ht="15" hidden="1" customHeight="1" x14ac:dyDescent="0.25">
      <c r="A888" s="373"/>
      <c r="B888" s="350"/>
      <c r="C888" s="104"/>
      <c r="D888" s="370"/>
      <c r="E888" s="52"/>
      <c r="F888" s="105"/>
      <c r="G888" s="106"/>
      <c r="H888" s="106"/>
      <c r="I888" s="107"/>
      <c r="J888" s="107"/>
      <c r="K888" s="52"/>
      <c r="L888" s="68" t="str">
        <f t="shared" si="126"/>
        <v xml:space="preserve">       </v>
      </c>
      <c r="M888" s="63" t="str">
        <f t="shared" si="122"/>
        <v xml:space="preserve">   </v>
      </c>
      <c r="N888" s="51"/>
      <c r="O888" s="51"/>
      <c r="P888" s="51"/>
      <c r="Q888" s="51"/>
      <c r="R888" s="51"/>
      <c r="S888" s="51"/>
      <c r="T888" s="51"/>
      <c r="U888" s="51"/>
      <c r="V888" s="51"/>
      <c r="W888" s="51"/>
      <c r="X888" s="51"/>
      <c r="Y888" s="51"/>
      <c r="Z888" s="51"/>
    </row>
    <row r="889" spans="1:26" ht="15" hidden="1" customHeight="1" x14ac:dyDescent="0.25">
      <c r="A889" s="373"/>
      <c r="B889" s="350"/>
      <c r="C889" s="104"/>
      <c r="D889" s="370"/>
      <c r="E889" s="52"/>
      <c r="F889" s="105"/>
      <c r="G889" s="106"/>
      <c r="H889" s="106"/>
      <c r="I889" s="107"/>
      <c r="J889" s="107"/>
      <c r="K889" s="52"/>
      <c r="L889" s="68" t="str">
        <f t="shared" si="126"/>
        <v xml:space="preserve">       </v>
      </c>
      <c r="M889" s="63" t="str">
        <f t="shared" si="122"/>
        <v xml:space="preserve">   </v>
      </c>
      <c r="N889" s="51"/>
      <c r="O889" s="51"/>
      <c r="P889" s="51"/>
      <c r="Q889" s="51"/>
      <c r="R889" s="51"/>
      <c r="S889" s="51"/>
      <c r="T889" s="51"/>
      <c r="U889" s="51"/>
      <c r="V889" s="51"/>
      <c r="W889" s="51"/>
      <c r="X889" s="51"/>
      <c r="Y889" s="51"/>
      <c r="Z889" s="51"/>
    </row>
    <row r="890" spans="1:26" ht="15" hidden="1" customHeight="1" x14ac:dyDescent="0.25">
      <c r="A890" s="373"/>
      <c r="B890" s="350"/>
      <c r="C890" s="104"/>
      <c r="D890" s="370"/>
      <c r="E890" s="52"/>
      <c r="F890" s="105"/>
      <c r="G890" s="106"/>
      <c r="H890" s="106"/>
      <c r="I890" s="107"/>
      <c r="J890" s="107"/>
      <c r="K890" s="52"/>
      <c r="L890" s="68" t="str">
        <f t="shared" si="126"/>
        <v xml:space="preserve">       </v>
      </c>
      <c r="M890" s="63" t="str">
        <f t="shared" si="122"/>
        <v xml:space="preserve">   </v>
      </c>
      <c r="N890" s="47"/>
      <c r="O890" s="47"/>
      <c r="P890" s="47"/>
      <c r="Q890" s="47"/>
      <c r="R890" s="47"/>
      <c r="S890" s="47"/>
      <c r="T890" s="47"/>
      <c r="U890" s="47"/>
      <c r="V890" s="47"/>
      <c r="W890" s="47"/>
      <c r="X890" s="47"/>
      <c r="Y890" s="47"/>
      <c r="Z890" s="47"/>
    </row>
    <row r="891" spans="1:26" ht="15" hidden="1" customHeight="1" x14ac:dyDescent="0.25">
      <c r="A891" s="374"/>
      <c r="B891" s="351"/>
      <c r="C891" s="108"/>
      <c r="D891" s="109"/>
      <c r="E891" s="110"/>
      <c r="F891" s="111"/>
      <c r="G891" s="106"/>
      <c r="H891" s="106"/>
      <c r="I891" s="107"/>
      <c r="J891" s="107"/>
      <c r="K891" s="52"/>
      <c r="L891" s="82" t="str">
        <f>CONCATENATE(C891," ",D891," ",E891," ",F891)</f>
        <v xml:space="preserve">   </v>
      </c>
      <c r="M891" s="63" t="str">
        <f t="shared" si="122"/>
        <v xml:space="preserve">   </v>
      </c>
      <c r="N891" s="47"/>
      <c r="O891" s="47"/>
      <c r="P891" s="47"/>
      <c r="Q891" s="47"/>
      <c r="R891" s="47"/>
      <c r="S891" s="47"/>
      <c r="T891" s="47"/>
      <c r="U891" s="47"/>
      <c r="V891" s="47"/>
      <c r="W891" s="47"/>
      <c r="X891" s="47"/>
      <c r="Y891" s="47"/>
      <c r="Z891" s="47"/>
    </row>
    <row r="892" spans="1:26" ht="15" hidden="1" customHeight="1" x14ac:dyDescent="0.25">
      <c r="A892" s="371" t="s">
        <v>278</v>
      </c>
      <c r="B892" s="352" t="s">
        <v>191</v>
      </c>
      <c r="C892" s="107"/>
      <c r="D892" s="107"/>
      <c r="E892" s="107"/>
      <c r="F892" s="107"/>
      <c r="G892" s="106"/>
      <c r="H892" s="106"/>
      <c r="I892" s="107"/>
      <c r="J892" s="107"/>
      <c r="K892" s="52"/>
      <c r="L892" s="356" t="str">
        <f t="shared" ref="L892:L900" si="127">CONCATENATE(C892," ",D892," ",E892," ",F892," ",C893," ",D893," ",E893," ",F893)</f>
        <v xml:space="preserve">       </v>
      </c>
      <c r="M892" s="63" t="str">
        <f t="shared" si="122"/>
        <v xml:space="preserve">   </v>
      </c>
      <c r="N892" s="47"/>
      <c r="O892" s="47"/>
      <c r="P892" s="47"/>
      <c r="Q892" s="47"/>
      <c r="R892" s="47"/>
      <c r="S892" s="47"/>
      <c r="T892" s="47"/>
      <c r="U892" s="47"/>
      <c r="V892" s="47"/>
      <c r="W892" s="47"/>
      <c r="X892" s="47"/>
      <c r="Y892" s="47"/>
      <c r="Z892" s="47"/>
    </row>
    <row r="893" spans="1:26" ht="15" hidden="1" customHeight="1" x14ac:dyDescent="0.25">
      <c r="A893" s="373"/>
      <c r="B893" s="350"/>
      <c r="C893" s="112"/>
      <c r="D893" s="370"/>
      <c r="E893" s="52"/>
      <c r="F893" s="105"/>
      <c r="G893" s="106"/>
      <c r="H893" s="106"/>
      <c r="I893" s="107"/>
      <c r="J893" s="107"/>
      <c r="K893" s="52"/>
      <c r="L893" s="68" t="str">
        <f t="shared" si="127"/>
        <v xml:space="preserve">       </v>
      </c>
      <c r="M893" s="63" t="str">
        <f t="shared" si="122"/>
        <v xml:space="preserve">   </v>
      </c>
      <c r="N893" s="47"/>
      <c r="O893" s="47"/>
      <c r="P893" s="47"/>
      <c r="Q893" s="47"/>
      <c r="R893" s="47"/>
      <c r="S893" s="47"/>
      <c r="T893" s="47"/>
      <c r="U893" s="47"/>
      <c r="V893" s="47"/>
      <c r="W893" s="47"/>
      <c r="X893" s="47"/>
      <c r="Y893" s="47"/>
      <c r="Z893" s="47"/>
    </row>
    <row r="894" spans="1:26" ht="15" hidden="1" customHeight="1" x14ac:dyDescent="0.25">
      <c r="A894" s="373"/>
      <c r="B894" s="350"/>
      <c r="C894" s="104"/>
      <c r="D894" s="370"/>
      <c r="E894" s="52"/>
      <c r="F894" s="105"/>
      <c r="G894" s="106"/>
      <c r="H894" s="106"/>
      <c r="I894" s="107"/>
      <c r="J894" s="107"/>
      <c r="K894" s="52"/>
      <c r="L894" s="68" t="str">
        <f t="shared" si="127"/>
        <v xml:space="preserve">       </v>
      </c>
      <c r="M894" s="63" t="str">
        <f t="shared" si="122"/>
        <v xml:space="preserve">   </v>
      </c>
      <c r="N894" s="47"/>
      <c r="O894" s="47"/>
      <c r="P894" s="47"/>
      <c r="Q894" s="47"/>
      <c r="R894" s="47"/>
      <c r="S894" s="47"/>
      <c r="T894" s="47"/>
      <c r="U894" s="47"/>
      <c r="V894" s="47"/>
      <c r="W894" s="47"/>
      <c r="X894" s="47"/>
      <c r="Y894" s="47"/>
      <c r="Z894" s="47"/>
    </row>
    <row r="895" spans="1:26" ht="15" hidden="1" customHeight="1" x14ac:dyDescent="0.25">
      <c r="A895" s="373"/>
      <c r="B895" s="350"/>
      <c r="C895" s="104"/>
      <c r="D895" s="370"/>
      <c r="E895" s="52"/>
      <c r="F895" s="105"/>
      <c r="G895" s="106"/>
      <c r="H895" s="106"/>
      <c r="I895" s="107"/>
      <c r="J895" s="107"/>
      <c r="K895" s="52"/>
      <c r="L895" s="68" t="str">
        <f t="shared" si="127"/>
        <v xml:space="preserve">       </v>
      </c>
      <c r="M895" s="63" t="str">
        <f t="shared" si="122"/>
        <v xml:space="preserve">   </v>
      </c>
      <c r="N895" s="47"/>
      <c r="O895" s="47"/>
      <c r="P895" s="47"/>
      <c r="Q895" s="47"/>
      <c r="R895" s="47"/>
      <c r="S895" s="47"/>
      <c r="T895" s="47"/>
      <c r="U895" s="47"/>
      <c r="V895" s="47"/>
      <c r="W895" s="47"/>
      <c r="X895" s="47"/>
      <c r="Y895" s="47"/>
      <c r="Z895" s="47"/>
    </row>
    <row r="896" spans="1:26" ht="15" hidden="1" customHeight="1" x14ac:dyDescent="0.25">
      <c r="A896" s="373"/>
      <c r="B896" s="350"/>
      <c r="C896" s="104"/>
      <c r="D896" s="370"/>
      <c r="E896" s="52"/>
      <c r="F896" s="105"/>
      <c r="G896" s="106"/>
      <c r="H896" s="106"/>
      <c r="I896" s="107"/>
      <c r="J896" s="107"/>
      <c r="K896" s="52"/>
      <c r="L896" s="68" t="str">
        <f t="shared" si="127"/>
        <v xml:space="preserve">       </v>
      </c>
      <c r="M896" s="63" t="str">
        <f t="shared" si="122"/>
        <v xml:space="preserve">   </v>
      </c>
      <c r="N896" s="51"/>
      <c r="O896" s="51"/>
      <c r="P896" s="51"/>
      <c r="Q896" s="51"/>
      <c r="R896" s="51"/>
      <c r="S896" s="51"/>
      <c r="T896" s="51"/>
      <c r="U896" s="51"/>
      <c r="V896" s="51"/>
      <c r="W896" s="51"/>
      <c r="X896" s="51"/>
      <c r="Y896" s="51"/>
      <c r="Z896" s="51"/>
    </row>
    <row r="897" spans="1:26" ht="15" hidden="1" customHeight="1" x14ac:dyDescent="0.25">
      <c r="A897" s="373"/>
      <c r="B897" s="350"/>
      <c r="C897" s="104"/>
      <c r="D897" s="370"/>
      <c r="E897" s="52"/>
      <c r="F897" s="105"/>
      <c r="G897" s="106"/>
      <c r="H897" s="106"/>
      <c r="I897" s="107"/>
      <c r="J897" s="107"/>
      <c r="K897" s="52"/>
      <c r="L897" s="68" t="str">
        <f t="shared" si="127"/>
        <v xml:space="preserve">       </v>
      </c>
      <c r="M897" s="63" t="str">
        <f t="shared" si="122"/>
        <v xml:space="preserve">   </v>
      </c>
      <c r="N897" s="51"/>
      <c r="O897" s="51"/>
      <c r="P897" s="51"/>
      <c r="Q897" s="51"/>
      <c r="R897" s="51"/>
      <c r="S897" s="51"/>
      <c r="T897" s="51"/>
      <c r="U897" s="51"/>
      <c r="V897" s="51"/>
      <c r="W897" s="51"/>
      <c r="X897" s="51"/>
      <c r="Y897" s="51"/>
      <c r="Z897" s="51"/>
    </row>
    <row r="898" spans="1:26" ht="15" hidden="1" customHeight="1" x14ac:dyDescent="0.25">
      <c r="A898" s="373"/>
      <c r="B898" s="350"/>
      <c r="C898" s="104"/>
      <c r="D898" s="370"/>
      <c r="E898" s="52"/>
      <c r="F898" s="105"/>
      <c r="G898" s="106"/>
      <c r="H898" s="106"/>
      <c r="I898" s="107"/>
      <c r="J898" s="107"/>
      <c r="K898" s="52"/>
      <c r="L898" s="68" t="str">
        <f t="shared" si="127"/>
        <v xml:space="preserve">       </v>
      </c>
      <c r="M898" s="63" t="str">
        <f t="shared" si="122"/>
        <v xml:space="preserve">   </v>
      </c>
      <c r="N898" s="51"/>
      <c r="O898" s="51"/>
      <c r="P898" s="51"/>
      <c r="Q898" s="51"/>
      <c r="R898" s="51"/>
      <c r="S898" s="51"/>
      <c r="T898" s="51"/>
      <c r="U898" s="51"/>
      <c r="V898" s="51"/>
      <c r="W898" s="51"/>
      <c r="X898" s="51"/>
      <c r="Y898" s="51"/>
      <c r="Z898" s="51"/>
    </row>
    <row r="899" spans="1:26" ht="15" hidden="1" customHeight="1" x14ac:dyDescent="0.25">
      <c r="A899" s="373"/>
      <c r="B899" s="350"/>
      <c r="C899" s="104"/>
      <c r="D899" s="370"/>
      <c r="E899" s="52"/>
      <c r="F899" s="105"/>
      <c r="G899" s="106"/>
      <c r="H899" s="106"/>
      <c r="I899" s="107"/>
      <c r="J899" s="107"/>
      <c r="K899" s="52"/>
      <c r="L899" s="68" t="str">
        <f t="shared" si="127"/>
        <v xml:space="preserve">       </v>
      </c>
      <c r="M899" s="63" t="str">
        <f t="shared" si="122"/>
        <v xml:space="preserve">   </v>
      </c>
      <c r="N899" s="51"/>
      <c r="O899" s="51"/>
      <c r="P899" s="51"/>
      <c r="Q899" s="51"/>
      <c r="R899" s="51"/>
      <c r="S899" s="51"/>
      <c r="T899" s="51"/>
      <c r="U899" s="51"/>
      <c r="V899" s="51"/>
      <c r="W899" s="51"/>
      <c r="X899" s="51"/>
      <c r="Y899" s="51"/>
      <c r="Z899" s="51"/>
    </row>
    <row r="900" spans="1:26" ht="15" hidden="1" customHeight="1" x14ac:dyDescent="0.25">
      <c r="A900" s="373"/>
      <c r="B900" s="350"/>
      <c r="C900" s="104"/>
      <c r="D900" s="370"/>
      <c r="E900" s="52"/>
      <c r="F900" s="105"/>
      <c r="G900" s="106"/>
      <c r="H900" s="106"/>
      <c r="I900" s="107"/>
      <c r="J900" s="107"/>
      <c r="K900" s="52"/>
      <c r="L900" s="68" t="str">
        <f t="shared" si="127"/>
        <v xml:space="preserve">       </v>
      </c>
      <c r="M900" s="63" t="str">
        <f t="shared" si="122"/>
        <v xml:space="preserve">   </v>
      </c>
      <c r="N900" s="47"/>
      <c r="O900" s="47"/>
      <c r="P900" s="47"/>
      <c r="Q900" s="47"/>
      <c r="R900" s="47"/>
      <c r="S900" s="47"/>
      <c r="T900" s="47"/>
      <c r="U900" s="47"/>
      <c r="V900" s="47"/>
      <c r="W900" s="47"/>
      <c r="X900" s="47"/>
      <c r="Y900" s="47"/>
      <c r="Z900" s="47"/>
    </row>
    <row r="901" spans="1:26" ht="15" hidden="1" customHeight="1" x14ac:dyDescent="0.25">
      <c r="A901" s="374"/>
      <c r="B901" s="351"/>
      <c r="C901" s="108"/>
      <c r="D901" s="109"/>
      <c r="E901" s="110"/>
      <c r="F901" s="111"/>
      <c r="G901" s="106"/>
      <c r="H901" s="106"/>
      <c r="I901" s="107"/>
      <c r="J901" s="107"/>
      <c r="K901" s="52"/>
      <c r="L901" s="68" t="str">
        <f>CONCATENATE(C901," ",D901," ",E901," ",F901)</f>
        <v xml:space="preserve">   </v>
      </c>
      <c r="M901" s="63" t="str">
        <f t="shared" si="122"/>
        <v xml:space="preserve">   </v>
      </c>
      <c r="N901" s="47"/>
      <c r="O901" s="47"/>
      <c r="P901" s="47"/>
      <c r="Q901" s="47"/>
      <c r="R901" s="47"/>
      <c r="S901" s="47"/>
      <c r="T901" s="47"/>
      <c r="U901" s="47"/>
      <c r="V901" s="47"/>
      <c r="W901" s="47"/>
      <c r="X901" s="47"/>
      <c r="Y901" s="47"/>
      <c r="Z901" s="47"/>
    </row>
    <row r="902" spans="1:26" ht="15" hidden="1" customHeight="1" x14ac:dyDescent="0.25">
      <c r="A902" s="371" t="s">
        <v>278</v>
      </c>
      <c r="B902" s="352" t="s">
        <v>191</v>
      </c>
      <c r="C902" s="107"/>
      <c r="D902" s="107"/>
      <c r="E902" s="107"/>
      <c r="F902" s="107"/>
      <c r="G902" s="106"/>
      <c r="H902" s="106"/>
      <c r="I902" s="107"/>
      <c r="J902" s="107"/>
      <c r="K902" s="52"/>
      <c r="L902" s="356" t="str">
        <f t="shared" ref="L902:L910" si="128">CONCATENATE(C902," ",D902," ",E902," ",F902," ",C903," ",D903," ",E903," ",F903)</f>
        <v xml:space="preserve">       </v>
      </c>
      <c r="M902" s="63" t="str">
        <f t="shared" si="122"/>
        <v xml:space="preserve">   </v>
      </c>
      <c r="N902" s="47"/>
      <c r="O902" s="47"/>
      <c r="P902" s="47"/>
      <c r="Q902" s="47"/>
      <c r="R902" s="47"/>
      <c r="S902" s="47"/>
      <c r="T902" s="47"/>
      <c r="U902" s="47"/>
      <c r="V902" s="47"/>
      <c r="W902" s="47"/>
      <c r="X902" s="47"/>
      <c r="Y902" s="47"/>
      <c r="Z902" s="47"/>
    </row>
    <row r="903" spans="1:26" ht="15" hidden="1" customHeight="1" x14ac:dyDescent="0.25">
      <c r="A903" s="373"/>
      <c r="B903" s="350"/>
      <c r="C903" s="112"/>
      <c r="D903" s="370"/>
      <c r="E903" s="52"/>
      <c r="F903" s="105"/>
      <c r="G903" s="106"/>
      <c r="H903" s="106"/>
      <c r="I903" s="107"/>
      <c r="J903" s="107"/>
      <c r="K903" s="52"/>
      <c r="L903" s="68" t="str">
        <f t="shared" si="128"/>
        <v xml:space="preserve">       </v>
      </c>
      <c r="M903" s="63" t="str">
        <f t="shared" si="122"/>
        <v xml:space="preserve">   </v>
      </c>
      <c r="N903" s="47"/>
      <c r="O903" s="47"/>
      <c r="P903" s="47"/>
      <c r="Q903" s="47"/>
      <c r="R903" s="47"/>
      <c r="S903" s="47"/>
      <c r="T903" s="47"/>
      <c r="U903" s="47"/>
      <c r="V903" s="47"/>
      <c r="W903" s="47"/>
      <c r="X903" s="47"/>
      <c r="Y903" s="47"/>
      <c r="Z903" s="47"/>
    </row>
    <row r="904" spans="1:26" ht="15" hidden="1" customHeight="1" x14ac:dyDescent="0.25">
      <c r="A904" s="373"/>
      <c r="B904" s="350"/>
      <c r="C904" s="104"/>
      <c r="D904" s="370"/>
      <c r="E904" s="52"/>
      <c r="F904" s="105"/>
      <c r="G904" s="106"/>
      <c r="H904" s="106"/>
      <c r="I904" s="107"/>
      <c r="J904" s="107"/>
      <c r="K904" s="52"/>
      <c r="L904" s="68" t="str">
        <f t="shared" si="128"/>
        <v xml:space="preserve">       </v>
      </c>
      <c r="M904" s="63" t="str">
        <f t="shared" si="122"/>
        <v xml:space="preserve">   </v>
      </c>
      <c r="N904" s="47"/>
      <c r="O904" s="47"/>
      <c r="P904" s="47"/>
      <c r="Q904" s="47"/>
      <c r="R904" s="47"/>
      <c r="S904" s="47"/>
      <c r="T904" s="47"/>
      <c r="U904" s="47"/>
      <c r="V904" s="47"/>
      <c r="W904" s="47"/>
      <c r="X904" s="47"/>
      <c r="Y904" s="47"/>
      <c r="Z904" s="47"/>
    </row>
    <row r="905" spans="1:26" ht="15" hidden="1" customHeight="1" x14ac:dyDescent="0.25">
      <c r="A905" s="373"/>
      <c r="B905" s="350"/>
      <c r="C905" s="104"/>
      <c r="D905" s="370"/>
      <c r="E905" s="52"/>
      <c r="F905" s="105"/>
      <c r="G905" s="106"/>
      <c r="H905" s="106"/>
      <c r="I905" s="107"/>
      <c r="J905" s="107"/>
      <c r="K905" s="52"/>
      <c r="L905" s="68" t="str">
        <f t="shared" si="128"/>
        <v xml:space="preserve">       </v>
      </c>
      <c r="M905" s="63" t="str">
        <f t="shared" si="122"/>
        <v xml:space="preserve">   </v>
      </c>
      <c r="N905" s="47"/>
      <c r="O905" s="47"/>
      <c r="P905" s="47"/>
      <c r="Q905" s="47"/>
      <c r="R905" s="47"/>
      <c r="S905" s="47"/>
      <c r="T905" s="47"/>
      <c r="U905" s="47"/>
      <c r="V905" s="47"/>
      <c r="W905" s="47"/>
      <c r="X905" s="47"/>
      <c r="Y905" s="47"/>
      <c r="Z905" s="47"/>
    </row>
    <row r="906" spans="1:26" ht="15" hidden="1" customHeight="1" x14ac:dyDescent="0.25">
      <c r="A906" s="373"/>
      <c r="B906" s="350"/>
      <c r="C906" s="104"/>
      <c r="D906" s="370"/>
      <c r="E906" s="52"/>
      <c r="F906" s="105"/>
      <c r="G906" s="106"/>
      <c r="H906" s="106"/>
      <c r="I906" s="107"/>
      <c r="J906" s="107"/>
      <c r="K906" s="52"/>
      <c r="L906" s="68" t="str">
        <f t="shared" si="128"/>
        <v xml:space="preserve">       </v>
      </c>
      <c r="M906" s="63" t="str">
        <f t="shared" si="122"/>
        <v xml:space="preserve">   </v>
      </c>
      <c r="N906" s="51"/>
      <c r="O906" s="51"/>
      <c r="P906" s="51"/>
      <c r="Q906" s="51"/>
      <c r="R906" s="51"/>
      <c r="S906" s="51"/>
      <c r="T906" s="51"/>
      <c r="U906" s="51"/>
      <c r="V906" s="51"/>
      <c r="W906" s="51"/>
      <c r="X906" s="51"/>
      <c r="Y906" s="51"/>
      <c r="Z906" s="51"/>
    </row>
    <row r="907" spans="1:26" ht="15" hidden="1" customHeight="1" x14ac:dyDescent="0.25">
      <c r="A907" s="373"/>
      <c r="B907" s="350"/>
      <c r="C907" s="104"/>
      <c r="D907" s="370"/>
      <c r="E907" s="52"/>
      <c r="F907" s="105"/>
      <c r="G907" s="106"/>
      <c r="H907" s="106"/>
      <c r="I907" s="107"/>
      <c r="J907" s="107"/>
      <c r="K907" s="52"/>
      <c r="L907" s="68" t="str">
        <f t="shared" si="128"/>
        <v xml:space="preserve">       </v>
      </c>
      <c r="M907" s="63" t="str">
        <f t="shared" si="122"/>
        <v xml:space="preserve">   </v>
      </c>
      <c r="N907" s="51"/>
      <c r="O907" s="51"/>
      <c r="P907" s="51"/>
      <c r="Q907" s="51"/>
      <c r="R907" s="51"/>
      <c r="S907" s="51"/>
      <c r="T907" s="51"/>
      <c r="U907" s="51"/>
      <c r="V907" s="51"/>
      <c r="W907" s="51"/>
      <c r="X907" s="51"/>
      <c r="Y907" s="51"/>
      <c r="Z907" s="51"/>
    </row>
    <row r="908" spans="1:26" ht="15" hidden="1" customHeight="1" x14ac:dyDescent="0.25">
      <c r="A908" s="373"/>
      <c r="B908" s="350"/>
      <c r="C908" s="104"/>
      <c r="D908" s="370"/>
      <c r="E908" s="52"/>
      <c r="F908" s="105"/>
      <c r="G908" s="106"/>
      <c r="H908" s="106"/>
      <c r="I908" s="107"/>
      <c r="J908" s="107"/>
      <c r="K908" s="52"/>
      <c r="L908" s="68" t="str">
        <f t="shared" si="128"/>
        <v xml:space="preserve">       </v>
      </c>
      <c r="M908" s="63" t="str">
        <f t="shared" si="122"/>
        <v xml:space="preserve">   </v>
      </c>
      <c r="N908" s="51"/>
      <c r="O908" s="51"/>
      <c r="P908" s="51"/>
      <c r="Q908" s="51"/>
      <c r="R908" s="51"/>
      <c r="S908" s="51"/>
      <c r="T908" s="51"/>
      <c r="U908" s="51"/>
      <c r="V908" s="51"/>
      <c r="W908" s="51"/>
      <c r="X908" s="51"/>
      <c r="Y908" s="51"/>
      <c r="Z908" s="51"/>
    </row>
    <row r="909" spans="1:26" ht="15" hidden="1" customHeight="1" x14ac:dyDescent="0.25">
      <c r="A909" s="373"/>
      <c r="B909" s="350"/>
      <c r="C909" s="104"/>
      <c r="D909" s="370"/>
      <c r="E909" s="52"/>
      <c r="F909" s="105"/>
      <c r="G909" s="106"/>
      <c r="H909" s="106"/>
      <c r="I909" s="107"/>
      <c r="J909" s="107"/>
      <c r="K909" s="52"/>
      <c r="L909" s="68" t="str">
        <f t="shared" si="128"/>
        <v xml:space="preserve">       </v>
      </c>
      <c r="M909" s="63" t="str">
        <f t="shared" si="122"/>
        <v xml:space="preserve">   </v>
      </c>
      <c r="N909" s="51"/>
      <c r="O909" s="51"/>
      <c r="P909" s="51"/>
      <c r="Q909" s="51"/>
      <c r="R909" s="51"/>
      <c r="S909" s="51"/>
      <c r="T909" s="51"/>
      <c r="U909" s="51"/>
      <c r="V909" s="51"/>
      <c r="W909" s="51"/>
      <c r="X909" s="51"/>
      <c r="Y909" s="51"/>
      <c r="Z909" s="51"/>
    </row>
    <row r="910" spans="1:26" ht="15" hidden="1" customHeight="1" x14ac:dyDescent="0.25">
      <c r="A910" s="373"/>
      <c r="B910" s="350"/>
      <c r="C910" s="104"/>
      <c r="D910" s="370"/>
      <c r="E910" s="52"/>
      <c r="F910" s="105"/>
      <c r="G910" s="106"/>
      <c r="H910" s="106"/>
      <c r="I910" s="107"/>
      <c r="J910" s="107"/>
      <c r="K910" s="52"/>
      <c r="L910" s="68" t="str">
        <f t="shared" si="128"/>
        <v xml:space="preserve">       </v>
      </c>
      <c r="M910" s="63" t="str">
        <f t="shared" si="122"/>
        <v xml:space="preserve">   </v>
      </c>
      <c r="N910" s="47"/>
      <c r="O910" s="47"/>
      <c r="P910" s="47"/>
      <c r="Q910" s="47"/>
      <c r="R910" s="47"/>
      <c r="S910" s="47"/>
      <c r="T910" s="47"/>
      <c r="U910" s="47"/>
      <c r="V910" s="47"/>
      <c r="W910" s="47"/>
      <c r="X910" s="47"/>
      <c r="Y910" s="47"/>
      <c r="Z910" s="47"/>
    </row>
    <row r="911" spans="1:26" ht="15" hidden="1" customHeight="1" x14ac:dyDescent="0.25">
      <c r="A911" s="374"/>
      <c r="B911" s="351"/>
      <c r="C911" s="108"/>
      <c r="D911" s="109"/>
      <c r="E911" s="110"/>
      <c r="F911" s="111"/>
      <c r="G911" s="106"/>
      <c r="H911" s="106"/>
      <c r="I911" s="107"/>
      <c r="J911" s="107"/>
      <c r="K911" s="52"/>
      <c r="L911" s="82" t="str">
        <f>CONCATENATE(C911," ",D911," ",E911," ",F911)</f>
        <v xml:space="preserve">   </v>
      </c>
      <c r="M911" s="63" t="str">
        <f t="shared" ref="M911:M974" si="129">CONCATENATE(G911," ",H911," ",I911," ",J911)</f>
        <v xml:space="preserve">   </v>
      </c>
      <c r="N911" s="47"/>
      <c r="O911" s="47"/>
      <c r="P911" s="47"/>
      <c r="Q911" s="47"/>
      <c r="R911" s="47"/>
      <c r="S911" s="47"/>
      <c r="T911" s="47"/>
      <c r="U911" s="47"/>
      <c r="V911" s="47"/>
      <c r="W911" s="47"/>
      <c r="X911" s="47"/>
      <c r="Y911" s="47"/>
      <c r="Z911" s="47"/>
    </row>
    <row r="912" spans="1:26" ht="15" hidden="1" customHeight="1" x14ac:dyDescent="0.25">
      <c r="A912" s="83"/>
      <c r="B912" s="83"/>
      <c r="C912" s="113"/>
      <c r="D912" s="83"/>
      <c r="E912" s="83"/>
      <c r="F912" s="83"/>
      <c r="G912" s="113"/>
      <c r="H912" s="83"/>
      <c r="I912" s="83"/>
      <c r="J912" s="83"/>
      <c r="K912" s="83"/>
      <c r="L912" s="83"/>
      <c r="M912" s="63" t="str">
        <f t="shared" si="129"/>
        <v xml:space="preserve">   </v>
      </c>
      <c r="N912" s="25"/>
      <c r="O912" s="25"/>
      <c r="P912" s="25"/>
      <c r="Q912" s="25"/>
      <c r="R912" s="25"/>
      <c r="S912" s="25"/>
      <c r="T912" s="25"/>
      <c r="U912" s="25"/>
      <c r="V912" s="25"/>
      <c r="W912" s="25"/>
      <c r="X912" s="25"/>
      <c r="Y912" s="25"/>
      <c r="Z912" s="25"/>
    </row>
    <row r="913" spans="1:26" ht="80.25" customHeight="1" x14ac:dyDescent="0.25">
      <c r="A913" s="379" t="s">
        <v>365</v>
      </c>
      <c r="B913" s="345" t="s">
        <v>128</v>
      </c>
      <c r="C913" s="120" t="s">
        <v>366</v>
      </c>
      <c r="D913" s="120" t="s">
        <v>130</v>
      </c>
      <c r="E913" s="80" t="s">
        <v>367</v>
      </c>
      <c r="F913" s="85" t="s">
        <v>368</v>
      </c>
      <c r="G913" s="380" t="s">
        <v>133</v>
      </c>
      <c r="H913" s="129" t="s">
        <v>290</v>
      </c>
      <c r="I913" s="381" t="s">
        <v>369</v>
      </c>
      <c r="J913" s="355" t="s">
        <v>370</v>
      </c>
      <c r="K913" s="52"/>
      <c r="L913" s="338" t="str">
        <f t="shared" ref="L913" si="130">CONCATENATE(C913," ",D913," ",E913," ",F913," ",C914," ",D914," ",E914," ",F914)</f>
        <v xml:space="preserve">UC5 C1 Ejecutar procedimientos  de limpieza, desinfección y preparación de manos y pies teniendo en cuenta los requerimientos del cliente, los procedimientos del establecimiento, criterios técnicos y normas de bioseguridad e higiene.     </v>
      </c>
      <c r="M913" s="63" t="str">
        <f t="shared" si="129"/>
        <v>C1I1 Organiza el area de trabajo, equipos, instrumentos y materiales,  considerando criterios técnicos y normas de bioseguridad e higiene.</v>
      </c>
      <c r="N913" s="51"/>
      <c r="O913" s="51"/>
      <c r="P913" s="51"/>
      <c r="Q913" s="51"/>
      <c r="R913" s="51"/>
      <c r="S913" s="51"/>
      <c r="T913" s="51"/>
      <c r="U913" s="51"/>
      <c r="V913" s="51"/>
      <c r="W913" s="51"/>
      <c r="X913" s="51"/>
      <c r="Y913" s="51"/>
      <c r="Z913" s="51"/>
    </row>
    <row r="914" spans="1:26" ht="63.75" customHeight="1" x14ac:dyDescent="0.25">
      <c r="A914" s="382"/>
      <c r="B914" s="340"/>
      <c r="C914" s="104"/>
      <c r="D914" s="370"/>
      <c r="E914" s="52"/>
      <c r="F914" s="105"/>
      <c r="G914" s="380" t="s">
        <v>137</v>
      </c>
      <c r="H914" s="129" t="s">
        <v>224</v>
      </c>
      <c r="I914" s="381" t="s">
        <v>371</v>
      </c>
      <c r="J914" s="355" t="s">
        <v>372</v>
      </c>
      <c r="K914" s="52"/>
      <c r="L914" s="68" t="str">
        <f t="shared" ref="L914:L921" si="131">CONCATENATE(C914," ",D914," ",E914," ",F914," ",C915," ",D915," ",E915," ",F915)</f>
        <v xml:space="preserve">        </v>
      </c>
      <c r="M914" s="63" t="str">
        <f t="shared" si="129"/>
        <v xml:space="preserve">C1I2 Diagnostica el estado de la piel, manos y pies  de acuerdo a las especificaciones de la ficha diagnóstica, y aplicando  normas de bioseguridad e higiene. </v>
      </c>
      <c r="N914" s="51"/>
      <c r="O914" s="51"/>
      <c r="P914" s="51"/>
      <c r="Q914" s="51"/>
      <c r="R914" s="51"/>
      <c r="S914" s="51"/>
      <c r="T914" s="51"/>
      <c r="U914" s="51"/>
      <c r="V914" s="51"/>
      <c r="W914" s="51"/>
      <c r="X914" s="51"/>
      <c r="Y914" s="51"/>
      <c r="Z914" s="51"/>
    </row>
    <row r="915" spans="1:26" ht="54.75" customHeight="1" x14ac:dyDescent="0.25">
      <c r="A915" s="382"/>
      <c r="B915" s="340"/>
      <c r="C915" s="104"/>
      <c r="D915" s="370"/>
      <c r="E915" s="130" t="s">
        <v>172</v>
      </c>
      <c r="F915" s="105"/>
      <c r="G915" s="131" t="s">
        <v>141</v>
      </c>
      <c r="H915" s="129" t="s">
        <v>138</v>
      </c>
      <c r="I915" s="381" t="s">
        <v>373</v>
      </c>
      <c r="J915" s="355" t="s">
        <v>374</v>
      </c>
      <c r="K915" s="52"/>
      <c r="L915" s="68" t="str">
        <f t="shared" si="131"/>
        <v xml:space="preserve">          </v>
      </c>
      <c r="M915" s="63" t="str">
        <f t="shared" si="129"/>
        <v>C1I3 Realiza la limpieza, desinfección y esterilización de equipos e instrumentos  aplicando procedimientos técnicos, criterios estéticos, y normas de bioseguridad e higiene.</v>
      </c>
      <c r="N915" s="51"/>
      <c r="O915" s="51"/>
      <c r="P915" s="51"/>
      <c r="Q915" s="51"/>
      <c r="R915" s="51"/>
      <c r="S915" s="51"/>
      <c r="T915" s="51"/>
      <c r="U915" s="51"/>
      <c r="V915" s="51"/>
      <c r="W915" s="51"/>
      <c r="X915" s="51"/>
      <c r="Y915" s="51"/>
      <c r="Z915" s="51"/>
    </row>
    <row r="916" spans="1:26" ht="67.5" customHeight="1" x14ac:dyDescent="0.25">
      <c r="A916" s="382"/>
      <c r="B916" s="340"/>
      <c r="C916" s="104"/>
      <c r="D916" s="499" t="s">
        <v>172</v>
      </c>
      <c r="E916" s="457"/>
      <c r="F916" s="133" t="s">
        <v>172</v>
      </c>
      <c r="G916" s="134" t="s">
        <v>144</v>
      </c>
      <c r="H916" s="406" t="s">
        <v>138</v>
      </c>
      <c r="I916" s="408" t="s">
        <v>375</v>
      </c>
      <c r="J916" s="355" t="s">
        <v>376</v>
      </c>
      <c r="K916" s="52"/>
      <c r="L916" s="68" t="str">
        <f t="shared" si="131"/>
        <v xml:space="preserve">         </v>
      </c>
      <c r="M916" s="63" t="str">
        <f t="shared" si="129"/>
        <v>C1I4 Realiza la limpieza de manos  aplicando diversas técnicas, criterios estéticos, y normas de bioseguridad e higiene.</v>
      </c>
      <c r="N916" s="51"/>
      <c r="O916" s="51"/>
      <c r="P916" s="51"/>
      <c r="Q916" s="51"/>
      <c r="R916" s="51"/>
      <c r="S916" s="51"/>
      <c r="T916" s="51"/>
      <c r="U916" s="51"/>
      <c r="V916" s="51"/>
      <c r="W916" s="51"/>
      <c r="X916" s="51"/>
      <c r="Y916" s="51"/>
      <c r="Z916" s="51"/>
    </row>
    <row r="917" spans="1:26" ht="27.75" hidden="1" customHeight="1" x14ac:dyDescent="0.25">
      <c r="A917" s="382"/>
      <c r="B917" s="340"/>
      <c r="C917" s="383"/>
      <c r="D917" s="52"/>
      <c r="E917" s="500"/>
      <c r="F917" s="457"/>
      <c r="G917" s="137"/>
      <c r="H917" s="129"/>
      <c r="I917" s="407"/>
      <c r="J917" s="129"/>
      <c r="K917" s="52"/>
      <c r="L917" s="68" t="str">
        <f t="shared" si="131"/>
        <v xml:space="preserve">       </v>
      </c>
      <c r="M917" s="63" t="str">
        <f t="shared" si="129"/>
        <v xml:space="preserve">   </v>
      </c>
      <c r="N917" s="51"/>
      <c r="O917" s="51"/>
      <c r="P917" s="51"/>
      <c r="Q917" s="51"/>
      <c r="R917" s="51"/>
      <c r="S917" s="51"/>
      <c r="T917" s="51"/>
      <c r="U917" s="51"/>
      <c r="V917" s="51"/>
      <c r="W917" s="51"/>
      <c r="X917" s="51"/>
      <c r="Y917" s="51"/>
      <c r="Z917" s="51"/>
    </row>
    <row r="918" spans="1:26" ht="48.75" hidden="1" customHeight="1" x14ac:dyDescent="0.25">
      <c r="A918" s="382"/>
      <c r="B918" s="340"/>
      <c r="C918" s="383"/>
      <c r="D918" s="138"/>
      <c r="E918" s="51"/>
      <c r="F918" s="51"/>
      <c r="G918" s="139"/>
      <c r="H918" s="129"/>
      <c r="I918" s="129"/>
      <c r="J918" s="129"/>
      <c r="K918" s="52"/>
      <c r="L918" s="68" t="str">
        <f t="shared" si="131"/>
        <v xml:space="preserve">       </v>
      </c>
      <c r="M918" s="63" t="str">
        <f t="shared" si="129"/>
        <v xml:space="preserve">   </v>
      </c>
      <c r="N918" s="51"/>
      <c r="O918" s="51"/>
      <c r="P918" s="51"/>
      <c r="Q918" s="51"/>
      <c r="R918" s="51"/>
      <c r="S918" s="51"/>
      <c r="T918" s="51"/>
      <c r="U918" s="51"/>
      <c r="V918" s="51"/>
      <c r="W918" s="51"/>
      <c r="X918" s="51"/>
      <c r="Y918" s="51"/>
      <c r="Z918" s="51"/>
    </row>
    <row r="919" spans="1:26" ht="25.5" hidden="1" customHeight="1" x14ac:dyDescent="0.25">
      <c r="A919" s="382"/>
      <c r="B919" s="340"/>
      <c r="C919" s="383"/>
      <c r="D919" s="138"/>
      <c r="E919" s="501"/>
      <c r="F919" s="457"/>
      <c r="G919" s="140"/>
      <c r="H919" s="129"/>
      <c r="I919" s="129"/>
      <c r="J919" s="129"/>
      <c r="K919" s="52"/>
      <c r="L919" s="68" t="str">
        <f t="shared" si="131"/>
        <v xml:space="preserve">       </v>
      </c>
      <c r="M919" s="63" t="str">
        <f t="shared" si="129"/>
        <v xml:space="preserve">   </v>
      </c>
      <c r="N919" s="51"/>
      <c r="O919" s="51"/>
      <c r="P919" s="51"/>
      <c r="Q919" s="51"/>
      <c r="R919" s="51"/>
      <c r="S919" s="51"/>
      <c r="T919" s="51"/>
      <c r="U919" s="51"/>
      <c r="V919" s="51"/>
      <c r="W919" s="51"/>
      <c r="X919" s="51"/>
      <c r="Y919" s="51"/>
      <c r="Z919" s="51"/>
    </row>
    <row r="920" spans="1:26" ht="15" hidden="1" customHeight="1" x14ac:dyDescent="0.25">
      <c r="A920" s="382"/>
      <c r="B920" s="340"/>
      <c r="C920" s="104"/>
      <c r="D920" s="370"/>
      <c r="E920" s="52"/>
      <c r="F920" s="105"/>
      <c r="G920" s="106"/>
      <c r="H920" s="106"/>
      <c r="I920" s="107"/>
      <c r="J920" s="107"/>
      <c r="K920" s="52"/>
      <c r="L920" s="68" t="str">
        <f t="shared" si="131"/>
        <v xml:space="preserve">       </v>
      </c>
      <c r="M920" s="63" t="str">
        <f t="shared" si="129"/>
        <v xml:space="preserve">   </v>
      </c>
      <c r="N920" s="51"/>
      <c r="O920" s="51"/>
      <c r="P920" s="51"/>
      <c r="Q920" s="51"/>
      <c r="R920" s="51"/>
      <c r="S920" s="51"/>
      <c r="T920" s="51"/>
      <c r="U920" s="51"/>
      <c r="V920" s="51"/>
      <c r="W920" s="51"/>
      <c r="X920" s="51"/>
      <c r="Y920" s="51"/>
      <c r="Z920" s="51"/>
    </row>
    <row r="921" spans="1:26" ht="15" hidden="1" customHeight="1" x14ac:dyDescent="0.25">
      <c r="A921" s="382"/>
      <c r="B921" s="340"/>
      <c r="C921" s="104"/>
      <c r="D921" s="370"/>
      <c r="E921" s="52"/>
      <c r="F921" s="105"/>
      <c r="G921" s="106"/>
      <c r="H921" s="106"/>
      <c r="I921" s="107"/>
      <c r="J921" s="107"/>
      <c r="K921" s="52"/>
      <c r="L921" s="68" t="str">
        <f t="shared" si="131"/>
        <v xml:space="preserve">       </v>
      </c>
      <c r="M921" s="63" t="str">
        <f t="shared" si="129"/>
        <v xml:space="preserve">   </v>
      </c>
      <c r="N921" s="51"/>
      <c r="O921" s="51"/>
      <c r="P921" s="51"/>
      <c r="Q921" s="51"/>
      <c r="R921" s="51"/>
      <c r="S921" s="51"/>
      <c r="T921" s="51"/>
      <c r="U921" s="51"/>
      <c r="V921" s="51"/>
      <c r="W921" s="51"/>
      <c r="X921" s="51"/>
      <c r="Y921" s="51"/>
      <c r="Z921" s="51"/>
    </row>
    <row r="922" spans="1:26" ht="15" hidden="1" customHeight="1" x14ac:dyDescent="0.25">
      <c r="A922" s="384"/>
      <c r="B922" s="344"/>
      <c r="C922" s="104"/>
      <c r="D922" s="370"/>
      <c r="E922" s="52"/>
      <c r="F922" s="105"/>
      <c r="G922" s="106"/>
      <c r="H922" s="112"/>
      <c r="I922" s="118"/>
      <c r="J922" s="107"/>
      <c r="K922" s="52"/>
      <c r="L922" s="68" t="str">
        <f>CONCATENATE(C922," ",D922," ",E922," ",F922)</f>
        <v xml:space="preserve">   </v>
      </c>
      <c r="M922" s="63" t="str">
        <f t="shared" si="129"/>
        <v xml:space="preserve">   </v>
      </c>
      <c r="N922" s="51"/>
      <c r="O922" s="51"/>
      <c r="P922" s="51"/>
      <c r="Q922" s="51"/>
      <c r="R922" s="51"/>
      <c r="S922" s="51"/>
      <c r="T922" s="51"/>
      <c r="U922" s="51"/>
      <c r="V922" s="51"/>
      <c r="W922" s="51"/>
      <c r="X922" s="51"/>
      <c r="Y922" s="51"/>
      <c r="Z922" s="51"/>
    </row>
    <row r="923" spans="1:26" ht="82.5" customHeight="1" x14ac:dyDescent="0.25">
      <c r="A923" s="379" t="s">
        <v>365</v>
      </c>
      <c r="B923" s="345" t="s">
        <v>128</v>
      </c>
      <c r="C923" s="385" t="s">
        <v>377</v>
      </c>
      <c r="D923" s="141" t="s">
        <v>280</v>
      </c>
      <c r="E923" s="99" t="s">
        <v>378</v>
      </c>
      <c r="F923" s="85" t="s">
        <v>379</v>
      </c>
      <c r="G923" s="386" t="s">
        <v>270</v>
      </c>
      <c r="H923" s="411" t="s">
        <v>313</v>
      </c>
      <c r="I923" s="411" t="s">
        <v>380</v>
      </c>
      <c r="J923" s="355" t="s">
        <v>381</v>
      </c>
      <c r="K923" s="52"/>
      <c r="L923" s="338" t="str">
        <f t="shared" ref="L923" si="132">CONCATENATE(C923," ",D923," ",E923," ",F923," ",C924," ",D924," ",E924," ",F924)</f>
        <v xml:space="preserve">UC5 C2 Realizar técnicas de manicure teniendo en cuenta los requerimientos del cliente, criterios técnicos, estéticos y de bioseguridad e higiene.     </v>
      </c>
      <c r="M923" s="63" t="str">
        <f t="shared" si="129"/>
        <v>C2 I1 Efectua manicure  considerando  criterios  estéticos y normas de bioseguridad e higiene y de acuerdo a los requerimientos del cliente.</v>
      </c>
      <c r="N923" s="51"/>
      <c r="O923" s="51"/>
      <c r="P923" s="51"/>
      <c r="Q923" s="51"/>
      <c r="R923" s="51"/>
      <c r="S923" s="51"/>
      <c r="T923" s="51"/>
      <c r="U923" s="51"/>
      <c r="V923" s="51"/>
      <c r="W923" s="51"/>
      <c r="X923" s="51"/>
      <c r="Y923" s="51"/>
      <c r="Z923" s="51"/>
    </row>
    <row r="924" spans="1:26" ht="54.75" customHeight="1" x14ac:dyDescent="0.25">
      <c r="A924" s="382"/>
      <c r="B924" s="340"/>
      <c r="C924" s="104"/>
      <c r="D924" s="370"/>
      <c r="E924" s="52"/>
      <c r="F924" s="105"/>
      <c r="G924" s="127" t="s">
        <v>274</v>
      </c>
      <c r="H924" s="409" t="s">
        <v>149</v>
      </c>
      <c r="I924" s="410" t="s">
        <v>382</v>
      </c>
      <c r="J924" s="80" t="s">
        <v>381</v>
      </c>
      <c r="K924" s="52"/>
      <c r="L924" s="68" t="str">
        <f t="shared" ref="L924:L931" si="133">CONCATENATE(C924," ",D924," ",E924," ",F924," ",C925," ",D925," ",E925," ",F925)</f>
        <v xml:space="preserve">       </v>
      </c>
      <c r="M924" s="63" t="str">
        <f t="shared" si="129"/>
        <v>C2 I2 Aplica técnicas de diseño, arte y decoración de uñas considerando  criterios  estéticos y normas de bioseguridad e higiene y de acuerdo a los requerimientos del cliente.</v>
      </c>
      <c r="N924" s="51"/>
      <c r="O924" s="51"/>
      <c r="P924" s="51"/>
      <c r="Q924" s="51"/>
      <c r="R924" s="51"/>
      <c r="S924" s="51"/>
      <c r="T924" s="51"/>
      <c r="U924" s="51"/>
      <c r="V924" s="51"/>
      <c r="W924" s="51"/>
      <c r="X924" s="51"/>
      <c r="Y924" s="51"/>
      <c r="Z924" s="51"/>
    </row>
    <row r="925" spans="1:26" ht="89.25" customHeight="1" x14ac:dyDescent="0.25">
      <c r="A925" s="382"/>
      <c r="B925" s="340"/>
      <c r="C925" s="104"/>
      <c r="D925" s="370"/>
      <c r="E925" s="52"/>
      <c r="F925" s="105"/>
      <c r="G925" s="142" t="s">
        <v>294</v>
      </c>
      <c r="H925" s="141" t="s">
        <v>149</v>
      </c>
      <c r="I925" s="81" t="s">
        <v>383</v>
      </c>
      <c r="J925" s="80" t="s">
        <v>381</v>
      </c>
      <c r="K925" s="52"/>
      <c r="L925" s="68" t="str">
        <f t="shared" si="133"/>
        <v xml:space="preserve">       </v>
      </c>
      <c r="M925" s="63" t="str">
        <f t="shared" si="129"/>
        <v>C2 I3 Aplica extensiones de uñas considerando  criterios  estéticos y normas de bioseguridad e higiene y de acuerdo a los requerimientos del cliente.</v>
      </c>
      <c r="N925" s="51"/>
      <c r="O925" s="51"/>
      <c r="P925" s="51"/>
      <c r="Q925" s="51"/>
      <c r="R925" s="51"/>
      <c r="S925" s="51"/>
      <c r="T925" s="51"/>
      <c r="U925" s="51"/>
      <c r="V925" s="51"/>
      <c r="W925" s="51"/>
      <c r="X925" s="51"/>
      <c r="Y925" s="51"/>
      <c r="Z925" s="51"/>
    </row>
    <row r="926" spans="1:26" ht="15" hidden="1" customHeight="1" x14ac:dyDescent="0.25">
      <c r="A926" s="382"/>
      <c r="B926" s="340"/>
      <c r="C926" s="104"/>
      <c r="D926" s="370"/>
      <c r="E926" s="52"/>
      <c r="F926" s="105"/>
      <c r="G926" s="106"/>
      <c r="H926" s="106"/>
      <c r="I926" s="107"/>
      <c r="J926" s="107"/>
      <c r="K926" s="52"/>
      <c r="L926" s="68" t="str">
        <f t="shared" si="133"/>
        <v xml:space="preserve">       </v>
      </c>
      <c r="M926" s="63" t="str">
        <f t="shared" si="129"/>
        <v xml:space="preserve">   </v>
      </c>
      <c r="N926" s="51"/>
      <c r="O926" s="51"/>
      <c r="P926" s="51"/>
      <c r="Q926" s="51"/>
      <c r="R926" s="51"/>
      <c r="S926" s="51"/>
      <c r="T926" s="51"/>
      <c r="U926" s="51"/>
      <c r="V926" s="51"/>
      <c r="W926" s="51"/>
      <c r="X926" s="51"/>
      <c r="Y926" s="51"/>
      <c r="Z926" s="51"/>
    </row>
    <row r="927" spans="1:26" ht="15" hidden="1" customHeight="1" x14ac:dyDescent="0.25">
      <c r="A927" s="382"/>
      <c r="B927" s="340"/>
      <c r="C927" s="104"/>
      <c r="D927" s="370"/>
      <c r="E927" s="52"/>
      <c r="F927" s="105"/>
      <c r="G927" s="106"/>
      <c r="H927" s="106"/>
      <c r="I927" s="107"/>
      <c r="J927" s="107"/>
      <c r="K927" s="52"/>
      <c r="L927" s="68" t="str">
        <f t="shared" si="133"/>
        <v xml:space="preserve">       </v>
      </c>
      <c r="M927" s="63" t="str">
        <f t="shared" si="129"/>
        <v xml:space="preserve">   </v>
      </c>
      <c r="N927" s="51"/>
      <c r="O927" s="51"/>
      <c r="P927" s="51"/>
      <c r="Q927" s="51"/>
      <c r="R927" s="51"/>
      <c r="S927" s="51"/>
      <c r="T927" s="51"/>
      <c r="U927" s="51"/>
      <c r="V927" s="51"/>
      <c r="W927" s="51"/>
      <c r="X927" s="51"/>
      <c r="Y927" s="51"/>
      <c r="Z927" s="51"/>
    </row>
    <row r="928" spans="1:26" ht="15" hidden="1" customHeight="1" x14ac:dyDescent="0.25">
      <c r="A928" s="382"/>
      <c r="B928" s="340"/>
      <c r="C928" s="104"/>
      <c r="D928" s="370"/>
      <c r="E928" s="52"/>
      <c r="F928" s="105"/>
      <c r="G928" s="106"/>
      <c r="H928" s="106"/>
      <c r="I928" s="107"/>
      <c r="J928" s="107"/>
      <c r="K928" s="52"/>
      <c r="L928" s="68" t="str">
        <f t="shared" si="133"/>
        <v xml:space="preserve">       </v>
      </c>
      <c r="M928" s="63" t="str">
        <f t="shared" si="129"/>
        <v xml:space="preserve">   </v>
      </c>
      <c r="N928" s="51"/>
      <c r="O928" s="51"/>
      <c r="P928" s="51"/>
      <c r="Q928" s="51"/>
      <c r="R928" s="51"/>
      <c r="S928" s="51"/>
      <c r="T928" s="51"/>
      <c r="U928" s="51"/>
      <c r="V928" s="51"/>
      <c r="W928" s="51"/>
      <c r="X928" s="51"/>
      <c r="Y928" s="51"/>
      <c r="Z928" s="51"/>
    </row>
    <row r="929" spans="1:26" ht="15" hidden="1" customHeight="1" x14ac:dyDescent="0.25">
      <c r="A929" s="382"/>
      <c r="B929" s="340"/>
      <c r="C929" s="104"/>
      <c r="D929" s="370"/>
      <c r="E929" s="52"/>
      <c r="F929" s="105"/>
      <c r="G929" s="106"/>
      <c r="H929" s="106"/>
      <c r="I929" s="107"/>
      <c r="J929" s="107"/>
      <c r="K929" s="52"/>
      <c r="L929" s="68" t="str">
        <f t="shared" si="133"/>
        <v xml:space="preserve">       </v>
      </c>
      <c r="M929" s="63" t="str">
        <f t="shared" si="129"/>
        <v xml:space="preserve">   </v>
      </c>
      <c r="N929" s="51"/>
      <c r="O929" s="51"/>
      <c r="P929" s="51"/>
      <c r="Q929" s="51"/>
      <c r="R929" s="51"/>
      <c r="S929" s="51"/>
      <c r="T929" s="51"/>
      <c r="U929" s="51"/>
      <c r="V929" s="51"/>
      <c r="W929" s="51"/>
      <c r="X929" s="51"/>
      <c r="Y929" s="51"/>
      <c r="Z929" s="51"/>
    </row>
    <row r="930" spans="1:26" ht="15" hidden="1" customHeight="1" x14ac:dyDescent="0.25">
      <c r="A930" s="382"/>
      <c r="B930" s="340"/>
      <c r="C930" s="104"/>
      <c r="D930" s="370"/>
      <c r="E930" s="52"/>
      <c r="F930" s="105"/>
      <c r="G930" s="106"/>
      <c r="H930" s="106"/>
      <c r="I930" s="107"/>
      <c r="J930" s="107"/>
      <c r="K930" s="52"/>
      <c r="L930" s="68" t="str">
        <f t="shared" si="133"/>
        <v xml:space="preserve">       </v>
      </c>
      <c r="M930" s="63" t="str">
        <f t="shared" si="129"/>
        <v xml:space="preserve">   </v>
      </c>
      <c r="N930" s="51"/>
      <c r="O930" s="51"/>
      <c r="P930" s="51"/>
      <c r="Q930" s="51"/>
      <c r="R930" s="51"/>
      <c r="S930" s="51"/>
      <c r="T930" s="51"/>
      <c r="U930" s="51"/>
      <c r="V930" s="51"/>
      <c r="W930" s="51"/>
      <c r="X930" s="51"/>
      <c r="Y930" s="51"/>
      <c r="Z930" s="51"/>
    </row>
    <row r="931" spans="1:26" ht="15" hidden="1" customHeight="1" x14ac:dyDescent="0.25">
      <c r="A931" s="382"/>
      <c r="B931" s="340"/>
      <c r="C931" s="104"/>
      <c r="D931" s="370"/>
      <c r="E931" s="52"/>
      <c r="F931" s="105"/>
      <c r="G931" s="106"/>
      <c r="H931" s="106"/>
      <c r="I931" s="107"/>
      <c r="J931" s="107"/>
      <c r="K931" s="52"/>
      <c r="L931" s="68" t="str">
        <f t="shared" si="133"/>
        <v xml:space="preserve">       </v>
      </c>
      <c r="M931" s="63" t="str">
        <f t="shared" si="129"/>
        <v xml:space="preserve">   </v>
      </c>
      <c r="N931" s="51"/>
      <c r="O931" s="51"/>
      <c r="P931" s="51"/>
      <c r="Q931" s="51"/>
      <c r="R931" s="51"/>
      <c r="S931" s="51"/>
      <c r="T931" s="51"/>
      <c r="U931" s="51"/>
      <c r="V931" s="51"/>
      <c r="W931" s="51"/>
      <c r="X931" s="51"/>
      <c r="Y931" s="51"/>
      <c r="Z931" s="51"/>
    </row>
    <row r="932" spans="1:26" ht="15" hidden="1" customHeight="1" x14ac:dyDescent="0.25">
      <c r="A932" s="384"/>
      <c r="B932" s="344"/>
      <c r="C932" s="104"/>
      <c r="D932" s="370"/>
      <c r="E932" s="52"/>
      <c r="F932" s="105"/>
      <c r="G932" s="106"/>
      <c r="H932" s="106"/>
      <c r="I932" s="107"/>
      <c r="J932" s="107"/>
      <c r="K932" s="52"/>
      <c r="L932" s="68" t="str">
        <f>CONCATENATE(C932," ",D932," ",E932," ",F932)</f>
        <v xml:space="preserve">   </v>
      </c>
      <c r="M932" s="63" t="str">
        <f t="shared" si="129"/>
        <v xml:space="preserve">   </v>
      </c>
      <c r="N932" s="51"/>
      <c r="O932" s="51"/>
      <c r="P932" s="51"/>
      <c r="Q932" s="51"/>
      <c r="R932" s="51"/>
      <c r="S932" s="51"/>
      <c r="T932" s="51"/>
      <c r="U932" s="51"/>
      <c r="V932" s="51"/>
      <c r="W932" s="51"/>
      <c r="X932" s="51"/>
      <c r="Y932" s="51"/>
      <c r="Z932" s="51"/>
    </row>
    <row r="933" spans="1:26" ht="80.25" customHeight="1" x14ac:dyDescent="0.25">
      <c r="A933" s="379" t="s">
        <v>365</v>
      </c>
      <c r="B933" s="345" t="s">
        <v>128</v>
      </c>
      <c r="C933" s="81" t="s">
        <v>384</v>
      </c>
      <c r="D933" s="85" t="s">
        <v>130</v>
      </c>
      <c r="E933" s="354" t="s">
        <v>385</v>
      </c>
      <c r="F933" s="85" t="s">
        <v>386</v>
      </c>
      <c r="G933" s="131" t="s">
        <v>303</v>
      </c>
      <c r="H933" s="135" t="s">
        <v>138</v>
      </c>
      <c r="I933" s="135" t="s">
        <v>387</v>
      </c>
      <c r="J933" s="132" t="s">
        <v>376</v>
      </c>
      <c r="K933" s="52"/>
      <c r="L933" s="338" t="str">
        <f t="shared" ref="L933" si="134">CONCATENATE(C933," ",D933," ",E933," ",F933," ",C934," ",D934," ",E934," ",F934)</f>
        <v xml:space="preserve">UC5 C3 Ejecutar técnicas de pedicure teniendo en cuenta los requerimientos del cliente,  criterios técnicos, estéticos y de bioseguridad e higiene.     </v>
      </c>
      <c r="M933" s="63" t="str">
        <f t="shared" si="129"/>
        <v>C3 I1 Realiza la limpieza de pies aplicando diversas técnicas, criterios estéticos, y normas de bioseguridad e higiene.</v>
      </c>
      <c r="N933" s="51"/>
      <c r="O933" s="51"/>
      <c r="P933" s="51"/>
      <c r="Q933" s="51"/>
      <c r="R933" s="51"/>
      <c r="S933" s="51"/>
      <c r="T933" s="51"/>
      <c r="U933" s="51"/>
      <c r="V933" s="51"/>
      <c r="W933" s="51"/>
      <c r="X933" s="51"/>
      <c r="Y933" s="51"/>
      <c r="Z933" s="51"/>
    </row>
    <row r="934" spans="1:26" ht="99.75" customHeight="1" x14ac:dyDescent="0.25">
      <c r="A934" s="382"/>
      <c r="B934" s="340"/>
      <c r="C934" s="104"/>
      <c r="D934" s="370"/>
      <c r="E934" s="52"/>
      <c r="F934" s="105"/>
      <c r="G934" s="386" t="s">
        <v>306</v>
      </c>
      <c r="H934" s="81" t="s">
        <v>138</v>
      </c>
      <c r="I934" s="114" t="s">
        <v>388</v>
      </c>
      <c r="J934" s="80" t="s">
        <v>389</v>
      </c>
      <c r="K934" s="52"/>
      <c r="L934" s="68" t="str">
        <f t="shared" ref="L934:L941" si="135">CONCATENATE(C934," ",D934," ",E934," ",F934," ",C935," ",D935," ",E935," ",F935)</f>
        <v xml:space="preserve">       </v>
      </c>
      <c r="M934" s="63" t="str">
        <f t="shared" si="129"/>
        <v>C3 I2 Realiza técnicas de pedicure, diseño y decoración de uñas aplicando  criterios  estéticos y normas de bioseguridad e higiene y de acuerdo a los requerimientos del cliente.</v>
      </c>
      <c r="N934" s="51"/>
      <c r="O934" s="51"/>
      <c r="P934" s="51"/>
      <c r="Q934" s="51"/>
      <c r="R934" s="51"/>
      <c r="S934" s="51"/>
      <c r="T934" s="51"/>
      <c r="U934" s="51"/>
      <c r="V934" s="51"/>
      <c r="W934" s="51"/>
      <c r="X934" s="51"/>
      <c r="Y934" s="51"/>
      <c r="Z934" s="51"/>
    </row>
    <row r="935" spans="1:26" ht="15" hidden="1" customHeight="1" x14ac:dyDescent="0.25">
      <c r="A935" s="382"/>
      <c r="B935" s="340"/>
      <c r="C935" s="104"/>
      <c r="D935" s="370"/>
      <c r="E935" s="52"/>
      <c r="F935" s="105"/>
      <c r="G935" s="106"/>
      <c r="H935" s="354"/>
      <c r="I935" s="354"/>
      <c r="J935" s="80"/>
      <c r="K935" s="52"/>
      <c r="L935" s="68" t="str">
        <f t="shared" si="135"/>
        <v xml:space="preserve">       </v>
      </c>
      <c r="M935" s="63" t="str">
        <f t="shared" si="129"/>
        <v xml:space="preserve">   </v>
      </c>
      <c r="N935" s="51"/>
      <c r="O935" s="51"/>
      <c r="P935" s="51"/>
      <c r="Q935" s="51"/>
      <c r="R935" s="51"/>
      <c r="S935" s="51"/>
      <c r="T935" s="51"/>
      <c r="U935" s="51"/>
      <c r="V935" s="51"/>
      <c r="W935" s="51"/>
      <c r="X935" s="51"/>
      <c r="Y935" s="51"/>
      <c r="Z935" s="51"/>
    </row>
    <row r="936" spans="1:26" ht="15" hidden="1" customHeight="1" x14ac:dyDescent="0.25">
      <c r="A936" s="382"/>
      <c r="B936" s="340"/>
      <c r="C936" s="104"/>
      <c r="D936" s="370"/>
      <c r="E936" s="52"/>
      <c r="F936" s="105"/>
      <c r="G936" s="106"/>
      <c r="H936" s="106"/>
      <c r="I936" s="107"/>
      <c r="J936" s="107"/>
      <c r="K936" s="52"/>
      <c r="L936" s="68" t="str">
        <f t="shared" si="135"/>
        <v xml:space="preserve">       </v>
      </c>
      <c r="M936" s="63" t="str">
        <f t="shared" si="129"/>
        <v xml:space="preserve">   </v>
      </c>
      <c r="N936" s="51"/>
      <c r="O936" s="51"/>
      <c r="P936" s="51"/>
      <c r="Q936" s="51"/>
      <c r="R936" s="51"/>
      <c r="S936" s="51"/>
      <c r="T936" s="51"/>
      <c r="U936" s="51"/>
      <c r="V936" s="51"/>
      <c r="W936" s="51"/>
      <c r="X936" s="51"/>
      <c r="Y936" s="51"/>
      <c r="Z936" s="51"/>
    </row>
    <row r="937" spans="1:26" ht="15" hidden="1" customHeight="1" x14ac:dyDescent="0.25">
      <c r="A937" s="382"/>
      <c r="B937" s="340"/>
      <c r="C937" s="104"/>
      <c r="D937" s="370"/>
      <c r="E937" s="52"/>
      <c r="F937" s="105"/>
      <c r="G937" s="106"/>
      <c r="H937" s="106"/>
      <c r="I937" s="107"/>
      <c r="J937" s="107"/>
      <c r="K937" s="52"/>
      <c r="L937" s="68" t="str">
        <f t="shared" si="135"/>
        <v xml:space="preserve">       </v>
      </c>
      <c r="M937" s="63" t="str">
        <f t="shared" si="129"/>
        <v xml:space="preserve">   </v>
      </c>
      <c r="N937" s="51"/>
      <c r="O937" s="51"/>
      <c r="P937" s="51"/>
      <c r="Q937" s="51"/>
      <c r="R937" s="51"/>
      <c r="S937" s="51"/>
      <c r="T937" s="51"/>
      <c r="U937" s="51"/>
      <c r="V937" s="51"/>
      <c r="W937" s="51"/>
      <c r="X937" s="51"/>
      <c r="Y937" s="51"/>
      <c r="Z937" s="51"/>
    </row>
    <row r="938" spans="1:26" ht="15" hidden="1" customHeight="1" x14ac:dyDescent="0.25">
      <c r="A938" s="382"/>
      <c r="B938" s="340"/>
      <c r="C938" s="104"/>
      <c r="D938" s="370"/>
      <c r="E938" s="52"/>
      <c r="F938" s="105"/>
      <c r="G938" s="106"/>
      <c r="H938" s="106"/>
      <c r="I938" s="107"/>
      <c r="J938" s="107"/>
      <c r="K938" s="52"/>
      <c r="L938" s="68" t="str">
        <f t="shared" si="135"/>
        <v xml:space="preserve">       </v>
      </c>
      <c r="M938" s="63" t="str">
        <f t="shared" si="129"/>
        <v xml:space="preserve">   </v>
      </c>
      <c r="N938" s="51"/>
      <c r="O938" s="51"/>
      <c r="P938" s="51"/>
      <c r="Q938" s="51"/>
      <c r="R938" s="51"/>
      <c r="S938" s="51"/>
      <c r="T938" s="51"/>
      <c r="U938" s="51"/>
      <c r="V938" s="51"/>
      <c r="W938" s="51"/>
      <c r="X938" s="51"/>
      <c r="Y938" s="51"/>
      <c r="Z938" s="51"/>
    </row>
    <row r="939" spans="1:26" ht="15" hidden="1" customHeight="1" x14ac:dyDescent="0.25">
      <c r="A939" s="382"/>
      <c r="B939" s="340"/>
      <c r="C939" s="104"/>
      <c r="D939" s="370"/>
      <c r="E939" s="52"/>
      <c r="F939" s="105"/>
      <c r="G939" s="106"/>
      <c r="H939" s="106"/>
      <c r="I939" s="107"/>
      <c r="J939" s="107"/>
      <c r="K939" s="52"/>
      <c r="L939" s="68" t="str">
        <f t="shared" si="135"/>
        <v xml:space="preserve">       </v>
      </c>
      <c r="M939" s="63" t="str">
        <f t="shared" si="129"/>
        <v xml:space="preserve">   </v>
      </c>
      <c r="N939" s="51"/>
      <c r="O939" s="51"/>
      <c r="P939" s="51"/>
      <c r="Q939" s="51"/>
      <c r="R939" s="51"/>
      <c r="S939" s="51"/>
      <c r="T939" s="51"/>
      <c r="U939" s="51"/>
      <c r="V939" s="51"/>
      <c r="W939" s="51"/>
      <c r="X939" s="51"/>
      <c r="Y939" s="51"/>
      <c r="Z939" s="51"/>
    </row>
    <row r="940" spans="1:26" ht="15" hidden="1" customHeight="1" x14ac:dyDescent="0.25">
      <c r="A940" s="382"/>
      <c r="B940" s="340"/>
      <c r="C940" s="104"/>
      <c r="D940" s="370"/>
      <c r="E940" s="52"/>
      <c r="F940" s="105"/>
      <c r="G940" s="106"/>
      <c r="H940" s="106"/>
      <c r="I940" s="107"/>
      <c r="J940" s="107"/>
      <c r="K940" s="52"/>
      <c r="L940" s="68" t="str">
        <f t="shared" si="135"/>
        <v xml:space="preserve">       </v>
      </c>
      <c r="M940" s="63" t="str">
        <f t="shared" si="129"/>
        <v xml:space="preserve">   </v>
      </c>
      <c r="N940" s="51"/>
      <c r="O940" s="51"/>
      <c r="P940" s="51"/>
      <c r="Q940" s="51"/>
      <c r="R940" s="51"/>
      <c r="S940" s="51"/>
      <c r="T940" s="51"/>
      <c r="U940" s="51"/>
      <c r="V940" s="51"/>
      <c r="W940" s="51"/>
      <c r="X940" s="51"/>
      <c r="Y940" s="51"/>
      <c r="Z940" s="51"/>
    </row>
    <row r="941" spans="1:26" ht="15" hidden="1" customHeight="1" x14ac:dyDescent="0.25">
      <c r="A941" s="382"/>
      <c r="B941" s="340"/>
      <c r="C941" s="104"/>
      <c r="D941" s="370"/>
      <c r="E941" s="52"/>
      <c r="F941" s="105"/>
      <c r="G941" s="106"/>
      <c r="H941" s="106"/>
      <c r="I941" s="107"/>
      <c r="J941" s="107"/>
      <c r="K941" s="52"/>
      <c r="L941" s="68" t="str">
        <f t="shared" si="135"/>
        <v xml:space="preserve">       </v>
      </c>
      <c r="M941" s="63" t="str">
        <f t="shared" si="129"/>
        <v xml:space="preserve">   </v>
      </c>
      <c r="N941" s="51"/>
      <c r="O941" s="51"/>
      <c r="P941" s="51"/>
      <c r="Q941" s="51"/>
      <c r="R941" s="51"/>
      <c r="S941" s="51"/>
      <c r="T941" s="51"/>
      <c r="U941" s="51"/>
      <c r="V941" s="51"/>
      <c r="W941" s="51"/>
      <c r="X941" s="51"/>
      <c r="Y941" s="51"/>
      <c r="Z941" s="51"/>
    </row>
    <row r="942" spans="1:26" ht="15" hidden="1" customHeight="1" x14ac:dyDescent="0.25">
      <c r="A942" s="384"/>
      <c r="B942" s="344"/>
      <c r="C942" s="104"/>
      <c r="D942" s="370"/>
      <c r="E942" s="52"/>
      <c r="F942" s="105"/>
      <c r="G942" s="106"/>
      <c r="H942" s="106"/>
      <c r="I942" s="107"/>
      <c r="J942" s="107"/>
      <c r="K942" s="52"/>
      <c r="L942" s="68" t="str">
        <f>CONCATENATE(C942," ",D942," ",E942," ",F942)</f>
        <v xml:space="preserve">   </v>
      </c>
      <c r="M942" s="63" t="str">
        <f t="shared" si="129"/>
        <v xml:space="preserve">   </v>
      </c>
      <c r="N942" s="51"/>
      <c r="O942" s="51"/>
      <c r="P942" s="51"/>
      <c r="Q942" s="51"/>
      <c r="R942" s="51"/>
      <c r="S942" s="51"/>
      <c r="T942" s="51"/>
      <c r="U942" s="51"/>
      <c r="V942" s="51"/>
      <c r="W942" s="51"/>
      <c r="X942" s="51"/>
      <c r="Y942" s="51"/>
      <c r="Z942" s="51"/>
    </row>
    <row r="943" spans="1:26" ht="15" hidden="1" customHeight="1" x14ac:dyDescent="0.25">
      <c r="A943" s="379" t="s">
        <v>365</v>
      </c>
      <c r="B943" s="345" t="s">
        <v>128</v>
      </c>
      <c r="C943" s="107"/>
      <c r="D943" s="107"/>
      <c r="E943" s="107"/>
      <c r="F943" s="107"/>
      <c r="G943" s="106"/>
      <c r="H943" s="106"/>
      <c r="I943" s="107"/>
      <c r="J943" s="107"/>
      <c r="K943" s="52"/>
      <c r="L943" s="338" t="str">
        <f t="shared" ref="L943" si="136">CONCATENATE(C943," ",D943," ",E943," ",F943," ",C944," ",D944," ",E944," ",F944)</f>
        <v xml:space="preserve">       </v>
      </c>
      <c r="M943" s="63" t="str">
        <f t="shared" si="129"/>
        <v xml:space="preserve">   </v>
      </c>
      <c r="N943" s="51"/>
      <c r="O943" s="51"/>
      <c r="P943" s="51"/>
      <c r="Q943" s="51"/>
      <c r="R943" s="51"/>
      <c r="S943" s="51"/>
      <c r="T943" s="51"/>
      <c r="U943" s="51"/>
      <c r="V943" s="51"/>
      <c r="W943" s="51"/>
      <c r="X943" s="51"/>
      <c r="Y943" s="51"/>
      <c r="Z943" s="51"/>
    </row>
    <row r="944" spans="1:26" ht="15" hidden="1" customHeight="1" x14ac:dyDescent="0.25">
      <c r="A944" s="382"/>
      <c r="B944" s="340"/>
      <c r="C944" s="104"/>
      <c r="D944" s="370"/>
      <c r="E944" s="52"/>
      <c r="F944" s="105"/>
      <c r="G944" s="106"/>
      <c r="H944" s="106"/>
      <c r="I944" s="107"/>
      <c r="J944" s="107"/>
      <c r="K944" s="52"/>
      <c r="L944" s="68" t="str">
        <f t="shared" ref="L944:L951" si="137">CONCATENATE(C944," ",D944," ",E944," ",F944," ",C945," ",D945," ",E945," ",F945)</f>
        <v xml:space="preserve">       </v>
      </c>
      <c r="M944" s="63" t="str">
        <f t="shared" si="129"/>
        <v xml:space="preserve">   </v>
      </c>
      <c r="N944" s="51"/>
      <c r="O944" s="51"/>
      <c r="P944" s="51"/>
      <c r="Q944" s="51"/>
      <c r="R944" s="51"/>
      <c r="S944" s="51"/>
      <c r="T944" s="51"/>
      <c r="U944" s="51"/>
      <c r="V944" s="51"/>
      <c r="W944" s="51"/>
      <c r="X944" s="51"/>
      <c r="Y944" s="51"/>
      <c r="Z944" s="51"/>
    </row>
    <row r="945" spans="1:26" ht="15" hidden="1" customHeight="1" x14ac:dyDescent="0.25">
      <c r="A945" s="382"/>
      <c r="B945" s="340"/>
      <c r="C945" s="104"/>
      <c r="D945" s="370"/>
      <c r="E945" s="52"/>
      <c r="F945" s="105"/>
      <c r="G945" s="106"/>
      <c r="H945" s="106"/>
      <c r="I945" s="107"/>
      <c r="J945" s="107"/>
      <c r="K945" s="52"/>
      <c r="L945" s="68" t="str">
        <f t="shared" si="137"/>
        <v xml:space="preserve">       </v>
      </c>
      <c r="M945" s="63" t="str">
        <f t="shared" si="129"/>
        <v xml:space="preserve">   </v>
      </c>
      <c r="N945" s="51"/>
      <c r="O945" s="51"/>
      <c r="P945" s="51"/>
      <c r="Q945" s="51"/>
      <c r="R945" s="51"/>
      <c r="S945" s="51"/>
      <c r="T945" s="51"/>
      <c r="U945" s="51"/>
      <c r="V945" s="51"/>
      <c r="W945" s="51"/>
      <c r="X945" s="51"/>
      <c r="Y945" s="51"/>
      <c r="Z945" s="51"/>
    </row>
    <row r="946" spans="1:26" ht="15" hidden="1" customHeight="1" x14ac:dyDescent="0.25">
      <c r="A946" s="382"/>
      <c r="B946" s="340"/>
      <c r="C946" s="104"/>
      <c r="D946" s="370"/>
      <c r="E946" s="52"/>
      <c r="F946" s="105"/>
      <c r="G946" s="106"/>
      <c r="H946" s="106"/>
      <c r="I946" s="107"/>
      <c r="J946" s="107"/>
      <c r="K946" s="52"/>
      <c r="L946" s="68" t="str">
        <f t="shared" si="137"/>
        <v xml:space="preserve">       </v>
      </c>
      <c r="M946" s="63" t="str">
        <f t="shared" si="129"/>
        <v xml:space="preserve">   </v>
      </c>
      <c r="N946" s="51"/>
      <c r="O946" s="51"/>
      <c r="P946" s="51"/>
      <c r="Q946" s="51"/>
      <c r="R946" s="51"/>
      <c r="S946" s="51"/>
      <c r="T946" s="51"/>
      <c r="U946" s="51"/>
      <c r="V946" s="51"/>
      <c r="W946" s="51"/>
      <c r="X946" s="51"/>
      <c r="Y946" s="51"/>
      <c r="Z946" s="51"/>
    </row>
    <row r="947" spans="1:26" ht="15" hidden="1" customHeight="1" x14ac:dyDescent="0.25">
      <c r="A947" s="382"/>
      <c r="B947" s="340"/>
      <c r="C947" s="104"/>
      <c r="D947" s="370"/>
      <c r="E947" s="52"/>
      <c r="F947" s="105"/>
      <c r="G947" s="106"/>
      <c r="H947" s="106"/>
      <c r="I947" s="107"/>
      <c r="J947" s="107"/>
      <c r="K947" s="52"/>
      <c r="L947" s="68" t="str">
        <f t="shared" si="137"/>
        <v xml:space="preserve">       </v>
      </c>
      <c r="M947" s="63" t="str">
        <f t="shared" si="129"/>
        <v xml:space="preserve">   </v>
      </c>
      <c r="N947" s="51"/>
      <c r="O947" s="51"/>
      <c r="P947" s="51"/>
      <c r="Q947" s="51"/>
      <c r="R947" s="51"/>
      <c r="S947" s="51"/>
      <c r="T947" s="51"/>
      <c r="U947" s="51"/>
      <c r="V947" s="51"/>
      <c r="W947" s="51"/>
      <c r="X947" s="51"/>
      <c r="Y947" s="51"/>
      <c r="Z947" s="51"/>
    </row>
    <row r="948" spans="1:26" ht="15" hidden="1" customHeight="1" x14ac:dyDescent="0.25">
      <c r="A948" s="382"/>
      <c r="B948" s="340"/>
      <c r="C948" s="104"/>
      <c r="D948" s="370"/>
      <c r="E948" s="52"/>
      <c r="F948" s="105"/>
      <c r="G948" s="106"/>
      <c r="H948" s="106"/>
      <c r="I948" s="107"/>
      <c r="J948" s="107"/>
      <c r="K948" s="52"/>
      <c r="L948" s="68" t="str">
        <f t="shared" si="137"/>
        <v xml:space="preserve">       </v>
      </c>
      <c r="M948" s="63" t="str">
        <f t="shared" si="129"/>
        <v xml:space="preserve">   </v>
      </c>
      <c r="N948" s="51"/>
      <c r="O948" s="51"/>
      <c r="P948" s="51"/>
      <c r="Q948" s="51"/>
      <c r="R948" s="51"/>
      <c r="S948" s="51"/>
      <c r="T948" s="51"/>
      <c r="U948" s="51"/>
      <c r="V948" s="51"/>
      <c r="W948" s="51"/>
      <c r="X948" s="51"/>
      <c r="Y948" s="51"/>
      <c r="Z948" s="51"/>
    </row>
    <row r="949" spans="1:26" ht="15" hidden="1" customHeight="1" x14ac:dyDescent="0.25">
      <c r="A949" s="382"/>
      <c r="B949" s="340"/>
      <c r="C949" s="104"/>
      <c r="D949" s="370"/>
      <c r="E949" s="52"/>
      <c r="F949" s="105"/>
      <c r="G949" s="106"/>
      <c r="H949" s="106"/>
      <c r="I949" s="107"/>
      <c r="J949" s="107"/>
      <c r="K949" s="52"/>
      <c r="L949" s="68" t="str">
        <f t="shared" si="137"/>
        <v xml:space="preserve">       </v>
      </c>
      <c r="M949" s="63" t="str">
        <f t="shared" si="129"/>
        <v xml:space="preserve">   </v>
      </c>
      <c r="N949" s="51"/>
      <c r="O949" s="51"/>
      <c r="P949" s="51"/>
      <c r="Q949" s="51"/>
      <c r="R949" s="51"/>
      <c r="S949" s="51"/>
      <c r="T949" s="51"/>
      <c r="U949" s="51"/>
      <c r="V949" s="51"/>
      <c r="W949" s="51"/>
      <c r="X949" s="51"/>
      <c r="Y949" s="51"/>
      <c r="Z949" s="51"/>
    </row>
    <row r="950" spans="1:26" ht="15" hidden="1" customHeight="1" x14ac:dyDescent="0.25">
      <c r="A950" s="382"/>
      <c r="B950" s="340"/>
      <c r="C950" s="104"/>
      <c r="D950" s="370"/>
      <c r="E950" s="52"/>
      <c r="F950" s="105"/>
      <c r="G950" s="106"/>
      <c r="H950" s="106"/>
      <c r="I950" s="107"/>
      <c r="J950" s="107"/>
      <c r="K950" s="52"/>
      <c r="L950" s="68" t="str">
        <f t="shared" si="137"/>
        <v xml:space="preserve">       </v>
      </c>
      <c r="M950" s="63" t="str">
        <f t="shared" si="129"/>
        <v xml:space="preserve">   </v>
      </c>
      <c r="N950" s="51"/>
      <c r="O950" s="51"/>
      <c r="P950" s="51"/>
      <c r="Q950" s="51"/>
      <c r="R950" s="51"/>
      <c r="S950" s="51"/>
      <c r="T950" s="51"/>
      <c r="U950" s="51"/>
      <c r="V950" s="51"/>
      <c r="W950" s="51"/>
      <c r="X950" s="51"/>
      <c r="Y950" s="51"/>
      <c r="Z950" s="51"/>
    </row>
    <row r="951" spans="1:26" ht="15" hidden="1" customHeight="1" x14ac:dyDescent="0.25">
      <c r="A951" s="382"/>
      <c r="B951" s="340"/>
      <c r="C951" s="104"/>
      <c r="D951" s="370"/>
      <c r="E951" s="52"/>
      <c r="F951" s="105"/>
      <c r="G951" s="106"/>
      <c r="H951" s="106"/>
      <c r="I951" s="107"/>
      <c r="J951" s="107"/>
      <c r="K951" s="52"/>
      <c r="L951" s="68" t="str">
        <f t="shared" si="137"/>
        <v xml:space="preserve">       </v>
      </c>
      <c r="M951" s="63" t="str">
        <f t="shared" si="129"/>
        <v xml:space="preserve">   </v>
      </c>
      <c r="N951" s="51"/>
      <c r="O951" s="51"/>
      <c r="P951" s="51"/>
      <c r="Q951" s="51"/>
      <c r="R951" s="51"/>
      <c r="S951" s="51"/>
      <c r="T951" s="51"/>
      <c r="U951" s="51"/>
      <c r="V951" s="51"/>
      <c r="W951" s="51"/>
      <c r="X951" s="51"/>
      <c r="Y951" s="51"/>
      <c r="Z951" s="51"/>
    </row>
    <row r="952" spans="1:26" ht="15" hidden="1" customHeight="1" x14ac:dyDescent="0.25">
      <c r="A952" s="384"/>
      <c r="B952" s="344"/>
      <c r="C952" s="104"/>
      <c r="D952" s="370"/>
      <c r="E952" s="52"/>
      <c r="F952" s="105"/>
      <c r="G952" s="106"/>
      <c r="H952" s="106"/>
      <c r="I952" s="107"/>
      <c r="J952" s="107"/>
      <c r="K952" s="52"/>
      <c r="L952" s="68" t="str">
        <f>CONCATENATE(C952," ",D952," ",E952," ",F952)</f>
        <v xml:space="preserve">   </v>
      </c>
      <c r="M952" s="63" t="str">
        <f t="shared" si="129"/>
        <v xml:space="preserve">   </v>
      </c>
      <c r="N952" s="51"/>
      <c r="O952" s="51"/>
      <c r="P952" s="51"/>
      <c r="Q952" s="51"/>
      <c r="R952" s="51"/>
      <c r="S952" s="51"/>
      <c r="T952" s="51"/>
      <c r="U952" s="51"/>
      <c r="V952" s="51"/>
      <c r="W952" s="51"/>
      <c r="X952" s="51"/>
      <c r="Y952" s="51"/>
      <c r="Z952" s="51"/>
    </row>
    <row r="953" spans="1:26" ht="15" hidden="1" customHeight="1" x14ac:dyDescent="0.25">
      <c r="A953" s="379" t="s">
        <v>365</v>
      </c>
      <c r="B953" s="345" t="s">
        <v>128</v>
      </c>
      <c r="C953" s="107"/>
      <c r="D953" s="107"/>
      <c r="E953" s="107"/>
      <c r="F953" s="107"/>
      <c r="G953" s="106"/>
      <c r="H953" s="106"/>
      <c r="I953" s="107"/>
      <c r="J953" s="107"/>
      <c r="K953" s="52"/>
      <c r="L953" s="338" t="str">
        <f t="shared" ref="L953" si="138">CONCATENATE(C953," ",D953," ",E953," ",F953," ",C954," ",D954," ",E954," ",F954)</f>
        <v xml:space="preserve">       </v>
      </c>
      <c r="M953" s="63" t="str">
        <f t="shared" si="129"/>
        <v xml:space="preserve">   </v>
      </c>
      <c r="N953" s="51"/>
      <c r="O953" s="51"/>
      <c r="P953" s="51"/>
      <c r="Q953" s="51"/>
      <c r="R953" s="51"/>
      <c r="S953" s="51"/>
      <c r="T953" s="51"/>
      <c r="U953" s="51"/>
      <c r="V953" s="51"/>
      <c r="W953" s="51"/>
      <c r="X953" s="51"/>
      <c r="Y953" s="51"/>
      <c r="Z953" s="51"/>
    </row>
    <row r="954" spans="1:26" ht="15" hidden="1" customHeight="1" x14ac:dyDescent="0.25">
      <c r="A954" s="382"/>
      <c r="B954" s="340"/>
      <c r="C954" s="104"/>
      <c r="D954" s="370"/>
      <c r="E954" s="52"/>
      <c r="F954" s="105"/>
      <c r="G954" s="106"/>
      <c r="H954" s="106"/>
      <c r="I954" s="107"/>
      <c r="J954" s="107"/>
      <c r="K954" s="52"/>
      <c r="L954" s="68" t="str">
        <f t="shared" ref="L954:L961" si="139">CONCATENATE(C954," ",D954," ",E954," ",F954," ",C955," ",D955," ",E955," ",F955)</f>
        <v xml:space="preserve">       </v>
      </c>
      <c r="M954" s="63" t="str">
        <f t="shared" si="129"/>
        <v xml:space="preserve">   </v>
      </c>
      <c r="N954" s="51"/>
      <c r="O954" s="51"/>
      <c r="P954" s="51"/>
      <c r="Q954" s="51"/>
      <c r="R954" s="51"/>
      <c r="S954" s="51"/>
      <c r="T954" s="51"/>
      <c r="U954" s="51"/>
      <c r="V954" s="51"/>
      <c r="W954" s="51"/>
      <c r="X954" s="51"/>
      <c r="Y954" s="51"/>
      <c r="Z954" s="51"/>
    </row>
    <row r="955" spans="1:26" ht="15" hidden="1" customHeight="1" x14ac:dyDescent="0.25">
      <c r="A955" s="382"/>
      <c r="B955" s="340"/>
      <c r="C955" s="104"/>
      <c r="D955" s="370"/>
      <c r="E955" s="52"/>
      <c r="F955" s="105"/>
      <c r="G955" s="106"/>
      <c r="H955" s="106"/>
      <c r="I955" s="107"/>
      <c r="J955" s="107"/>
      <c r="K955" s="52"/>
      <c r="L955" s="68" t="str">
        <f t="shared" si="139"/>
        <v xml:space="preserve">       </v>
      </c>
      <c r="M955" s="63" t="str">
        <f t="shared" si="129"/>
        <v xml:space="preserve">   </v>
      </c>
      <c r="N955" s="51"/>
      <c r="O955" s="51"/>
      <c r="P955" s="51"/>
      <c r="Q955" s="51"/>
      <c r="R955" s="51"/>
      <c r="S955" s="51"/>
      <c r="T955" s="51"/>
      <c r="U955" s="51"/>
      <c r="V955" s="51"/>
      <c r="W955" s="51"/>
      <c r="X955" s="51"/>
      <c r="Y955" s="51"/>
      <c r="Z955" s="51"/>
    </row>
    <row r="956" spans="1:26" ht="15" hidden="1" customHeight="1" x14ac:dyDescent="0.25">
      <c r="A956" s="382"/>
      <c r="B956" s="340"/>
      <c r="C956" s="104"/>
      <c r="D956" s="370"/>
      <c r="E956" s="52"/>
      <c r="F956" s="105"/>
      <c r="G956" s="106"/>
      <c r="H956" s="106"/>
      <c r="I956" s="107"/>
      <c r="J956" s="107"/>
      <c r="K956" s="52"/>
      <c r="L956" s="68" t="str">
        <f t="shared" si="139"/>
        <v xml:space="preserve">       </v>
      </c>
      <c r="M956" s="63" t="str">
        <f t="shared" si="129"/>
        <v xml:space="preserve">   </v>
      </c>
      <c r="N956" s="51"/>
      <c r="O956" s="51"/>
      <c r="P956" s="51"/>
      <c r="Q956" s="51"/>
      <c r="R956" s="51"/>
      <c r="S956" s="51"/>
      <c r="T956" s="51"/>
      <c r="U956" s="51"/>
      <c r="V956" s="51"/>
      <c r="W956" s="51"/>
      <c r="X956" s="51"/>
      <c r="Y956" s="51"/>
      <c r="Z956" s="51"/>
    </row>
    <row r="957" spans="1:26" ht="15" hidden="1" customHeight="1" x14ac:dyDescent="0.25">
      <c r="A957" s="382"/>
      <c r="B957" s="340"/>
      <c r="C957" s="104"/>
      <c r="D957" s="370"/>
      <c r="E957" s="52"/>
      <c r="F957" s="105"/>
      <c r="G957" s="106"/>
      <c r="H957" s="106"/>
      <c r="I957" s="107"/>
      <c r="J957" s="107"/>
      <c r="K957" s="52"/>
      <c r="L957" s="68" t="str">
        <f t="shared" si="139"/>
        <v xml:space="preserve">       </v>
      </c>
      <c r="M957" s="63" t="str">
        <f t="shared" si="129"/>
        <v xml:space="preserve">   </v>
      </c>
      <c r="N957" s="51"/>
      <c r="O957" s="51"/>
      <c r="P957" s="51"/>
      <c r="Q957" s="51"/>
      <c r="R957" s="51"/>
      <c r="S957" s="51"/>
      <c r="T957" s="51"/>
      <c r="U957" s="51"/>
      <c r="V957" s="51"/>
      <c r="W957" s="51"/>
      <c r="X957" s="51"/>
      <c r="Y957" s="51"/>
      <c r="Z957" s="51"/>
    </row>
    <row r="958" spans="1:26" ht="15" hidden="1" customHeight="1" x14ac:dyDescent="0.25">
      <c r="A958" s="382"/>
      <c r="B958" s="340"/>
      <c r="C958" s="104"/>
      <c r="D958" s="370"/>
      <c r="E958" s="52"/>
      <c r="F958" s="105"/>
      <c r="G958" s="106"/>
      <c r="H958" s="106"/>
      <c r="I958" s="107"/>
      <c r="J958" s="107"/>
      <c r="K958" s="52"/>
      <c r="L958" s="68" t="str">
        <f t="shared" si="139"/>
        <v xml:space="preserve">       </v>
      </c>
      <c r="M958" s="63" t="str">
        <f t="shared" si="129"/>
        <v xml:space="preserve">   </v>
      </c>
      <c r="N958" s="51"/>
      <c r="O958" s="51"/>
      <c r="P958" s="51"/>
      <c r="Q958" s="51"/>
      <c r="R958" s="51"/>
      <c r="S958" s="51"/>
      <c r="T958" s="51"/>
      <c r="U958" s="51"/>
      <c r="V958" s="51"/>
      <c r="W958" s="51"/>
      <c r="X958" s="51"/>
      <c r="Y958" s="51"/>
      <c r="Z958" s="51"/>
    </row>
    <row r="959" spans="1:26" ht="15" hidden="1" customHeight="1" x14ac:dyDescent="0.25">
      <c r="A959" s="382"/>
      <c r="B959" s="340"/>
      <c r="C959" s="104"/>
      <c r="D959" s="370"/>
      <c r="E959" s="52"/>
      <c r="F959" s="105"/>
      <c r="G959" s="106"/>
      <c r="H959" s="106"/>
      <c r="I959" s="107"/>
      <c r="J959" s="107"/>
      <c r="K959" s="52"/>
      <c r="L959" s="68" t="str">
        <f t="shared" si="139"/>
        <v xml:space="preserve">       </v>
      </c>
      <c r="M959" s="63" t="str">
        <f t="shared" si="129"/>
        <v xml:space="preserve">   </v>
      </c>
      <c r="N959" s="51"/>
      <c r="O959" s="51"/>
      <c r="P959" s="51"/>
      <c r="Q959" s="51"/>
      <c r="R959" s="51"/>
      <c r="S959" s="51"/>
      <c r="T959" s="51"/>
      <c r="U959" s="51"/>
      <c r="V959" s="51"/>
      <c r="W959" s="51"/>
      <c r="X959" s="51"/>
      <c r="Y959" s="51"/>
      <c r="Z959" s="51"/>
    </row>
    <row r="960" spans="1:26" ht="15" hidden="1" customHeight="1" x14ac:dyDescent="0.25">
      <c r="A960" s="382"/>
      <c r="B960" s="340"/>
      <c r="C960" s="104"/>
      <c r="D960" s="370"/>
      <c r="E960" s="52"/>
      <c r="F960" s="105"/>
      <c r="G960" s="106"/>
      <c r="H960" s="106"/>
      <c r="I960" s="107"/>
      <c r="J960" s="107"/>
      <c r="K960" s="52"/>
      <c r="L960" s="68" t="str">
        <f t="shared" si="139"/>
        <v xml:space="preserve">       </v>
      </c>
      <c r="M960" s="63" t="str">
        <f t="shared" si="129"/>
        <v xml:space="preserve">   </v>
      </c>
      <c r="N960" s="51"/>
      <c r="O960" s="51"/>
      <c r="P960" s="51"/>
      <c r="Q960" s="51"/>
      <c r="R960" s="51"/>
      <c r="S960" s="51"/>
      <c r="T960" s="51"/>
      <c r="U960" s="51"/>
      <c r="V960" s="51"/>
      <c r="W960" s="51"/>
      <c r="X960" s="51"/>
      <c r="Y960" s="51"/>
      <c r="Z960" s="51"/>
    </row>
    <row r="961" spans="1:26" ht="15" hidden="1" customHeight="1" x14ac:dyDescent="0.25">
      <c r="A961" s="382"/>
      <c r="B961" s="340"/>
      <c r="C961" s="104"/>
      <c r="D961" s="370"/>
      <c r="E961" s="52"/>
      <c r="F961" s="105"/>
      <c r="G961" s="106"/>
      <c r="H961" s="106"/>
      <c r="I961" s="107"/>
      <c r="J961" s="107"/>
      <c r="K961" s="52"/>
      <c r="L961" s="68" t="str">
        <f t="shared" si="139"/>
        <v xml:space="preserve">       </v>
      </c>
      <c r="M961" s="63" t="str">
        <f t="shared" si="129"/>
        <v xml:space="preserve">   </v>
      </c>
      <c r="N961" s="51"/>
      <c r="O961" s="51"/>
      <c r="P961" s="51"/>
      <c r="Q961" s="51"/>
      <c r="R961" s="51"/>
      <c r="S961" s="51"/>
      <c r="T961" s="51"/>
      <c r="U961" s="51"/>
      <c r="V961" s="51"/>
      <c r="W961" s="51"/>
      <c r="X961" s="51"/>
      <c r="Y961" s="51"/>
      <c r="Z961" s="51"/>
    </row>
    <row r="962" spans="1:26" ht="15" hidden="1" customHeight="1" x14ac:dyDescent="0.25">
      <c r="A962" s="384"/>
      <c r="B962" s="344"/>
      <c r="C962" s="104"/>
      <c r="D962" s="370"/>
      <c r="E962" s="52"/>
      <c r="F962" s="105"/>
      <c r="G962" s="106"/>
      <c r="H962" s="106"/>
      <c r="I962" s="107"/>
      <c r="J962" s="107"/>
      <c r="K962" s="52"/>
      <c r="L962" s="68" t="str">
        <f>CONCATENATE(C962," ",D962," ",E962," ",F962)</f>
        <v xml:space="preserve">   </v>
      </c>
      <c r="M962" s="63" t="str">
        <f t="shared" si="129"/>
        <v xml:space="preserve">   </v>
      </c>
      <c r="N962" s="51"/>
      <c r="O962" s="51"/>
      <c r="P962" s="51"/>
      <c r="Q962" s="51"/>
      <c r="R962" s="51"/>
      <c r="S962" s="51"/>
      <c r="T962" s="51"/>
      <c r="U962" s="51"/>
      <c r="V962" s="51"/>
      <c r="W962" s="51"/>
      <c r="X962" s="51"/>
      <c r="Y962" s="51"/>
      <c r="Z962" s="51"/>
    </row>
    <row r="963" spans="1:26" ht="15" hidden="1" customHeight="1" x14ac:dyDescent="0.25">
      <c r="A963" s="379" t="s">
        <v>365</v>
      </c>
      <c r="B963" s="345" t="s">
        <v>128</v>
      </c>
      <c r="C963" s="107"/>
      <c r="D963" s="107"/>
      <c r="E963" s="107"/>
      <c r="F963" s="107"/>
      <c r="G963" s="106"/>
      <c r="H963" s="106"/>
      <c r="I963" s="107"/>
      <c r="J963" s="107"/>
      <c r="K963" s="52"/>
      <c r="L963" s="338" t="str">
        <f t="shared" ref="L963" si="140">CONCATENATE(C963," ",D963," ",E963," ",F963," ",C964," ",D964," ",E964," ",F964)</f>
        <v xml:space="preserve">       </v>
      </c>
      <c r="M963" s="63" t="str">
        <f t="shared" si="129"/>
        <v xml:space="preserve">   </v>
      </c>
      <c r="N963" s="51"/>
      <c r="O963" s="51"/>
      <c r="P963" s="51"/>
      <c r="Q963" s="51"/>
      <c r="R963" s="51"/>
      <c r="S963" s="51"/>
      <c r="T963" s="51"/>
      <c r="U963" s="51"/>
      <c r="V963" s="51"/>
      <c r="W963" s="51"/>
      <c r="X963" s="51"/>
      <c r="Y963" s="51"/>
      <c r="Z963" s="51"/>
    </row>
    <row r="964" spans="1:26" ht="15" hidden="1" customHeight="1" x14ac:dyDescent="0.25">
      <c r="A964" s="382"/>
      <c r="B964" s="340"/>
      <c r="C964" s="104"/>
      <c r="D964" s="370"/>
      <c r="E964" s="52"/>
      <c r="F964" s="105"/>
      <c r="G964" s="106"/>
      <c r="H964" s="106"/>
      <c r="I964" s="107"/>
      <c r="J964" s="107"/>
      <c r="K964" s="52"/>
      <c r="L964" s="68" t="str">
        <f t="shared" ref="L964:L971" si="141">CONCATENATE(C964," ",D964," ",E964," ",F964," ",C965," ",D965," ",E965," ",F965)</f>
        <v xml:space="preserve">       </v>
      </c>
      <c r="M964" s="63" t="str">
        <f t="shared" si="129"/>
        <v xml:space="preserve">   </v>
      </c>
      <c r="N964" s="51"/>
      <c r="O964" s="51"/>
      <c r="P964" s="51"/>
      <c r="Q964" s="51"/>
      <c r="R964" s="51"/>
      <c r="S964" s="51"/>
      <c r="T964" s="51"/>
      <c r="U964" s="51"/>
      <c r="V964" s="51"/>
      <c r="W964" s="51"/>
      <c r="X964" s="51"/>
      <c r="Y964" s="51"/>
      <c r="Z964" s="51"/>
    </row>
    <row r="965" spans="1:26" ht="15" hidden="1" customHeight="1" x14ac:dyDescent="0.25">
      <c r="A965" s="382"/>
      <c r="B965" s="340"/>
      <c r="C965" s="104"/>
      <c r="D965" s="370"/>
      <c r="E965" s="52"/>
      <c r="F965" s="105"/>
      <c r="G965" s="106"/>
      <c r="H965" s="106"/>
      <c r="I965" s="107"/>
      <c r="J965" s="107"/>
      <c r="K965" s="52"/>
      <c r="L965" s="68" t="str">
        <f t="shared" si="141"/>
        <v xml:space="preserve">       </v>
      </c>
      <c r="M965" s="63" t="str">
        <f t="shared" si="129"/>
        <v xml:space="preserve">   </v>
      </c>
      <c r="N965" s="51"/>
      <c r="O965" s="51"/>
      <c r="P965" s="51"/>
      <c r="Q965" s="51"/>
      <c r="R965" s="51"/>
      <c r="S965" s="51"/>
      <c r="T965" s="51"/>
      <c r="U965" s="51"/>
      <c r="V965" s="51"/>
      <c r="W965" s="51"/>
      <c r="X965" s="51"/>
      <c r="Y965" s="51"/>
      <c r="Z965" s="51"/>
    </row>
    <row r="966" spans="1:26" ht="15" hidden="1" customHeight="1" x14ac:dyDescent="0.25">
      <c r="A966" s="382"/>
      <c r="B966" s="340"/>
      <c r="C966" s="104"/>
      <c r="D966" s="370"/>
      <c r="E966" s="52"/>
      <c r="F966" s="105"/>
      <c r="G966" s="106"/>
      <c r="H966" s="106"/>
      <c r="I966" s="107"/>
      <c r="J966" s="107"/>
      <c r="K966" s="52"/>
      <c r="L966" s="68" t="str">
        <f t="shared" si="141"/>
        <v xml:space="preserve">       </v>
      </c>
      <c r="M966" s="63" t="str">
        <f t="shared" si="129"/>
        <v xml:space="preserve">   </v>
      </c>
      <c r="N966" s="51"/>
      <c r="O966" s="51"/>
      <c r="P966" s="51"/>
      <c r="Q966" s="51"/>
      <c r="R966" s="51"/>
      <c r="S966" s="51"/>
      <c r="T966" s="51"/>
      <c r="U966" s="51"/>
      <c r="V966" s="51"/>
      <c r="W966" s="51"/>
      <c r="X966" s="51"/>
      <c r="Y966" s="51"/>
      <c r="Z966" s="51"/>
    </row>
    <row r="967" spans="1:26" ht="15" hidden="1" customHeight="1" x14ac:dyDescent="0.25">
      <c r="A967" s="382"/>
      <c r="B967" s="340"/>
      <c r="C967" s="104"/>
      <c r="D967" s="370"/>
      <c r="E967" s="52"/>
      <c r="F967" s="105"/>
      <c r="G967" s="106"/>
      <c r="H967" s="106"/>
      <c r="I967" s="107"/>
      <c r="J967" s="107"/>
      <c r="K967" s="52"/>
      <c r="L967" s="68" t="str">
        <f t="shared" si="141"/>
        <v xml:space="preserve">       </v>
      </c>
      <c r="M967" s="63" t="str">
        <f t="shared" si="129"/>
        <v xml:space="preserve">   </v>
      </c>
      <c r="N967" s="51"/>
      <c r="O967" s="51"/>
      <c r="P967" s="51"/>
      <c r="Q967" s="51"/>
      <c r="R967" s="51"/>
      <c r="S967" s="51"/>
      <c r="T967" s="51"/>
      <c r="U967" s="51"/>
      <c r="V967" s="51"/>
      <c r="W967" s="51"/>
      <c r="X967" s="51"/>
      <c r="Y967" s="51"/>
      <c r="Z967" s="51"/>
    </row>
    <row r="968" spans="1:26" ht="15" hidden="1" customHeight="1" x14ac:dyDescent="0.25">
      <c r="A968" s="382"/>
      <c r="B968" s="340"/>
      <c r="C968" s="104"/>
      <c r="D968" s="370"/>
      <c r="E968" s="52"/>
      <c r="F968" s="105"/>
      <c r="G968" s="106"/>
      <c r="H968" s="106"/>
      <c r="I968" s="107"/>
      <c r="J968" s="107"/>
      <c r="K968" s="52"/>
      <c r="L968" s="68" t="str">
        <f t="shared" si="141"/>
        <v xml:space="preserve">       </v>
      </c>
      <c r="M968" s="63" t="str">
        <f t="shared" si="129"/>
        <v xml:space="preserve">   </v>
      </c>
      <c r="N968" s="51"/>
      <c r="O968" s="51"/>
      <c r="P968" s="51"/>
      <c r="Q968" s="51"/>
      <c r="R968" s="51"/>
      <c r="S968" s="51"/>
      <c r="T968" s="51"/>
      <c r="U968" s="51"/>
      <c r="V968" s="51"/>
      <c r="W968" s="51"/>
      <c r="X968" s="51"/>
      <c r="Y968" s="51"/>
      <c r="Z968" s="51"/>
    </row>
    <row r="969" spans="1:26" ht="15" hidden="1" customHeight="1" x14ac:dyDescent="0.25">
      <c r="A969" s="382"/>
      <c r="B969" s="340"/>
      <c r="C969" s="104"/>
      <c r="D969" s="370"/>
      <c r="E969" s="52"/>
      <c r="F969" s="105"/>
      <c r="G969" s="106"/>
      <c r="H969" s="106"/>
      <c r="I969" s="107"/>
      <c r="J969" s="107"/>
      <c r="K969" s="52"/>
      <c r="L969" s="68" t="str">
        <f t="shared" si="141"/>
        <v xml:space="preserve">       </v>
      </c>
      <c r="M969" s="63" t="str">
        <f t="shared" si="129"/>
        <v xml:space="preserve">   </v>
      </c>
      <c r="N969" s="51"/>
      <c r="O969" s="51"/>
      <c r="P969" s="51"/>
      <c r="Q969" s="51"/>
      <c r="R969" s="51"/>
      <c r="S969" s="51"/>
      <c r="T969" s="51"/>
      <c r="U969" s="51"/>
      <c r="V969" s="51"/>
      <c r="W969" s="51"/>
      <c r="X969" s="51"/>
      <c r="Y969" s="51"/>
      <c r="Z969" s="51"/>
    </row>
    <row r="970" spans="1:26" ht="15" hidden="1" customHeight="1" x14ac:dyDescent="0.25">
      <c r="A970" s="382"/>
      <c r="B970" s="340"/>
      <c r="C970" s="104"/>
      <c r="D970" s="370"/>
      <c r="E970" s="52"/>
      <c r="F970" s="105"/>
      <c r="G970" s="106"/>
      <c r="H970" s="106"/>
      <c r="I970" s="107"/>
      <c r="J970" s="107"/>
      <c r="K970" s="52"/>
      <c r="L970" s="68" t="str">
        <f t="shared" si="141"/>
        <v xml:space="preserve">       </v>
      </c>
      <c r="M970" s="63" t="str">
        <f t="shared" si="129"/>
        <v xml:space="preserve">   </v>
      </c>
      <c r="N970" s="51"/>
      <c r="O970" s="51"/>
      <c r="P970" s="51"/>
      <c r="Q970" s="51"/>
      <c r="R970" s="51"/>
      <c r="S970" s="51"/>
      <c r="T970" s="51"/>
      <c r="U970" s="51"/>
      <c r="V970" s="51"/>
      <c r="W970" s="51"/>
      <c r="X970" s="51"/>
      <c r="Y970" s="51"/>
      <c r="Z970" s="51"/>
    </row>
    <row r="971" spans="1:26" ht="15" hidden="1" customHeight="1" x14ac:dyDescent="0.25">
      <c r="A971" s="382"/>
      <c r="B971" s="340"/>
      <c r="C971" s="104"/>
      <c r="D971" s="370"/>
      <c r="E971" s="52"/>
      <c r="F971" s="105"/>
      <c r="G971" s="106"/>
      <c r="H971" s="106"/>
      <c r="I971" s="107"/>
      <c r="J971" s="107"/>
      <c r="K971" s="52"/>
      <c r="L971" s="68" t="str">
        <f t="shared" si="141"/>
        <v xml:space="preserve">       </v>
      </c>
      <c r="M971" s="63" t="str">
        <f t="shared" si="129"/>
        <v xml:space="preserve">   </v>
      </c>
      <c r="N971" s="51"/>
      <c r="O971" s="51"/>
      <c r="P971" s="51"/>
      <c r="Q971" s="51"/>
      <c r="R971" s="51"/>
      <c r="S971" s="51"/>
      <c r="T971" s="51"/>
      <c r="U971" s="51"/>
      <c r="V971" s="51"/>
      <c r="W971" s="51"/>
      <c r="X971" s="51"/>
      <c r="Y971" s="51"/>
      <c r="Z971" s="51"/>
    </row>
    <row r="972" spans="1:26" ht="15" hidden="1" customHeight="1" x14ac:dyDescent="0.25">
      <c r="A972" s="384"/>
      <c r="B972" s="344"/>
      <c r="C972" s="104"/>
      <c r="D972" s="370"/>
      <c r="E972" s="52"/>
      <c r="F972" s="105"/>
      <c r="G972" s="106"/>
      <c r="H972" s="106"/>
      <c r="I972" s="107"/>
      <c r="J972" s="107"/>
      <c r="K972" s="52"/>
      <c r="L972" s="68" t="str">
        <f>CONCATENATE(C972," ",D972," ",E972," ",F972)</f>
        <v xml:space="preserve">   </v>
      </c>
      <c r="M972" s="63" t="str">
        <f t="shared" si="129"/>
        <v xml:space="preserve">   </v>
      </c>
      <c r="N972" s="51"/>
      <c r="O972" s="51"/>
      <c r="P972" s="51"/>
      <c r="Q972" s="51"/>
      <c r="R972" s="51"/>
      <c r="S972" s="51"/>
      <c r="T972" s="51"/>
      <c r="U972" s="51"/>
      <c r="V972" s="51"/>
      <c r="W972" s="51"/>
      <c r="X972" s="51"/>
      <c r="Y972" s="51"/>
      <c r="Z972" s="51"/>
    </row>
    <row r="973" spans="1:26" ht="15" hidden="1" customHeight="1" x14ac:dyDescent="0.25">
      <c r="A973" s="379" t="s">
        <v>365</v>
      </c>
      <c r="B973" s="345" t="s">
        <v>128</v>
      </c>
      <c r="C973" s="107"/>
      <c r="D973" s="107"/>
      <c r="E973" s="107"/>
      <c r="F973" s="107"/>
      <c r="G973" s="106"/>
      <c r="H973" s="106"/>
      <c r="I973" s="107"/>
      <c r="J973" s="107"/>
      <c r="K973" s="52"/>
      <c r="L973" s="338" t="str">
        <f t="shared" ref="L973" si="142">CONCATENATE(C973," ",D973," ",E973," ",F973," ",C974," ",D974," ",E974," ",F974)</f>
        <v xml:space="preserve">       </v>
      </c>
      <c r="M973" s="63" t="str">
        <f t="shared" si="129"/>
        <v xml:space="preserve">   </v>
      </c>
      <c r="N973" s="51"/>
      <c r="O973" s="51"/>
      <c r="P973" s="51"/>
      <c r="Q973" s="51"/>
      <c r="R973" s="51"/>
      <c r="S973" s="51"/>
      <c r="T973" s="51"/>
      <c r="U973" s="51"/>
      <c r="V973" s="51"/>
      <c r="W973" s="51"/>
      <c r="X973" s="51"/>
      <c r="Y973" s="51"/>
      <c r="Z973" s="51"/>
    </row>
    <row r="974" spans="1:26" ht="15" hidden="1" customHeight="1" x14ac:dyDescent="0.25">
      <c r="A974" s="382"/>
      <c r="B974" s="340"/>
      <c r="C974" s="104"/>
      <c r="D974" s="370"/>
      <c r="E974" s="52"/>
      <c r="F974" s="105"/>
      <c r="G974" s="106"/>
      <c r="H974" s="106"/>
      <c r="I974" s="107"/>
      <c r="J974" s="107"/>
      <c r="K974" s="52"/>
      <c r="L974" s="68" t="str">
        <f t="shared" ref="L974:L981" si="143">CONCATENATE(C974," ",D974," ",E974," ",F974," ",C975," ",D975," ",E975," ",F975)</f>
        <v xml:space="preserve">       </v>
      </c>
      <c r="M974" s="63" t="str">
        <f t="shared" si="129"/>
        <v xml:space="preserve">   </v>
      </c>
      <c r="N974" s="51"/>
      <c r="O974" s="51"/>
      <c r="P974" s="51"/>
      <c r="Q974" s="51"/>
      <c r="R974" s="51"/>
      <c r="S974" s="51"/>
      <c r="T974" s="51"/>
      <c r="U974" s="51"/>
      <c r="V974" s="51"/>
      <c r="W974" s="51"/>
      <c r="X974" s="51"/>
      <c r="Y974" s="51"/>
      <c r="Z974" s="51"/>
    </row>
    <row r="975" spans="1:26" ht="15" hidden="1" customHeight="1" x14ac:dyDescent="0.25">
      <c r="A975" s="382"/>
      <c r="B975" s="340"/>
      <c r="C975" s="104"/>
      <c r="D975" s="370"/>
      <c r="E975" s="52"/>
      <c r="F975" s="105"/>
      <c r="G975" s="106"/>
      <c r="H975" s="106"/>
      <c r="I975" s="107"/>
      <c r="J975" s="107"/>
      <c r="K975" s="52"/>
      <c r="L975" s="68" t="str">
        <f t="shared" si="143"/>
        <v xml:space="preserve">       </v>
      </c>
      <c r="M975" s="63" t="str">
        <f t="shared" ref="M975:M1038" si="144">CONCATENATE(G975," ",H975," ",I975," ",J975)</f>
        <v xml:space="preserve">   </v>
      </c>
      <c r="N975" s="51"/>
      <c r="O975" s="51"/>
      <c r="P975" s="51"/>
      <c r="Q975" s="51"/>
      <c r="R975" s="51"/>
      <c r="S975" s="51"/>
      <c r="T975" s="51"/>
      <c r="U975" s="51"/>
      <c r="V975" s="51"/>
      <c r="W975" s="51"/>
      <c r="X975" s="51"/>
      <c r="Y975" s="51"/>
      <c r="Z975" s="51"/>
    </row>
    <row r="976" spans="1:26" ht="15" hidden="1" customHeight="1" x14ac:dyDescent="0.25">
      <c r="A976" s="382"/>
      <c r="B976" s="340"/>
      <c r="C976" s="104"/>
      <c r="D976" s="370"/>
      <c r="E976" s="52"/>
      <c r="F976" s="105"/>
      <c r="G976" s="106"/>
      <c r="H976" s="106"/>
      <c r="I976" s="107"/>
      <c r="J976" s="107"/>
      <c r="K976" s="52"/>
      <c r="L976" s="68" t="str">
        <f t="shared" si="143"/>
        <v xml:space="preserve">       </v>
      </c>
      <c r="M976" s="63" t="str">
        <f t="shared" si="144"/>
        <v xml:space="preserve">   </v>
      </c>
      <c r="N976" s="51"/>
      <c r="O976" s="51"/>
      <c r="P976" s="51"/>
      <c r="Q976" s="51"/>
      <c r="R976" s="51"/>
      <c r="S976" s="51"/>
      <c r="T976" s="51"/>
      <c r="U976" s="51"/>
      <c r="V976" s="51"/>
      <c r="W976" s="51"/>
      <c r="X976" s="51"/>
      <c r="Y976" s="51"/>
      <c r="Z976" s="51"/>
    </row>
    <row r="977" spans="1:26" ht="15" hidden="1" customHeight="1" x14ac:dyDescent="0.25">
      <c r="A977" s="382"/>
      <c r="B977" s="340"/>
      <c r="C977" s="104"/>
      <c r="D977" s="370"/>
      <c r="E977" s="52"/>
      <c r="F977" s="105"/>
      <c r="G977" s="106"/>
      <c r="H977" s="106"/>
      <c r="I977" s="107"/>
      <c r="J977" s="107"/>
      <c r="K977" s="52"/>
      <c r="L977" s="68" t="str">
        <f t="shared" si="143"/>
        <v xml:space="preserve">       </v>
      </c>
      <c r="M977" s="63" t="str">
        <f t="shared" si="144"/>
        <v xml:space="preserve">   </v>
      </c>
      <c r="N977" s="51"/>
      <c r="O977" s="51"/>
      <c r="P977" s="51"/>
      <c r="Q977" s="51"/>
      <c r="R977" s="51"/>
      <c r="S977" s="51"/>
      <c r="T977" s="51"/>
      <c r="U977" s="51"/>
      <c r="V977" s="51"/>
      <c r="W977" s="51"/>
      <c r="X977" s="51"/>
      <c r="Y977" s="51"/>
      <c r="Z977" s="51"/>
    </row>
    <row r="978" spans="1:26" ht="15" hidden="1" customHeight="1" x14ac:dyDescent="0.25">
      <c r="A978" s="382"/>
      <c r="B978" s="340"/>
      <c r="C978" s="104"/>
      <c r="D978" s="370"/>
      <c r="E978" s="52"/>
      <c r="F978" s="105"/>
      <c r="G978" s="106"/>
      <c r="H978" s="106"/>
      <c r="I978" s="107"/>
      <c r="J978" s="107"/>
      <c r="K978" s="52"/>
      <c r="L978" s="68" t="str">
        <f t="shared" si="143"/>
        <v xml:space="preserve">       </v>
      </c>
      <c r="M978" s="63" t="str">
        <f t="shared" si="144"/>
        <v xml:space="preserve">   </v>
      </c>
      <c r="N978" s="51"/>
      <c r="O978" s="51"/>
      <c r="P978" s="51"/>
      <c r="Q978" s="51"/>
      <c r="R978" s="51"/>
      <c r="S978" s="51"/>
      <c r="T978" s="51"/>
      <c r="U978" s="51"/>
      <c r="V978" s="51"/>
      <c r="W978" s="51"/>
      <c r="X978" s="51"/>
      <c r="Y978" s="51"/>
      <c r="Z978" s="51"/>
    </row>
    <row r="979" spans="1:26" ht="15" hidden="1" customHeight="1" x14ac:dyDescent="0.25">
      <c r="A979" s="382"/>
      <c r="B979" s="340"/>
      <c r="C979" s="104"/>
      <c r="D979" s="370"/>
      <c r="E979" s="52"/>
      <c r="F979" s="105"/>
      <c r="G979" s="106"/>
      <c r="H979" s="106"/>
      <c r="I979" s="107"/>
      <c r="J979" s="107"/>
      <c r="K979" s="52"/>
      <c r="L979" s="68" t="str">
        <f t="shared" si="143"/>
        <v xml:space="preserve">       </v>
      </c>
      <c r="M979" s="63" t="str">
        <f t="shared" si="144"/>
        <v xml:space="preserve">   </v>
      </c>
      <c r="N979" s="51"/>
      <c r="O979" s="51"/>
      <c r="P979" s="51"/>
      <c r="Q979" s="51"/>
      <c r="R979" s="51"/>
      <c r="S979" s="51"/>
      <c r="T979" s="51"/>
      <c r="U979" s="51"/>
      <c r="V979" s="51"/>
      <c r="W979" s="51"/>
      <c r="X979" s="51"/>
      <c r="Y979" s="51"/>
      <c r="Z979" s="51"/>
    </row>
    <row r="980" spans="1:26" ht="15" hidden="1" customHeight="1" x14ac:dyDescent="0.25">
      <c r="A980" s="382"/>
      <c r="B980" s="340"/>
      <c r="C980" s="104"/>
      <c r="D980" s="370"/>
      <c r="E980" s="52"/>
      <c r="F980" s="105"/>
      <c r="G980" s="106"/>
      <c r="H980" s="106"/>
      <c r="I980" s="107"/>
      <c r="J980" s="107"/>
      <c r="K980" s="52"/>
      <c r="L980" s="68" t="str">
        <f t="shared" si="143"/>
        <v xml:space="preserve">       </v>
      </c>
      <c r="M980" s="63" t="str">
        <f t="shared" si="144"/>
        <v xml:space="preserve">   </v>
      </c>
      <c r="N980" s="51"/>
      <c r="O980" s="51"/>
      <c r="P980" s="51"/>
      <c r="Q980" s="51"/>
      <c r="R980" s="51"/>
      <c r="S980" s="51"/>
      <c r="T980" s="51"/>
      <c r="U980" s="51"/>
      <c r="V980" s="51"/>
      <c r="W980" s="51"/>
      <c r="X980" s="51"/>
      <c r="Y980" s="51"/>
      <c r="Z980" s="51"/>
    </row>
    <row r="981" spans="1:26" ht="15" hidden="1" customHeight="1" x14ac:dyDescent="0.25">
      <c r="A981" s="382"/>
      <c r="B981" s="340"/>
      <c r="C981" s="104"/>
      <c r="D981" s="370"/>
      <c r="E981" s="52"/>
      <c r="F981" s="105"/>
      <c r="G981" s="106"/>
      <c r="H981" s="106"/>
      <c r="I981" s="107"/>
      <c r="J981" s="107"/>
      <c r="K981" s="52"/>
      <c r="L981" s="68" t="str">
        <f t="shared" si="143"/>
        <v xml:space="preserve">       </v>
      </c>
      <c r="M981" s="63" t="str">
        <f t="shared" si="144"/>
        <v xml:space="preserve">   </v>
      </c>
      <c r="N981" s="51"/>
      <c r="O981" s="51"/>
      <c r="P981" s="51"/>
      <c r="Q981" s="51"/>
      <c r="R981" s="51"/>
      <c r="S981" s="51"/>
      <c r="T981" s="51"/>
      <c r="U981" s="51"/>
      <c r="V981" s="51"/>
      <c r="W981" s="51"/>
      <c r="X981" s="51"/>
      <c r="Y981" s="51"/>
      <c r="Z981" s="51"/>
    </row>
    <row r="982" spans="1:26" ht="15" hidden="1" customHeight="1" x14ac:dyDescent="0.25">
      <c r="A982" s="384"/>
      <c r="B982" s="344"/>
      <c r="C982" s="104"/>
      <c r="D982" s="370"/>
      <c r="E982" s="52"/>
      <c r="F982" s="105"/>
      <c r="G982" s="106"/>
      <c r="H982" s="106"/>
      <c r="I982" s="107"/>
      <c r="J982" s="107"/>
      <c r="K982" s="52"/>
      <c r="L982" s="68" t="str">
        <f>CONCATENATE(C982," ",D982," ",E982," ",F982)</f>
        <v xml:space="preserve">   </v>
      </c>
      <c r="M982" s="63" t="str">
        <f t="shared" si="144"/>
        <v xml:space="preserve">   </v>
      </c>
      <c r="N982" s="51"/>
      <c r="O982" s="51"/>
      <c r="P982" s="51"/>
      <c r="Q982" s="51"/>
      <c r="R982" s="51"/>
      <c r="S982" s="51"/>
      <c r="T982" s="51"/>
      <c r="U982" s="51"/>
      <c r="V982" s="51"/>
      <c r="W982" s="51"/>
      <c r="X982" s="51"/>
      <c r="Y982" s="51"/>
      <c r="Z982" s="51"/>
    </row>
    <row r="983" spans="1:26" ht="15" hidden="1" customHeight="1" x14ac:dyDescent="0.25">
      <c r="A983" s="379" t="s">
        <v>365</v>
      </c>
      <c r="B983" s="345" t="s">
        <v>128</v>
      </c>
      <c r="C983" s="107"/>
      <c r="D983" s="107"/>
      <c r="E983" s="107"/>
      <c r="F983" s="107"/>
      <c r="G983" s="106"/>
      <c r="H983" s="106"/>
      <c r="I983" s="107"/>
      <c r="J983" s="107"/>
      <c r="K983" s="52"/>
      <c r="L983" s="338" t="str">
        <f t="shared" ref="L983" si="145">CONCATENATE(C983," ",D983," ",E983," ",F983," ",C984," ",D984," ",E984," ",F984)</f>
        <v xml:space="preserve">       </v>
      </c>
      <c r="M983" s="63" t="str">
        <f t="shared" si="144"/>
        <v xml:space="preserve">   </v>
      </c>
      <c r="N983" s="51"/>
      <c r="O983" s="51"/>
      <c r="P983" s="51"/>
      <c r="Q983" s="51"/>
      <c r="R983" s="51"/>
      <c r="S983" s="51"/>
      <c r="T983" s="51"/>
      <c r="U983" s="51"/>
      <c r="V983" s="51"/>
      <c r="W983" s="51"/>
      <c r="X983" s="51"/>
      <c r="Y983" s="51"/>
      <c r="Z983" s="51"/>
    </row>
    <row r="984" spans="1:26" ht="15" hidden="1" customHeight="1" x14ac:dyDescent="0.25">
      <c r="A984" s="382"/>
      <c r="B984" s="340"/>
      <c r="C984" s="104"/>
      <c r="D984" s="370"/>
      <c r="E984" s="52"/>
      <c r="F984" s="105"/>
      <c r="G984" s="106"/>
      <c r="H984" s="106"/>
      <c r="I984" s="107"/>
      <c r="J984" s="107"/>
      <c r="K984" s="52"/>
      <c r="L984" s="68" t="str">
        <f t="shared" ref="L984:L991" si="146">CONCATENATE(C984," ",D984," ",E984," ",F984," ",C985," ",D985," ",E985," ",F985)</f>
        <v xml:space="preserve">       </v>
      </c>
      <c r="M984" s="63" t="str">
        <f t="shared" si="144"/>
        <v xml:space="preserve">   </v>
      </c>
      <c r="N984" s="51"/>
      <c r="O984" s="51"/>
      <c r="P984" s="51"/>
      <c r="Q984" s="51"/>
      <c r="R984" s="51"/>
      <c r="S984" s="51"/>
      <c r="T984" s="51"/>
      <c r="U984" s="51"/>
      <c r="V984" s="51"/>
      <c r="W984" s="51"/>
      <c r="X984" s="51"/>
      <c r="Y984" s="51"/>
      <c r="Z984" s="51"/>
    </row>
    <row r="985" spans="1:26" ht="15" hidden="1" customHeight="1" x14ac:dyDescent="0.25">
      <c r="A985" s="382"/>
      <c r="B985" s="340"/>
      <c r="C985" s="104"/>
      <c r="D985" s="370"/>
      <c r="E985" s="52"/>
      <c r="F985" s="105"/>
      <c r="G985" s="106"/>
      <c r="H985" s="106"/>
      <c r="I985" s="107"/>
      <c r="J985" s="107"/>
      <c r="K985" s="52"/>
      <c r="L985" s="68" t="str">
        <f t="shared" si="146"/>
        <v xml:space="preserve">       </v>
      </c>
      <c r="M985" s="63" t="str">
        <f t="shared" si="144"/>
        <v xml:space="preserve">   </v>
      </c>
      <c r="N985" s="51"/>
      <c r="O985" s="51"/>
      <c r="P985" s="51"/>
      <c r="Q985" s="51"/>
      <c r="R985" s="51"/>
      <c r="S985" s="51"/>
      <c r="T985" s="51"/>
      <c r="U985" s="51"/>
      <c r="V985" s="51"/>
      <c r="W985" s="51"/>
      <c r="X985" s="51"/>
      <c r="Y985" s="51"/>
      <c r="Z985" s="51"/>
    </row>
    <row r="986" spans="1:26" ht="15" hidden="1" customHeight="1" x14ac:dyDescent="0.25">
      <c r="A986" s="382"/>
      <c r="B986" s="340"/>
      <c r="C986" s="104"/>
      <c r="D986" s="370"/>
      <c r="E986" s="52"/>
      <c r="F986" s="105"/>
      <c r="G986" s="106"/>
      <c r="H986" s="106"/>
      <c r="I986" s="107"/>
      <c r="J986" s="107"/>
      <c r="K986" s="52"/>
      <c r="L986" s="68" t="str">
        <f t="shared" si="146"/>
        <v xml:space="preserve">       </v>
      </c>
      <c r="M986" s="63" t="str">
        <f t="shared" si="144"/>
        <v xml:space="preserve">   </v>
      </c>
      <c r="N986" s="51"/>
      <c r="O986" s="51"/>
      <c r="P986" s="51"/>
      <c r="Q986" s="51"/>
      <c r="R986" s="51"/>
      <c r="S986" s="51"/>
      <c r="T986" s="51"/>
      <c r="U986" s="51"/>
      <c r="V986" s="51"/>
      <c r="W986" s="51"/>
      <c r="X986" s="51"/>
      <c r="Y986" s="51"/>
      <c r="Z986" s="51"/>
    </row>
    <row r="987" spans="1:26" ht="15" hidden="1" customHeight="1" x14ac:dyDescent="0.25">
      <c r="A987" s="382"/>
      <c r="B987" s="340"/>
      <c r="C987" s="104"/>
      <c r="D987" s="370"/>
      <c r="E987" s="52"/>
      <c r="F987" s="105"/>
      <c r="G987" s="106"/>
      <c r="H987" s="106"/>
      <c r="I987" s="107"/>
      <c r="J987" s="107"/>
      <c r="K987" s="52"/>
      <c r="L987" s="68" t="str">
        <f t="shared" si="146"/>
        <v xml:space="preserve">       </v>
      </c>
      <c r="M987" s="63" t="str">
        <f t="shared" si="144"/>
        <v xml:space="preserve">   </v>
      </c>
      <c r="N987" s="51"/>
      <c r="O987" s="51"/>
      <c r="P987" s="51"/>
      <c r="Q987" s="51"/>
      <c r="R987" s="51"/>
      <c r="S987" s="51"/>
      <c r="T987" s="51"/>
      <c r="U987" s="51"/>
      <c r="V987" s="51"/>
      <c r="W987" s="51"/>
      <c r="X987" s="51"/>
      <c r="Y987" s="51"/>
      <c r="Z987" s="51"/>
    </row>
    <row r="988" spans="1:26" ht="15" hidden="1" customHeight="1" x14ac:dyDescent="0.25">
      <c r="A988" s="382"/>
      <c r="B988" s="340"/>
      <c r="C988" s="104"/>
      <c r="D988" s="370"/>
      <c r="E988" s="52"/>
      <c r="F988" s="105"/>
      <c r="G988" s="106"/>
      <c r="H988" s="106"/>
      <c r="I988" s="107"/>
      <c r="J988" s="107"/>
      <c r="K988" s="52"/>
      <c r="L988" s="68" t="str">
        <f t="shared" si="146"/>
        <v xml:space="preserve">       </v>
      </c>
      <c r="M988" s="63" t="str">
        <f t="shared" si="144"/>
        <v xml:space="preserve">   </v>
      </c>
      <c r="N988" s="51"/>
      <c r="O988" s="51"/>
      <c r="P988" s="51"/>
      <c r="Q988" s="51"/>
      <c r="R988" s="51"/>
      <c r="S988" s="51"/>
      <c r="T988" s="51"/>
      <c r="U988" s="51"/>
      <c r="V988" s="51"/>
      <c r="W988" s="51"/>
      <c r="X988" s="51"/>
      <c r="Y988" s="51"/>
      <c r="Z988" s="51"/>
    </row>
    <row r="989" spans="1:26" ht="15" hidden="1" customHeight="1" x14ac:dyDescent="0.25">
      <c r="A989" s="382"/>
      <c r="B989" s="340"/>
      <c r="C989" s="104"/>
      <c r="D989" s="370"/>
      <c r="E989" s="52"/>
      <c r="F989" s="105"/>
      <c r="G989" s="106"/>
      <c r="H989" s="106"/>
      <c r="I989" s="107"/>
      <c r="J989" s="107"/>
      <c r="K989" s="52"/>
      <c r="L989" s="68" t="str">
        <f t="shared" si="146"/>
        <v xml:space="preserve">       </v>
      </c>
      <c r="M989" s="63" t="str">
        <f t="shared" si="144"/>
        <v xml:space="preserve">   </v>
      </c>
      <c r="N989" s="51"/>
      <c r="O989" s="51"/>
      <c r="P989" s="51"/>
      <c r="Q989" s="51"/>
      <c r="R989" s="51"/>
      <c r="S989" s="51"/>
      <c r="T989" s="51"/>
      <c r="U989" s="51"/>
      <c r="V989" s="51"/>
      <c r="W989" s="51"/>
      <c r="X989" s="51"/>
      <c r="Y989" s="51"/>
      <c r="Z989" s="51"/>
    </row>
    <row r="990" spans="1:26" ht="15" hidden="1" customHeight="1" x14ac:dyDescent="0.25">
      <c r="A990" s="382"/>
      <c r="B990" s="340"/>
      <c r="C990" s="104"/>
      <c r="D990" s="370"/>
      <c r="E990" s="52"/>
      <c r="F990" s="105"/>
      <c r="G990" s="106"/>
      <c r="H990" s="106"/>
      <c r="I990" s="107"/>
      <c r="J990" s="107"/>
      <c r="K990" s="52"/>
      <c r="L990" s="68" t="str">
        <f t="shared" si="146"/>
        <v xml:space="preserve">       </v>
      </c>
      <c r="M990" s="63" t="str">
        <f t="shared" si="144"/>
        <v xml:space="preserve">   </v>
      </c>
      <c r="N990" s="51"/>
      <c r="O990" s="51"/>
      <c r="P990" s="51"/>
      <c r="Q990" s="51"/>
      <c r="R990" s="51"/>
      <c r="S990" s="51"/>
      <c r="T990" s="51"/>
      <c r="U990" s="51"/>
      <c r="V990" s="51"/>
      <c r="W990" s="51"/>
      <c r="X990" s="51"/>
      <c r="Y990" s="51"/>
      <c r="Z990" s="51"/>
    </row>
    <row r="991" spans="1:26" ht="15" hidden="1" customHeight="1" x14ac:dyDescent="0.25">
      <c r="A991" s="382"/>
      <c r="B991" s="340"/>
      <c r="C991" s="104"/>
      <c r="D991" s="370"/>
      <c r="E991" s="52"/>
      <c r="F991" s="105"/>
      <c r="G991" s="106"/>
      <c r="H991" s="106"/>
      <c r="I991" s="107"/>
      <c r="J991" s="107"/>
      <c r="K991" s="52"/>
      <c r="L991" s="68" t="str">
        <f t="shared" si="146"/>
        <v xml:space="preserve">       </v>
      </c>
      <c r="M991" s="63" t="str">
        <f t="shared" si="144"/>
        <v xml:space="preserve">   </v>
      </c>
      <c r="N991" s="51"/>
      <c r="O991" s="51"/>
      <c r="P991" s="51"/>
      <c r="Q991" s="51"/>
      <c r="R991" s="51"/>
      <c r="S991" s="51"/>
      <c r="T991" s="51"/>
      <c r="U991" s="51"/>
      <c r="V991" s="51"/>
      <c r="W991" s="51"/>
      <c r="X991" s="51"/>
      <c r="Y991" s="51"/>
      <c r="Z991" s="51"/>
    </row>
    <row r="992" spans="1:26" ht="15" hidden="1" customHeight="1" x14ac:dyDescent="0.25">
      <c r="A992" s="384"/>
      <c r="B992" s="344"/>
      <c r="C992" s="104"/>
      <c r="D992" s="370"/>
      <c r="E992" s="52"/>
      <c r="F992" s="105"/>
      <c r="G992" s="106"/>
      <c r="H992" s="106"/>
      <c r="I992" s="107"/>
      <c r="J992" s="107"/>
      <c r="K992" s="52"/>
      <c r="L992" s="68" t="str">
        <f>CONCATENATE(C992," ",D992," ",E992," ",F992)</f>
        <v xml:space="preserve">   </v>
      </c>
      <c r="M992" s="63" t="str">
        <f t="shared" si="144"/>
        <v xml:space="preserve">   </v>
      </c>
      <c r="N992" s="51"/>
      <c r="O992" s="51"/>
      <c r="P992" s="51"/>
      <c r="Q992" s="51"/>
      <c r="R992" s="51"/>
      <c r="S992" s="51"/>
      <c r="T992" s="51"/>
      <c r="U992" s="51"/>
      <c r="V992" s="51"/>
      <c r="W992" s="51"/>
      <c r="X992" s="51"/>
      <c r="Y992" s="51"/>
      <c r="Z992" s="51"/>
    </row>
    <row r="993" spans="1:26" ht="15" hidden="1" customHeight="1" x14ac:dyDescent="0.25">
      <c r="A993" s="379" t="s">
        <v>365</v>
      </c>
      <c r="B993" s="345" t="s">
        <v>128</v>
      </c>
      <c r="C993" s="107"/>
      <c r="D993" s="107"/>
      <c r="E993" s="107"/>
      <c r="F993" s="107"/>
      <c r="G993" s="106"/>
      <c r="H993" s="106"/>
      <c r="I993" s="107"/>
      <c r="J993" s="107"/>
      <c r="K993" s="52"/>
      <c r="L993" s="338" t="str">
        <f t="shared" ref="L993" si="147">CONCATENATE(C993," ",D993," ",E993," ",F993," ",C994," ",D994," ",E994," ",F994)</f>
        <v xml:space="preserve">       </v>
      </c>
      <c r="M993" s="63" t="str">
        <f t="shared" si="144"/>
        <v xml:space="preserve">   </v>
      </c>
      <c r="N993" s="51"/>
      <c r="O993" s="51"/>
      <c r="P993" s="51"/>
      <c r="Q993" s="51"/>
      <c r="R993" s="51"/>
      <c r="S993" s="51"/>
      <c r="T993" s="51"/>
      <c r="U993" s="51"/>
      <c r="V993" s="51"/>
      <c r="W993" s="51"/>
      <c r="X993" s="51"/>
      <c r="Y993" s="51"/>
      <c r="Z993" s="51"/>
    </row>
    <row r="994" spans="1:26" ht="15" hidden="1" customHeight="1" x14ac:dyDescent="0.25">
      <c r="A994" s="382"/>
      <c r="B994" s="340"/>
      <c r="C994" s="104"/>
      <c r="D994" s="370"/>
      <c r="E994" s="52"/>
      <c r="F994" s="105"/>
      <c r="G994" s="106"/>
      <c r="H994" s="106"/>
      <c r="I994" s="107"/>
      <c r="J994" s="107"/>
      <c r="K994" s="52"/>
      <c r="L994" s="68" t="str">
        <f t="shared" ref="L994:L1001" si="148">CONCATENATE(C994," ",D994," ",E994," ",F994," ",C995," ",D995," ",E995," ",F995)</f>
        <v xml:space="preserve">       </v>
      </c>
      <c r="M994" s="63" t="str">
        <f t="shared" si="144"/>
        <v xml:space="preserve">   </v>
      </c>
      <c r="N994" s="51"/>
      <c r="O994" s="51"/>
      <c r="P994" s="51"/>
      <c r="Q994" s="51"/>
      <c r="R994" s="51"/>
      <c r="S994" s="51"/>
      <c r="T994" s="51"/>
      <c r="U994" s="51"/>
      <c r="V994" s="51"/>
      <c r="W994" s="51"/>
      <c r="X994" s="51"/>
      <c r="Y994" s="51"/>
      <c r="Z994" s="51"/>
    </row>
    <row r="995" spans="1:26" ht="15" hidden="1" customHeight="1" x14ac:dyDescent="0.25">
      <c r="A995" s="382"/>
      <c r="B995" s="340"/>
      <c r="C995" s="104"/>
      <c r="D995" s="370"/>
      <c r="E995" s="52"/>
      <c r="F995" s="105"/>
      <c r="G995" s="106"/>
      <c r="H995" s="106"/>
      <c r="I995" s="107"/>
      <c r="J995" s="107"/>
      <c r="K995" s="52"/>
      <c r="L995" s="68" t="str">
        <f t="shared" si="148"/>
        <v xml:space="preserve">       </v>
      </c>
      <c r="M995" s="63" t="str">
        <f t="shared" si="144"/>
        <v xml:space="preserve">   </v>
      </c>
      <c r="N995" s="51"/>
      <c r="O995" s="51"/>
      <c r="P995" s="51"/>
      <c r="Q995" s="51"/>
      <c r="R995" s="51"/>
      <c r="S995" s="51"/>
      <c r="T995" s="51"/>
      <c r="U995" s="51"/>
      <c r="V995" s="51"/>
      <c r="W995" s="51"/>
      <c r="X995" s="51"/>
      <c r="Y995" s="51"/>
      <c r="Z995" s="51"/>
    </row>
    <row r="996" spans="1:26" ht="15" hidden="1" customHeight="1" x14ac:dyDescent="0.25">
      <c r="A996" s="382"/>
      <c r="B996" s="340"/>
      <c r="C996" s="104"/>
      <c r="D996" s="370"/>
      <c r="E996" s="52"/>
      <c r="F996" s="105"/>
      <c r="G996" s="106"/>
      <c r="H996" s="106"/>
      <c r="I996" s="107"/>
      <c r="J996" s="107"/>
      <c r="K996" s="52"/>
      <c r="L996" s="68" t="str">
        <f t="shared" si="148"/>
        <v xml:space="preserve">       </v>
      </c>
      <c r="M996" s="63" t="str">
        <f t="shared" si="144"/>
        <v xml:space="preserve">   </v>
      </c>
      <c r="N996" s="51"/>
      <c r="O996" s="51"/>
      <c r="P996" s="51"/>
      <c r="Q996" s="51"/>
      <c r="R996" s="51"/>
      <c r="S996" s="51"/>
      <c r="T996" s="51"/>
      <c r="U996" s="51"/>
      <c r="V996" s="51"/>
      <c r="W996" s="51"/>
      <c r="X996" s="51"/>
      <c r="Y996" s="51"/>
      <c r="Z996" s="51"/>
    </row>
    <row r="997" spans="1:26" ht="15" hidden="1" customHeight="1" x14ac:dyDescent="0.25">
      <c r="A997" s="382"/>
      <c r="B997" s="340"/>
      <c r="C997" s="104"/>
      <c r="D997" s="370"/>
      <c r="E997" s="52"/>
      <c r="F997" s="105"/>
      <c r="G997" s="106"/>
      <c r="H997" s="106"/>
      <c r="I997" s="107"/>
      <c r="J997" s="107"/>
      <c r="K997" s="52"/>
      <c r="L997" s="68" t="str">
        <f t="shared" si="148"/>
        <v xml:space="preserve">       </v>
      </c>
      <c r="M997" s="63" t="str">
        <f t="shared" si="144"/>
        <v xml:space="preserve">   </v>
      </c>
      <c r="N997" s="51"/>
      <c r="O997" s="51"/>
      <c r="P997" s="51"/>
      <c r="Q997" s="51"/>
      <c r="R997" s="51"/>
      <c r="S997" s="51"/>
      <c r="T997" s="51"/>
      <c r="U997" s="51"/>
      <c r="V997" s="51"/>
      <c r="W997" s="51"/>
      <c r="X997" s="51"/>
      <c r="Y997" s="51"/>
      <c r="Z997" s="51"/>
    </row>
    <row r="998" spans="1:26" ht="15" hidden="1" customHeight="1" x14ac:dyDescent="0.25">
      <c r="A998" s="382"/>
      <c r="B998" s="340"/>
      <c r="C998" s="104"/>
      <c r="D998" s="370"/>
      <c r="E998" s="52"/>
      <c r="F998" s="105"/>
      <c r="G998" s="106"/>
      <c r="H998" s="106"/>
      <c r="I998" s="107"/>
      <c r="J998" s="107"/>
      <c r="K998" s="52"/>
      <c r="L998" s="68" t="str">
        <f t="shared" si="148"/>
        <v xml:space="preserve">       </v>
      </c>
      <c r="M998" s="63" t="str">
        <f t="shared" si="144"/>
        <v xml:space="preserve">   </v>
      </c>
      <c r="N998" s="51"/>
      <c r="O998" s="51"/>
      <c r="P998" s="51"/>
      <c r="Q998" s="51"/>
      <c r="R998" s="51"/>
      <c r="S998" s="51"/>
      <c r="T998" s="51"/>
      <c r="U998" s="51"/>
      <c r="V998" s="51"/>
      <c r="W998" s="51"/>
      <c r="X998" s="51"/>
      <c r="Y998" s="51"/>
      <c r="Z998" s="51"/>
    </row>
    <row r="999" spans="1:26" ht="15" hidden="1" customHeight="1" x14ac:dyDescent="0.25">
      <c r="A999" s="382"/>
      <c r="B999" s="340"/>
      <c r="C999" s="104"/>
      <c r="D999" s="370"/>
      <c r="E999" s="52"/>
      <c r="F999" s="105"/>
      <c r="G999" s="106"/>
      <c r="H999" s="106"/>
      <c r="I999" s="107"/>
      <c r="J999" s="107"/>
      <c r="K999" s="52"/>
      <c r="L999" s="68" t="str">
        <f t="shared" si="148"/>
        <v xml:space="preserve">       </v>
      </c>
      <c r="M999" s="63" t="str">
        <f t="shared" si="144"/>
        <v xml:space="preserve">   </v>
      </c>
      <c r="N999" s="51"/>
      <c r="O999" s="51"/>
      <c r="P999" s="51"/>
      <c r="Q999" s="51"/>
      <c r="R999" s="51"/>
      <c r="S999" s="51"/>
      <c r="T999" s="51"/>
      <c r="U999" s="51"/>
      <c r="V999" s="51"/>
      <c r="W999" s="51"/>
      <c r="X999" s="51"/>
      <c r="Y999" s="51"/>
      <c r="Z999" s="51"/>
    </row>
    <row r="1000" spans="1:26" ht="15" hidden="1" customHeight="1" x14ac:dyDescent="0.25">
      <c r="A1000" s="382"/>
      <c r="B1000" s="340"/>
      <c r="C1000" s="104"/>
      <c r="D1000" s="370"/>
      <c r="E1000" s="52"/>
      <c r="F1000" s="105"/>
      <c r="G1000" s="106"/>
      <c r="H1000" s="106"/>
      <c r="I1000" s="107"/>
      <c r="J1000" s="107"/>
      <c r="K1000" s="52"/>
      <c r="L1000" s="68" t="str">
        <f t="shared" si="148"/>
        <v xml:space="preserve">       </v>
      </c>
      <c r="M1000" s="63" t="str">
        <f t="shared" si="144"/>
        <v xml:space="preserve">   </v>
      </c>
      <c r="N1000" s="51"/>
      <c r="O1000" s="51"/>
      <c r="P1000" s="51"/>
      <c r="Q1000" s="51"/>
      <c r="R1000" s="51"/>
      <c r="S1000" s="51"/>
      <c r="T1000" s="51"/>
      <c r="U1000" s="51"/>
      <c r="V1000" s="51"/>
      <c r="W1000" s="51"/>
      <c r="X1000" s="51"/>
      <c r="Y1000" s="51"/>
      <c r="Z1000" s="51"/>
    </row>
    <row r="1001" spans="1:26" ht="15" hidden="1" customHeight="1" x14ac:dyDescent="0.25">
      <c r="A1001" s="382"/>
      <c r="B1001" s="340"/>
      <c r="C1001" s="104"/>
      <c r="D1001" s="370"/>
      <c r="E1001" s="52"/>
      <c r="F1001" s="105"/>
      <c r="G1001" s="106"/>
      <c r="H1001" s="106"/>
      <c r="I1001" s="107"/>
      <c r="J1001" s="107"/>
      <c r="K1001" s="52"/>
      <c r="L1001" s="68" t="str">
        <f t="shared" si="148"/>
        <v xml:space="preserve">       </v>
      </c>
      <c r="M1001" s="63" t="str">
        <f t="shared" si="144"/>
        <v xml:space="preserve">   </v>
      </c>
      <c r="N1001" s="51"/>
      <c r="O1001" s="51"/>
      <c r="P1001" s="51"/>
      <c r="Q1001" s="51"/>
      <c r="R1001" s="51"/>
      <c r="S1001" s="51"/>
      <c r="T1001" s="51"/>
      <c r="U1001" s="51"/>
      <c r="V1001" s="51"/>
      <c r="W1001" s="51"/>
      <c r="X1001" s="51"/>
      <c r="Y1001" s="51"/>
      <c r="Z1001" s="51"/>
    </row>
    <row r="1002" spans="1:26" ht="15" hidden="1" customHeight="1" x14ac:dyDescent="0.25">
      <c r="A1002" s="384"/>
      <c r="B1002" s="344"/>
      <c r="C1002" s="104"/>
      <c r="D1002" s="370"/>
      <c r="E1002" s="52"/>
      <c r="F1002" s="105"/>
      <c r="G1002" s="106"/>
      <c r="H1002" s="106"/>
      <c r="I1002" s="107"/>
      <c r="J1002" s="107"/>
      <c r="K1002" s="52"/>
      <c r="L1002" s="68" t="str">
        <f>CONCATENATE(C1002," ",D1002," ",E1002," ",F1002)</f>
        <v xml:space="preserve">   </v>
      </c>
      <c r="M1002" s="63" t="str">
        <f t="shared" si="144"/>
        <v xml:space="preserve">   </v>
      </c>
      <c r="N1002" s="51"/>
      <c r="O1002" s="51"/>
      <c r="P1002" s="51"/>
      <c r="Q1002" s="51"/>
      <c r="R1002" s="51"/>
      <c r="S1002" s="51"/>
      <c r="T1002" s="51"/>
      <c r="U1002" s="51"/>
      <c r="V1002" s="51"/>
      <c r="W1002" s="51"/>
      <c r="X1002" s="51"/>
      <c r="Y1002" s="51"/>
      <c r="Z1002" s="51"/>
    </row>
    <row r="1003" spans="1:26" ht="15" hidden="1" customHeight="1" x14ac:dyDescent="0.25">
      <c r="A1003" s="379" t="s">
        <v>365</v>
      </c>
      <c r="B1003" s="345" t="s">
        <v>128</v>
      </c>
      <c r="C1003" s="107"/>
      <c r="D1003" s="107"/>
      <c r="E1003" s="107"/>
      <c r="F1003" s="107"/>
      <c r="G1003" s="106"/>
      <c r="H1003" s="106"/>
      <c r="I1003" s="107"/>
      <c r="J1003" s="107"/>
      <c r="K1003" s="52"/>
      <c r="L1003" s="338" t="str">
        <f t="shared" ref="L1003" si="149">CONCATENATE(C1003," ",D1003," ",E1003," ",F1003," ",C1004," ",D1004," ",E1004," ",F1004)</f>
        <v xml:space="preserve">       </v>
      </c>
      <c r="M1003" s="63" t="str">
        <f t="shared" si="144"/>
        <v xml:space="preserve">   </v>
      </c>
      <c r="N1003" s="51"/>
      <c r="O1003" s="51"/>
      <c r="P1003" s="51"/>
      <c r="Q1003" s="51"/>
      <c r="R1003" s="51"/>
      <c r="S1003" s="51"/>
      <c r="T1003" s="51"/>
      <c r="U1003" s="51"/>
      <c r="V1003" s="51"/>
      <c r="W1003" s="51"/>
      <c r="X1003" s="51"/>
      <c r="Y1003" s="51"/>
      <c r="Z1003" s="51"/>
    </row>
    <row r="1004" spans="1:26" ht="15" hidden="1" customHeight="1" x14ac:dyDescent="0.25">
      <c r="A1004" s="382"/>
      <c r="B1004" s="340"/>
      <c r="C1004" s="104"/>
      <c r="D1004" s="370"/>
      <c r="E1004" s="52"/>
      <c r="F1004" s="105"/>
      <c r="G1004" s="106"/>
      <c r="H1004" s="106"/>
      <c r="I1004" s="107"/>
      <c r="J1004" s="107"/>
      <c r="K1004" s="52"/>
      <c r="L1004" s="68" t="str">
        <f t="shared" ref="L1004:L1011" si="150">CONCATENATE(C1004," ",D1004," ",E1004," ",F1004," ",C1005," ",D1005," ",E1005," ",F1005)</f>
        <v xml:space="preserve">       </v>
      </c>
      <c r="M1004" s="63" t="str">
        <f t="shared" si="144"/>
        <v xml:space="preserve">   </v>
      </c>
      <c r="N1004" s="51"/>
      <c r="O1004" s="51"/>
      <c r="P1004" s="51"/>
      <c r="Q1004" s="51"/>
      <c r="R1004" s="51"/>
      <c r="S1004" s="51"/>
      <c r="T1004" s="51"/>
      <c r="U1004" s="51"/>
      <c r="V1004" s="51"/>
      <c r="W1004" s="51"/>
      <c r="X1004" s="51"/>
      <c r="Y1004" s="51"/>
      <c r="Z1004" s="51"/>
    </row>
    <row r="1005" spans="1:26" ht="15" hidden="1" customHeight="1" x14ac:dyDescent="0.25">
      <c r="A1005" s="382"/>
      <c r="B1005" s="340"/>
      <c r="C1005" s="104"/>
      <c r="D1005" s="370"/>
      <c r="E1005" s="52"/>
      <c r="F1005" s="105"/>
      <c r="G1005" s="106"/>
      <c r="H1005" s="106"/>
      <c r="I1005" s="107"/>
      <c r="J1005" s="107"/>
      <c r="K1005" s="52"/>
      <c r="L1005" s="68" t="str">
        <f t="shared" si="150"/>
        <v xml:space="preserve">       </v>
      </c>
      <c r="M1005" s="63" t="str">
        <f t="shared" si="144"/>
        <v xml:space="preserve">   </v>
      </c>
      <c r="N1005" s="51"/>
      <c r="O1005" s="51"/>
      <c r="P1005" s="51"/>
      <c r="Q1005" s="51"/>
      <c r="R1005" s="51"/>
      <c r="S1005" s="51"/>
      <c r="T1005" s="51"/>
      <c r="U1005" s="51"/>
      <c r="V1005" s="51"/>
      <c r="W1005" s="51"/>
      <c r="X1005" s="51"/>
      <c r="Y1005" s="51"/>
      <c r="Z1005" s="51"/>
    </row>
    <row r="1006" spans="1:26" ht="15" hidden="1" customHeight="1" x14ac:dyDescent="0.25">
      <c r="A1006" s="382"/>
      <c r="B1006" s="340"/>
      <c r="C1006" s="104"/>
      <c r="D1006" s="370"/>
      <c r="E1006" s="52"/>
      <c r="F1006" s="105"/>
      <c r="G1006" s="106"/>
      <c r="H1006" s="106"/>
      <c r="I1006" s="107"/>
      <c r="J1006" s="107"/>
      <c r="K1006" s="52"/>
      <c r="L1006" s="68" t="str">
        <f t="shared" si="150"/>
        <v xml:space="preserve">       </v>
      </c>
      <c r="M1006" s="63" t="str">
        <f t="shared" si="144"/>
        <v xml:space="preserve">   </v>
      </c>
      <c r="N1006" s="51"/>
      <c r="O1006" s="51"/>
      <c r="P1006" s="51"/>
      <c r="Q1006" s="51"/>
      <c r="R1006" s="51"/>
      <c r="S1006" s="51"/>
      <c r="T1006" s="51"/>
      <c r="U1006" s="51"/>
      <c r="V1006" s="51"/>
      <c r="W1006" s="51"/>
      <c r="X1006" s="51"/>
      <c r="Y1006" s="51"/>
      <c r="Z1006" s="51"/>
    </row>
    <row r="1007" spans="1:26" ht="15" hidden="1" customHeight="1" x14ac:dyDescent="0.25">
      <c r="A1007" s="382"/>
      <c r="B1007" s="340"/>
      <c r="C1007" s="104"/>
      <c r="D1007" s="370"/>
      <c r="E1007" s="52"/>
      <c r="F1007" s="105"/>
      <c r="G1007" s="106"/>
      <c r="H1007" s="106"/>
      <c r="I1007" s="107"/>
      <c r="J1007" s="107"/>
      <c r="K1007" s="52"/>
      <c r="L1007" s="68" t="str">
        <f t="shared" si="150"/>
        <v xml:space="preserve">       </v>
      </c>
      <c r="M1007" s="63" t="str">
        <f t="shared" si="144"/>
        <v xml:space="preserve">   </v>
      </c>
      <c r="N1007" s="51"/>
      <c r="O1007" s="51"/>
      <c r="P1007" s="51"/>
      <c r="Q1007" s="51"/>
      <c r="R1007" s="51"/>
      <c r="S1007" s="51"/>
      <c r="T1007" s="51"/>
      <c r="U1007" s="51"/>
      <c r="V1007" s="51"/>
      <c r="W1007" s="51"/>
      <c r="X1007" s="51"/>
      <c r="Y1007" s="51"/>
      <c r="Z1007" s="51"/>
    </row>
    <row r="1008" spans="1:26" ht="15" hidden="1" customHeight="1" x14ac:dyDescent="0.25">
      <c r="A1008" s="382"/>
      <c r="B1008" s="340"/>
      <c r="C1008" s="104"/>
      <c r="D1008" s="370"/>
      <c r="E1008" s="52"/>
      <c r="F1008" s="105"/>
      <c r="G1008" s="106"/>
      <c r="H1008" s="106"/>
      <c r="I1008" s="107"/>
      <c r="J1008" s="107"/>
      <c r="K1008" s="52"/>
      <c r="L1008" s="68" t="str">
        <f t="shared" si="150"/>
        <v xml:space="preserve">       </v>
      </c>
      <c r="M1008" s="63" t="str">
        <f t="shared" si="144"/>
        <v xml:space="preserve">   </v>
      </c>
      <c r="N1008" s="51"/>
      <c r="O1008" s="51"/>
      <c r="P1008" s="51"/>
      <c r="Q1008" s="51"/>
      <c r="R1008" s="51"/>
      <c r="S1008" s="51"/>
      <c r="T1008" s="51"/>
      <c r="U1008" s="51"/>
      <c r="V1008" s="51"/>
      <c r="W1008" s="51"/>
      <c r="X1008" s="51"/>
      <c r="Y1008" s="51"/>
      <c r="Z1008" s="51"/>
    </row>
    <row r="1009" spans="1:26" ht="15" hidden="1" customHeight="1" x14ac:dyDescent="0.25">
      <c r="A1009" s="382"/>
      <c r="B1009" s="340"/>
      <c r="C1009" s="104"/>
      <c r="D1009" s="370"/>
      <c r="E1009" s="52"/>
      <c r="F1009" s="105"/>
      <c r="G1009" s="106"/>
      <c r="H1009" s="106"/>
      <c r="I1009" s="107"/>
      <c r="J1009" s="107"/>
      <c r="K1009" s="52"/>
      <c r="L1009" s="68" t="str">
        <f t="shared" si="150"/>
        <v xml:space="preserve">       </v>
      </c>
      <c r="M1009" s="63" t="str">
        <f t="shared" si="144"/>
        <v xml:space="preserve">   </v>
      </c>
      <c r="N1009" s="51"/>
      <c r="O1009" s="51"/>
      <c r="P1009" s="51"/>
      <c r="Q1009" s="51"/>
      <c r="R1009" s="51"/>
      <c r="S1009" s="51"/>
      <c r="T1009" s="51"/>
      <c r="U1009" s="51"/>
      <c r="V1009" s="51"/>
      <c r="W1009" s="51"/>
      <c r="X1009" s="51"/>
      <c r="Y1009" s="51"/>
      <c r="Z1009" s="51"/>
    </row>
    <row r="1010" spans="1:26" ht="15" hidden="1" customHeight="1" x14ac:dyDescent="0.25">
      <c r="A1010" s="382"/>
      <c r="B1010" s="340"/>
      <c r="C1010" s="104"/>
      <c r="D1010" s="370"/>
      <c r="E1010" s="52"/>
      <c r="F1010" s="105"/>
      <c r="G1010" s="106"/>
      <c r="H1010" s="106"/>
      <c r="I1010" s="107"/>
      <c r="J1010" s="107"/>
      <c r="K1010" s="52"/>
      <c r="L1010" s="68" t="str">
        <f t="shared" si="150"/>
        <v xml:space="preserve">       </v>
      </c>
      <c r="M1010" s="63" t="str">
        <f t="shared" si="144"/>
        <v xml:space="preserve">   </v>
      </c>
      <c r="N1010" s="51"/>
      <c r="O1010" s="51"/>
      <c r="P1010" s="51"/>
      <c r="Q1010" s="51"/>
      <c r="R1010" s="51"/>
      <c r="S1010" s="51"/>
      <c r="T1010" s="51"/>
      <c r="U1010" s="51"/>
      <c r="V1010" s="51"/>
      <c r="W1010" s="51"/>
      <c r="X1010" s="51"/>
      <c r="Y1010" s="51"/>
      <c r="Z1010" s="51"/>
    </row>
    <row r="1011" spans="1:26" ht="15" hidden="1" customHeight="1" x14ac:dyDescent="0.25">
      <c r="A1011" s="382"/>
      <c r="B1011" s="340"/>
      <c r="C1011" s="104"/>
      <c r="D1011" s="370"/>
      <c r="E1011" s="52"/>
      <c r="F1011" s="105"/>
      <c r="G1011" s="106"/>
      <c r="H1011" s="106"/>
      <c r="I1011" s="107"/>
      <c r="J1011" s="107"/>
      <c r="K1011" s="52"/>
      <c r="L1011" s="68" t="str">
        <f t="shared" si="150"/>
        <v xml:space="preserve">       </v>
      </c>
      <c r="M1011" s="63" t="str">
        <f t="shared" si="144"/>
        <v xml:space="preserve">   </v>
      </c>
      <c r="N1011" s="51"/>
      <c r="O1011" s="51"/>
      <c r="P1011" s="51"/>
      <c r="Q1011" s="51"/>
      <c r="R1011" s="51"/>
      <c r="S1011" s="51"/>
      <c r="T1011" s="51"/>
      <c r="U1011" s="51"/>
      <c r="V1011" s="51"/>
      <c r="W1011" s="51"/>
      <c r="X1011" s="51"/>
      <c r="Y1011" s="51"/>
      <c r="Z1011" s="51"/>
    </row>
    <row r="1012" spans="1:26" ht="15" hidden="1" customHeight="1" x14ac:dyDescent="0.25">
      <c r="A1012" s="384"/>
      <c r="B1012" s="344"/>
      <c r="C1012" s="104"/>
      <c r="D1012" s="370"/>
      <c r="E1012" s="52"/>
      <c r="F1012" s="105"/>
      <c r="G1012" s="106"/>
      <c r="H1012" s="106"/>
      <c r="I1012" s="107"/>
      <c r="J1012" s="107"/>
      <c r="K1012" s="52"/>
      <c r="L1012" s="68" t="str">
        <f>CONCATENATE(C1012," ",D1012," ",E1012," ",F1012)</f>
        <v xml:space="preserve">   </v>
      </c>
      <c r="M1012" s="63" t="str">
        <f t="shared" si="144"/>
        <v xml:space="preserve">   </v>
      </c>
      <c r="N1012" s="51"/>
      <c r="O1012" s="51"/>
      <c r="P1012" s="51"/>
      <c r="Q1012" s="51"/>
      <c r="R1012" s="51"/>
      <c r="S1012" s="51"/>
      <c r="T1012" s="51"/>
      <c r="U1012" s="51"/>
      <c r="V1012" s="51"/>
      <c r="W1012" s="51"/>
      <c r="X1012" s="51"/>
      <c r="Y1012" s="51"/>
      <c r="Z1012" s="51"/>
    </row>
    <row r="1013" spans="1:26" ht="15" hidden="1" customHeight="1" x14ac:dyDescent="0.25">
      <c r="A1013" s="379" t="s">
        <v>365</v>
      </c>
      <c r="B1013" s="345" t="s">
        <v>128</v>
      </c>
      <c r="C1013" s="107"/>
      <c r="D1013" s="107"/>
      <c r="E1013" s="107"/>
      <c r="F1013" s="107"/>
      <c r="G1013" s="106"/>
      <c r="H1013" s="106"/>
      <c r="I1013" s="107"/>
      <c r="J1013" s="107"/>
      <c r="K1013" s="52"/>
      <c r="L1013" s="338" t="str">
        <f t="shared" ref="L1013" si="151">CONCATENATE(C1013," ",D1013," ",E1013," ",F1013," ",C1014," ",D1014," ",E1014," ",F1014)</f>
        <v xml:space="preserve">       </v>
      </c>
      <c r="M1013" s="63" t="str">
        <f t="shared" si="144"/>
        <v xml:space="preserve">   </v>
      </c>
      <c r="N1013" s="51"/>
      <c r="O1013" s="51"/>
      <c r="P1013" s="51"/>
      <c r="Q1013" s="51"/>
      <c r="R1013" s="51"/>
      <c r="S1013" s="51"/>
      <c r="T1013" s="51"/>
      <c r="U1013" s="51"/>
      <c r="V1013" s="51"/>
      <c r="W1013" s="51"/>
      <c r="X1013" s="51"/>
      <c r="Y1013" s="51"/>
      <c r="Z1013" s="51"/>
    </row>
    <row r="1014" spans="1:26" ht="15" hidden="1" customHeight="1" x14ac:dyDescent="0.25">
      <c r="A1014" s="382"/>
      <c r="B1014" s="340"/>
      <c r="C1014" s="104"/>
      <c r="D1014" s="370"/>
      <c r="E1014" s="52"/>
      <c r="F1014" s="105"/>
      <c r="G1014" s="106"/>
      <c r="H1014" s="106"/>
      <c r="I1014" s="107"/>
      <c r="J1014" s="107"/>
      <c r="K1014" s="52"/>
      <c r="L1014" s="68" t="str">
        <f t="shared" ref="L1014:L1021" si="152">CONCATENATE(C1014," ",D1014," ",E1014," ",F1014," ",C1015," ",D1015," ",E1015," ",F1015)</f>
        <v xml:space="preserve">       </v>
      </c>
      <c r="M1014" s="63" t="str">
        <f t="shared" si="144"/>
        <v xml:space="preserve">   </v>
      </c>
      <c r="N1014" s="51"/>
      <c r="O1014" s="51"/>
      <c r="P1014" s="51"/>
      <c r="Q1014" s="51"/>
      <c r="R1014" s="51"/>
      <c r="S1014" s="51"/>
      <c r="T1014" s="51"/>
      <c r="U1014" s="51"/>
      <c r="V1014" s="51"/>
      <c r="W1014" s="51"/>
      <c r="X1014" s="51"/>
      <c r="Y1014" s="51"/>
      <c r="Z1014" s="51"/>
    </row>
    <row r="1015" spans="1:26" ht="15" hidden="1" customHeight="1" x14ac:dyDescent="0.25">
      <c r="A1015" s="382"/>
      <c r="B1015" s="340"/>
      <c r="C1015" s="104"/>
      <c r="D1015" s="370"/>
      <c r="E1015" s="52"/>
      <c r="F1015" s="105"/>
      <c r="G1015" s="106"/>
      <c r="H1015" s="106"/>
      <c r="I1015" s="107"/>
      <c r="J1015" s="107"/>
      <c r="K1015" s="52"/>
      <c r="L1015" s="68" t="str">
        <f t="shared" si="152"/>
        <v xml:space="preserve">       </v>
      </c>
      <c r="M1015" s="63" t="str">
        <f t="shared" si="144"/>
        <v xml:space="preserve">   </v>
      </c>
      <c r="N1015" s="51"/>
      <c r="O1015" s="51"/>
      <c r="P1015" s="51"/>
      <c r="Q1015" s="51"/>
      <c r="R1015" s="51"/>
      <c r="S1015" s="51"/>
      <c r="T1015" s="51"/>
      <c r="U1015" s="51"/>
      <c r="V1015" s="51"/>
      <c r="W1015" s="51"/>
      <c r="X1015" s="51"/>
      <c r="Y1015" s="51"/>
      <c r="Z1015" s="51"/>
    </row>
    <row r="1016" spans="1:26" ht="15" hidden="1" customHeight="1" x14ac:dyDescent="0.25">
      <c r="A1016" s="382"/>
      <c r="B1016" s="340"/>
      <c r="C1016" s="104"/>
      <c r="D1016" s="370"/>
      <c r="E1016" s="52"/>
      <c r="F1016" s="105"/>
      <c r="G1016" s="106"/>
      <c r="H1016" s="106"/>
      <c r="I1016" s="107"/>
      <c r="J1016" s="107"/>
      <c r="K1016" s="52"/>
      <c r="L1016" s="68" t="str">
        <f t="shared" si="152"/>
        <v xml:space="preserve">       </v>
      </c>
      <c r="M1016" s="63" t="str">
        <f t="shared" si="144"/>
        <v xml:space="preserve">   </v>
      </c>
      <c r="N1016" s="51"/>
      <c r="O1016" s="51"/>
      <c r="P1016" s="51"/>
      <c r="Q1016" s="51"/>
      <c r="R1016" s="51"/>
      <c r="S1016" s="51"/>
      <c r="T1016" s="51"/>
      <c r="U1016" s="51"/>
      <c r="V1016" s="51"/>
      <c r="W1016" s="51"/>
      <c r="X1016" s="51"/>
      <c r="Y1016" s="51"/>
      <c r="Z1016" s="51"/>
    </row>
    <row r="1017" spans="1:26" ht="15" hidden="1" customHeight="1" x14ac:dyDescent="0.25">
      <c r="A1017" s="382"/>
      <c r="B1017" s="340"/>
      <c r="C1017" s="104"/>
      <c r="D1017" s="370"/>
      <c r="E1017" s="52"/>
      <c r="F1017" s="105"/>
      <c r="G1017" s="106"/>
      <c r="H1017" s="106"/>
      <c r="I1017" s="107"/>
      <c r="J1017" s="107"/>
      <c r="K1017" s="52"/>
      <c r="L1017" s="68" t="str">
        <f t="shared" si="152"/>
        <v xml:space="preserve">       </v>
      </c>
      <c r="M1017" s="63" t="str">
        <f t="shared" si="144"/>
        <v xml:space="preserve">   </v>
      </c>
      <c r="N1017" s="51"/>
      <c r="O1017" s="51"/>
      <c r="P1017" s="51"/>
      <c r="Q1017" s="51"/>
      <c r="R1017" s="51"/>
      <c r="S1017" s="51"/>
      <c r="T1017" s="51"/>
      <c r="U1017" s="51"/>
      <c r="V1017" s="51"/>
      <c r="W1017" s="51"/>
      <c r="X1017" s="51"/>
      <c r="Y1017" s="51"/>
      <c r="Z1017" s="51"/>
    </row>
    <row r="1018" spans="1:26" ht="15" hidden="1" customHeight="1" x14ac:dyDescent="0.25">
      <c r="A1018" s="382"/>
      <c r="B1018" s="340"/>
      <c r="C1018" s="104"/>
      <c r="D1018" s="370"/>
      <c r="E1018" s="52"/>
      <c r="F1018" s="105"/>
      <c r="G1018" s="106"/>
      <c r="H1018" s="106"/>
      <c r="I1018" s="107"/>
      <c r="J1018" s="107"/>
      <c r="K1018" s="52"/>
      <c r="L1018" s="68" t="str">
        <f t="shared" si="152"/>
        <v xml:space="preserve">       </v>
      </c>
      <c r="M1018" s="63" t="str">
        <f t="shared" si="144"/>
        <v xml:space="preserve">   </v>
      </c>
      <c r="N1018" s="51"/>
      <c r="O1018" s="51"/>
      <c r="P1018" s="51"/>
      <c r="Q1018" s="51"/>
      <c r="R1018" s="51"/>
      <c r="S1018" s="51"/>
      <c r="T1018" s="51"/>
      <c r="U1018" s="51"/>
      <c r="V1018" s="51"/>
      <c r="W1018" s="51"/>
      <c r="X1018" s="51"/>
      <c r="Y1018" s="51"/>
      <c r="Z1018" s="51"/>
    </row>
    <row r="1019" spans="1:26" ht="15" hidden="1" customHeight="1" x14ac:dyDescent="0.25">
      <c r="A1019" s="382"/>
      <c r="B1019" s="340"/>
      <c r="C1019" s="104"/>
      <c r="D1019" s="370"/>
      <c r="E1019" s="52"/>
      <c r="F1019" s="105"/>
      <c r="G1019" s="106"/>
      <c r="H1019" s="106"/>
      <c r="I1019" s="107"/>
      <c r="J1019" s="107"/>
      <c r="K1019" s="52"/>
      <c r="L1019" s="68" t="str">
        <f t="shared" si="152"/>
        <v xml:space="preserve">       </v>
      </c>
      <c r="M1019" s="63" t="str">
        <f t="shared" si="144"/>
        <v xml:space="preserve">   </v>
      </c>
      <c r="N1019" s="51"/>
      <c r="O1019" s="51"/>
      <c r="P1019" s="51"/>
      <c r="Q1019" s="51"/>
      <c r="R1019" s="51"/>
      <c r="S1019" s="51"/>
      <c r="T1019" s="51"/>
      <c r="U1019" s="51"/>
      <c r="V1019" s="51"/>
      <c r="W1019" s="51"/>
      <c r="X1019" s="51"/>
      <c r="Y1019" s="51"/>
      <c r="Z1019" s="51"/>
    </row>
    <row r="1020" spans="1:26" ht="15" hidden="1" customHeight="1" x14ac:dyDescent="0.25">
      <c r="A1020" s="382"/>
      <c r="B1020" s="340"/>
      <c r="C1020" s="104"/>
      <c r="D1020" s="370"/>
      <c r="E1020" s="52"/>
      <c r="F1020" s="105"/>
      <c r="G1020" s="106"/>
      <c r="H1020" s="106"/>
      <c r="I1020" s="107"/>
      <c r="J1020" s="107"/>
      <c r="K1020" s="52"/>
      <c r="L1020" s="68" t="str">
        <f t="shared" si="152"/>
        <v xml:space="preserve">       </v>
      </c>
      <c r="M1020" s="63" t="str">
        <f t="shared" si="144"/>
        <v xml:space="preserve">   </v>
      </c>
      <c r="N1020" s="51"/>
      <c r="O1020" s="51"/>
      <c r="P1020" s="51"/>
      <c r="Q1020" s="51"/>
      <c r="R1020" s="51"/>
      <c r="S1020" s="51"/>
      <c r="T1020" s="51"/>
      <c r="U1020" s="51"/>
      <c r="V1020" s="51"/>
      <c r="W1020" s="51"/>
      <c r="X1020" s="51"/>
      <c r="Y1020" s="51"/>
      <c r="Z1020" s="51"/>
    </row>
    <row r="1021" spans="1:26" ht="15" hidden="1" customHeight="1" x14ac:dyDescent="0.25">
      <c r="A1021" s="382"/>
      <c r="B1021" s="340"/>
      <c r="C1021" s="104"/>
      <c r="D1021" s="370"/>
      <c r="E1021" s="52"/>
      <c r="F1021" s="105"/>
      <c r="G1021" s="106"/>
      <c r="H1021" s="106"/>
      <c r="I1021" s="107"/>
      <c r="J1021" s="107"/>
      <c r="K1021" s="52"/>
      <c r="L1021" s="68" t="str">
        <f t="shared" si="152"/>
        <v xml:space="preserve">       </v>
      </c>
      <c r="M1021" s="63" t="str">
        <f t="shared" si="144"/>
        <v xml:space="preserve">   </v>
      </c>
      <c r="N1021" s="51"/>
      <c r="O1021" s="51"/>
      <c r="P1021" s="51"/>
      <c r="Q1021" s="51"/>
      <c r="R1021" s="51"/>
      <c r="S1021" s="51"/>
      <c r="T1021" s="51"/>
      <c r="U1021" s="51"/>
      <c r="V1021" s="51"/>
      <c r="W1021" s="51"/>
      <c r="X1021" s="51"/>
      <c r="Y1021" s="51"/>
      <c r="Z1021" s="51"/>
    </row>
    <row r="1022" spans="1:26" ht="15" hidden="1" customHeight="1" x14ac:dyDescent="0.25">
      <c r="A1022" s="384"/>
      <c r="B1022" s="344"/>
      <c r="C1022" s="104"/>
      <c r="D1022" s="370"/>
      <c r="E1022" s="52"/>
      <c r="F1022" s="105"/>
      <c r="G1022" s="106"/>
      <c r="H1022" s="106"/>
      <c r="I1022" s="107"/>
      <c r="J1022" s="107"/>
      <c r="K1022" s="52"/>
      <c r="L1022" s="68" t="str">
        <f>CONCATENATE(C1022," ",D1022," ",E1022," ",F1022)</f>
        <v xml:space="preserve">   </v>
      </c>
      <c r="M1022" s="63" t="str">
        <f t="shared" si="144"/>
        <v xml:space="preserve">   </v>
      </c>
      <c r="N1022" s="51"/>
      <c r="O1022" s="51"/>
      <c r="P1022" s="51"/>
      <c r="Q1022" s="51"/>
      <c r="R1022" s="51"/>
      <c r="S1022" s="51"/>
      <c r="T1022" s="51"/>
      <c r="U1022" s="51"/>
      <c r="V1022" s="51"/>
      <c r="W1022" s="51"/>
      <c r="X1022" s="51"/>
      <c r="Y1022" s="51"/>
      <c r="Z1022" s="51"/>
    </row>
    <row r="1023" spans="1:26" ht="15" hidden="1" customHeight="1" x14ac:dyDescent="0.25">
      <c r="A1023" s="379" t="s">
        <v>365</v>
      </c>
      <c r="B1023" s="345" t="s">
        <v>128</v>
      </c>
      <c r="C1023" s="107"/>
      <c r="D1023" s="107"/>
      <c r="E1023" s="107"/>
      <c r="F1023" s="107"/>
      <c r="G1023" s="106"/>
      <c r="H1023" s="106"/>
      <c r="I1023" s="107"/>
      <c r="J1023" s="107"/>
      <c r="K1023" s="52"/>
      <c r="L1023" s="338" t="str">
        <f t="shared" ref="L1023" si="153">CONCATENATE(C1023," ",D1023," ",E1023," ",F1023," ",C1024," ",D1024," ",E1024," ",F1024)</f>
        <v xml:space="preserve">       </v>
      </c>
      <c r="M1023" s="63" t="str">
        <f t="shared" si="144"/>
        <v xml:space="preserve">   </v>
      </c>
      <c r="N1023" s="51"/>
      <c r="O1023" s="51"/>
      <c r="P1023" s="51"/>
      <c r="Q1023" s="51"/>
      <c r="R1023" s="51"/>
      <c r="S1023" s="51"/>
      <c r="T1023" s="51"/>
      <c r="U1023" s="51"/>
      <c r="V1023" s="51"/>
      <c r="W1023" s="51"/>
      <c r="X1023" s="51"/>
      <c r="Y1023" s="51"/>
      <c r="Z1023" s="51"/>
    </row>
    <row r="1024" spans="1:26" ht="15" hidden="1" customHeight="1" x14ac:dyDescent="0.25">
      <c r="A1024" s="382"/>
      <c r="B1024" s="340"/>
      <c r="C1024" s="104"/>
      <c r="D1024" s="370"/>
      <c r="E1024" s="52"/>
      <c r="F1024" s="105"/>
      <c r="G1024" s="106"/>
      <c r="H1024" s="106"/>
      <c r="I1024" s="107"/>
      <c r="J1024" s="107"/>
      <c r="K1024" s="52"/>
      <c r="L1024" s="68" t="str">
        <f t="shared" ref="L1024:L1031" si="154">CONCATENATE(C1024," ",D1024," ",E1024," ",F1024," ",C1025," ",D1025," ",E1025," ",F1025)</f>
        <v xml:space="preserve">       </v>
      </c>
      <c r="M1024" s="63" t="str">
        <f t="shared" si="144"/>
        <v xml:space="preserve">   </v>
      </c>
      <c r="N1024" s="51"/>
      <c r="O1024" s="51"/>
      <c r="P1024" s="51"/>
      <c r="Q1024" s="51"/>
      <c r="R1024" s="51"/>
      <c r="S1024" s="51"/>
      <c r="T1024" s="51"/>
      <c r="U1024" s="51"/>
      <c r="V1024" s="51"/>
      <c r="W1024" s="51"/>
      <c r="X1024" s="51"/>
      <c r="Y1024" s="51"/>
      <c r="Z1024" s="51"/>
    </row>
    <row r="1025" spans="1:26" ht="15" hidden="1" customHeight="1" x14ac:dyDescent="0.25">
      <c r="A1025" s="382"/>
      <c r="B1025" s="340"/>
      <c r="C1025" s="104"/>
      <c r="D1025" s="370"/>
      <c r="E1025" s="52"/>
      <c r="F1025" s="105"/>
      <c r="G1025" s="106"/>
      <c r="H1025" s="106"/>
      <c r="I1025" s="107"/>
      <c r="J1025" s="107"/>
      <c r="K1025" s="52"/>
      <c r="L1025" s="68" t="str">
        <f t="shared" si="154"/>
        <v xml:space="preserve">       </v>
      </c>
      <c r="M1025" s="63" t="str">
        <f t="shared" si="144"/>
        <v xml:space="preserve">   </v>
      </c>
      <c r="N1025" s="51"/>
      <c r="O1025" s="51"/>
      <c r="P1025" s="51"/>
      <c r="Q1025" s="51"/>
      <c r="R1025" s="51"/>
      <c r="S1025" s="51"/>
      <c r="T1025" s="51"/>
      <c r="U1025" s="51"/>
      <c r="V1025" s="51"/>
      <c r="W1025" s="51"/>
      <c r="X1025" s="51"/>
      <c r="Y1025" s="51"/>
      <c r="Z1025" s="51"/>
    </row>
    <row r="1026" spans="1:26" ht="15" hidden="1" customHeight="1" x14ac:dyDescent="0.25">
      <c r="A1026" s="382"/>
      <c r="B1026" s="340"/>
      <c r="C1026" s="104"/>
      <c r="D1026" s="370"/>
      <c r="E1026" s="52"/>
      <c r="F1026" s="105"/>
      <c r="G1026" s="106"/>
      <c r="H1026" s="106"/>
      <c r="I1026" s="107"/>
      <c r="J1026" s="107"/>
      <c r="K1026" s="52"/>
      <c r="L1026" s="68" t="str">
        <f t="shared" si="154"/>
        <v xml:space="preserve">       </v>
      </c>
      <c r="M1026" s="63" t="str">
        <f t="shared" si="144"/>
        <v xml:space="preserve">   </v>
      </c>
      <c r="N1026" s="51"/>
      <c r="O1026" s="51"/>
      <c r="P1026" s="51"/>
      <c r="Q1026" s="51"/>
      <c r="R1026" s="51"/>
      <c r="S1026" s="51"/>
      <c r="T1026" s="51"/>
      <c r="U1026" s="51"/>
      <c r="V1026" s="51"/>
      <c r="W1026" s="51"/>
      <c r="X1026" s="51"/>
      <c r="Y1026" s="51"/>
      <c r="Z1026" s="51"/>
    </row>
    <row r="1027" spans="1:26" ht="15" hidden="1" customHeight="1" x14ac:dyDescent="0.25">
      <c r="A1027" s="382"/>
      <c r="B1027" s="340"/>
      <c r="C1027" s="104"/>
      <c r="D1027" s="370"/>
      <c r="E1027" s="52"/>
      <c r="F1027" s="105"/>
      <c r="G1027" s="106"/>
      <c r="H1027" s="106"/>
      <c r="I1027" s="107"/>
      <c r="J1027" s="107"/>
      <c r="K1027" s="52"/>
      <c r="L1027" s="68" t="str">
        <f t="shared" si="154"/>
        <v xml:space="preserve">       </v>
      </c>
      <c r="M1027" s="63" t="str">
        <f t="shared" si="144"/>
        <v xml:space="preserve">   </v>
      </c>
      <c r="N1027" s="51"/>
      <c r="O1027" s="51"/>
      <c r="P1027" s="51"/>
      <c r="Q1027" s="51"/>
      <c r="R1027" s="51"/>
      <c r="S1027" s="51"/>
      <c r="T1027" s="51"/>
      <c r="U1027" s="51"/>
      <c r="V1027" s="51"/>
      <c r="W1027" s="51"/>
      <c r="X1027" s="51"/>
      <c r="Y1027" s="51"/>
      <c r="Z1027" s="51"/>
    </row>
    <row r="1028" spans="1:26" ht="15" hidden="1" customHeight="1" x14ac:dyDescent="0.25">
      <c r="A1028" s="382"/>
      <c r="B1028" s="340"/>
      <c r="C1028" s="104"/>
      <c r="D1028" s="370"/>
      <c r="E1028" s="52"/>
      <c r="F1028" s="105"/>
      <c r="G1028" s="106"/>
      <c r="H1028" s="106"/>
      <c r="I1028" s="107"/>
      <c r="J1028" s="107"/>
      <c r="K1028" s="52"/>
      <c r="L1028" s="68" t="str">
        <f t="shared" si="154"/>
        <v xml:space="preserve">       </v>
      </c>
      <c r="M1028" s="63" t="str">
        <f t="shared" si="144"/>
        <v xml:space="preserve">   </v>
      </c>
      <c r="N1028" s="51"/>
      <c r="O1028" s="51"/>
      <c r="P1028" s="51"/>
      <c r="Q1028" s="51"/>
      <c r="R1028" s="51"/>
      <c r="S1028" s="51"/>
      <c r="T1028" s="51"/>
      <c r="U1028" s="51"/>
      <c r="V1028" s="51"/>
      <c r="W1028" s="51"/>
      <c r="X1028" s="51"/>
      <c r="Y1028" s="51"/>
      <c r="Z1028" s="51"/>
    </row>
    <row r="1029" spans="1:26" ht="15" hidden="1" customHeight="1" x14ac:dyDescent="0.25">
      <c r="A1029" s="382"/>
      <c r="B1029" s="340"/>
      <c r="C1029" s="104"/>
      <c r="D1029" s="370"/>
      <c r="E1029" s="52"/>
      <c r="F1029" s="105"/>
      <c r="G1029" s="106"/>
      <c r="H1029" s="106"/>
      <c r="I1029" s="107"/>
      <c r="J1029" s="107"/>
      <c r="K1029" s="52"/>
      <c r="L1029" s="68" t="str">
        <f t="shared" si="154"/>
        <v xml:space="preserve">       </v>
      </c>
      <c r="M1029" s="63" t="str">
        <f t="shared" si="144"/>
        <v xml:space="preserve">   </v>
      </c>
      <c r="N1029" s="51"/>
      <c r="O1029" s="51"/>
      <c r="P1029" s="51"/>
      <c r="Q1029" s="51"/>
      <c r="R1029" s="51"/>
      <c r="S1029" s="51"/>
      <c r="T1029" s="51"/>
      <c r="U1029" s="51"/>
      <c r="V1029" s="51"/>
      <c r="W1029" s="51"/>
      <c r="X1029" s="51"/>
      <c r="Y1029" s="51"/>
      <c r="Z1029" s="51"/>
    </row>
    <row r="1030" spans="1:26" ht="15" hidden="1" customHeight="1" x14ac:dyDescent="0.25">
      <c r="A1030" s="382"/>
      <c r="B1030" s="340"/>
      <c r="C1030" s="104"/>
      <c r="D1030" s="370"/>
      <c r="E1030" s="52"/>
      <c r="F1030" s="105"/>
      <c r="G1030" s="106"/>
      <c r="H1030" s="106"/>
      <c r="I1030" s="107"/>
      <c r="J1030" s="107"/>
      <c r="K1030" s="52"/>
      <c r="L1030" s="68" t="str">
        <f t="shared" si="154"/>
        <v xml:space="preserve">       </v>
      </c>
      <c r="M1030" s="63" t="str">
        <f t="shared" si="144"/>
        <v xml:space="preserve">   </v>
      </c>
      <c r="N1030" s="51"/>
      <c r="O1030" s="51"/>
      <c r="P1030" s="51"/>
      <c r="Q1030" s="51"/>
      <c r="R1030" s="51"/>
      <c r="S1030" s="51"/>
      <c r="T1030" s="51"/>
      <c r="U1030" s="51"/>
      <c r="V1030" s="51"/>
      <c r="W1030" s="51"/>
      <c r="X1030" s="51"/>
      <c r="Y1030" s="51"/>
      <c r="Z1030" s="51"/>
    </row>
    <row r="1031" spans="1:26" ht="15" hidden="1" customHeight="1" x14ac:dyDescent="0.25">
      <c r="A1031" s="382"/>
      <c r="B1031" s="340"/>
      <c r="C1031" s="104"/>
      <c r="D1031" s="370"/>
      <c r="E1031" s="52"/>
      <c r="F1031" s="105"/>
      <c r="G1031" s="106"/>
      <c r="H1031" s="106"/>
      <c r="I1031" s="107"/>
      <c r="J1031" s="107"/>
      <c r="K1031" s="52"/>
      <c r="L1031" s="68" t="str">
        <f t="shared" si="154"/>
        <v xml:space="preserve">       </v>
      </c>
      <c r="M1031" s="63" t="str">
        <f t="shared" si="144"/>
        <v xml:space="preserve">   </v>
      </c>
      <c r="N1031" s="51"/>
      <c r="O1031" s="51"/>
      <c r="P1031" s="51"/>
      <c r="Q1031" s="51"/>
      <c r="R1031" s="51"/>
      <c r="S1031" s="51"/>
      <c r="T1031" s="51"/>
      <c r="U1031" s="51"/>
      <c r="V1031" s="51"/>
      <c r="W1031" s="51"/>
      <c r="X1031" s="51"/>
      <c r="Y1031" s="51"/>
      <c r="Z1031" s="51"/>
    </row>
    <row r="1032" spans="1:26" ht="15" hidden="1" customHeight="1" x14ac:dyDescent="0.25">
      <c r="A1032" s="384"/>
      <c r="B1032" s="344"/>
      <c r="C1032" s="104"/>
      <c r="D1032" s="370"/>
      <c r="E1032" s="52"/>
      <c r="F1032" s="105"/>
      <c r="G1032" s="106"/>
      <c r="H1032" s="106"/>
      <c r="I1032" s="107"/>
      <c r="J1032" s="107"/>
      <c r="K1032" s="52"/>
      <c r="L1032" s="68" t="str">
        <f>CONCATENATE(C1032," ",D1032," ",E1032," ",F1032)</f>
        <v xml:space="preserve">   </v>
      </c>
      <c r="M1032" s="63" t="str">
        <f t="shared" si="144"/>
        <v xml:space="preserve">   </v>
      </c>
      <c r="N1032" s="51"/>
      <c r="O1032" s="51"/>
      <c r="P1032" s="51"/>
      <c r="Q1032" s="51"/>
      <c r="R1032" s="51"/>
      <c r="S1032" s="51"/>
      <c r="T1032" s="51"/>
      <c r="U1032" s="51"/>
      <c r="V1032" s="51"/>
      <c r="W1032" s="51"/>
      <c r="X1032" s="51"/>
      <c r="Y1032" s="51"/>
      <c r="Z1032" s="51"/>
    </row>
    <row r="1033" spans="1:26" ht="15" hidden="1" customHeight="1" x14ac:dyDescent="0.25">
      <c r="A1033" s="379" t="s">
        <v>365</v>
      </c>
      <c r="B1033" s="345" t="s">
        <v>128</v>
      </c>
      <c r="C1033" s="107"/>
      <c r="D1033" s="107"/>
      <c r="E1033" s="107"/>
      <c r="F1033" s="107"/>
      <c r="G1033" s="106"/>
      <c r="H1033" s="106"/>
      <c r="I1033" s="107"/>
      <c r="J1033" s="107"/>
      <c r="K1033" s="52"/>
      <c r="L1033" s="338" t="str">
        <f t="shared" ref="L1033" si="155">CONCATENATE(C1033," ",D1033," ",E1033," ",F1033," ",C1034," ",D1034," ",E1034," ",F1034)</f>
        <v xml:space="preserve">       </v>
      </c>
      <c r="M1033" s="63" t="str">
        <f t="shared" si="144"/>
        <v xml:space="preserve">   </v>
      </c>
      <c r="N1033" s="51"/>
      <c r="O1033" s="51"/>
      <c r="P1033" s="51"/>
      <c r="Q1033" s="51"/>
      <c r="R1033" s="51"/>
      <c r="S1033" s="51"/>
      <c r="T1033" s="51"/>
      <c r="U1033" s="51"/>
      <c r="V1033" s="51"/>
      <c r="W1033" s="51"/>
      <c r="X1033" s="51"/>
      <c r="Y1033" s="51"/>
      <c r="Z1033" s="51"/>
    </row>
    <row r="1034" spans="1:26" ht="15" hidden="1" customHeight="1" x14ac:dyDescent="0.25">
      <c r="A1034" s="382"/>
      <c r="B1034" s="340"/>
      <c r="C1034" s="104"/>
      <c r="D1034" s="370"/>
      <c r="E1034" s="52"/>
      <c r="F1034" s="105"/>
      <c r="G1034" s="106"/>
      <c r="H1034" s="106"/>
      <c r="I1034" s="107"/>
      <c r="J1034" s="107"/>
      <c r="K1034" s="52"/>
      <c r="L1034" s="68" t="str">
        <f t="shared" ref="L1034:L1041" si="156">CONCATENATE(C1034," ",D1034," ",E1034," ",F1034," ",C1035," ",D1035," ",E1035," ",F1035)</f>
        <v xml:space="preserve">       </v>
      </c>
      <c r="M1034" s="63" t="str">
        <f t="shared" si="144"/>
        <v xml:space="preserve">   </v>
      </c>
      <c r="N1034" s="51"/>
      <c r="O1034" s="51"/>
      <c r="P1034" s="51"/>
      <c r="Q1034" s="51"/>
      <c r="R1034" s="51"/>
      <c r="S1034" s="51"/>
      <c r="T1034" s="51"/>
      <c r="U1034" s="51"/>
      <c r="V1034" s="51"/>
      <c r="W1034" s="51"/>
      <c r="X1034" s="51"/>
      <c r="Y1034" s="51"/>
      <c r="Z1034" s="51"/>
    </row>
    <row r="1035" spans="1:26" ht="15" hidden="1" customHeight="1" x14ac:dyDescent="0.25">
      <c r="A1035" s="382"/>
      <c r="B1035" s="340"/>
      <c r="C1035" s="104"/>
      <c r="D1035" s="370"/>
      <c r="E1035" s="52"/>
      <c r="F1035" s="105"/>
      <c r="G1035" s="106"/>
      <c r="H1035" s="106"/>
      <c r="I1035" s="107"/>
      <c r="J1035" s="107"/>
      <c r="K1035" s="52"/>
      <c r="L1035" s="68" t="str">
        <f t="shared" si="156"/>
        <v xml:space="preserve">       </v>
      </c>
      <c r="M1035" s="63" t="str">
        <f t="shared" si="144"/>
        <v xml:space="preserve">   </v>
      </c>
      <c r="N1035" s="51"/>
      <c r="O1035" s="51"/>
      <c r="P1035" s="51"/>
      <c r="Q1035" s="51"/>
      <c r="R1035" s="51"/>
      <c r="S1035" s="51"/>
      <c r="T1035" s="51"/>
      <c r="U1035" s="51"/>
      <c r="V1035" s="51"/>
      <c r="W1035" s="51"/>
      <c r="X1035" s="51"/>
      <c r="Y1035" s="51"/>
      <c r="Z1035" s="51"/>
    </row>
    <row r="1036" spans="1:26" ht="15" hidden="1" customHeight="1" x14ac:dyDescent="0.25">
      <c r="A1036" s="382"/>
      <c r="B1036" s="340"/>
      <c r="C1036" s="104"/>
      <c r="D1036" s="370"/>
      <c r="E1036" s="52"/>
      <c r="F1036" s="105"/>
      <c r="G1036" s="106"/>
      <c r="H1036" s="106"/>
      <c r="I1036" s="107"/>
      <c r="J1036" s="107"/>
      <c r="K1036" s="52"/>
      <c r="L1036" s="68" t="str">
        <f t="shared" si="156"/>
        <v xml:space="preserve">       </v>
      </c>
      <c r="M1036" s="63" t="str">
        <f t="shared" si="144"/>
        <v xml:space="preserve">   </v>
      </c>
      <c r="N1036" s="51"/>
      <c r="O1036" s="51"/>
      <c r="P1036" s="51"/>
      <c r="Q1036" s="51"/>
      <c r="R1036" s="51"/>
      <c r="S1036" s="51"/>
      <c r="T1036" s="51"/>
      <c r="U1036" s="51"/>
      <c r="V1036" s="51"/>
      <c r="W1036" s="51"/>
      <c r="X1036" s="51"/>
      <c r="Y1036" s="51"/>
      <c r="Z1036" s="51"/>
    </row>
    <row r="1037" spans="1:26" ht="15" hidden="1" customHeight="1" x14ac:dyDescent="0.25">
      <c r="A1037" s="382"/>
      <c r="B1037" s="340"/>
      <c r="C1037" s="104"/>
      <c r="D1037" s="370"/>
      <c r="E1037" s="52"/>
      <c r="F1037" s="105"/>
      <c r="G1037" s="106"/>
      <c r="H1037" s="106"/>
      <c r="I1037" s="107"/>
      <c r="J1037" s="107"/>
      <c r="K1037" s="52"/>
      <c r="L1037" s="68" t="str">
        <f t="shared" si="156"/>
        <v xml:space="preserve">       </v>
      </c>
      <c r="M1037" s="63" t="str">
        <f t="shared" si="144"/>
        <v xml:space="preserve">   </v>
      </c>
      <c r="N1037" s="51"/>
      <c r="O1037" s="51"/>
      <c r="P1037" s="51"/>
      <c r="Q1037" s="51"/>
      <c r="R1037" s="51"/>
      <c r="S1037" s="51"/>
      <c r="T1037" s="51"/>
      <c r="U1037" s="51"/>
      <c r="V1037" s="51"/>
      <c r="W1037" s="51"/>
      <c r="X1037" s="51"/>
      <c r="Y1037" s="51"/>
      <c r="Z1037" s="51"/>
    </row>
    <row r="1038" spans="1:26" ht="15" hidden="1" customHeight="1" x14ac:dyDescent="0.25">
      <c r="A1038" s="382"/>
      <c r="B1038" s="340"/>
      <c r="C1038" s="104"/>
      <c r="D1038" s="370"/>
      <c r="E1038" s="52"/>
      <c r="F1038" s="105"/>
      <c r="G1038" s="106"/>
      <c r="H1038" s="106"/>
      <c r="I1038" s="107"/>
      <c r="J1038" s="107"/>
      <c r="K1038" s="52"/>
      <c r="L1038" s="68" t="str">
        <f t="shared" si="156"/>
        <v xml:space="preserve">       </v>
      </c>
      <c r="M1038" s="63" t="str">
        <f t="shared" si="144"/>
        <v xml:space="preserve">   </v>
      </c>
      <c r="N1038" s="51"/>
      <c r="O1038" s="51"/>
      <c r="P1038" s="51"/>
      <c r="Q1038" s="51"/>
      <c r="R1038" s="51"/>
      <c r="S1038" s="51"/>
      <c r="T1038" s="51"/>
      <c r="U1038" s="51"/>
      <c r="V1038" s="51"/>
      <c r="W1038" s="51"/>
      <c r="X1038" s="51"/>
      <c r="Y1038" s="51"/>
      <c r="Z1038" s="51"/>
    </row>
    <row r="1039" spans="1:26" ht="15" hidden="1" customHeight="1" x14ac:dyDescent="0.25">
      <c r="A1039" s="382"/>
      <c r="B1039" s="340"/>
      <c r="C1039" s="104"/>
      <c r="D1039" s="370"/>
      <c r="E1039" s="52"/>
      <c r="F1039" s="105"/>
      <c r="G1039" s="106"/>
      <c r="H1039" s="106"/>
      <c r="I1039" s="107"/>
      <c r="J1039" s="107"/>
      <c r="K1039" s="52"/>
      <c r="L1039" s="68" t="str">
        <f t="shared" si="156"/>
        <v xml:space="preserve">       </v>
      </c>
      <c r="M1039" s="63" t="str">
        <f t="shared" ref="M1039:M1102" si="157">CONCATENATE(G1039," ",H1039," ",I1039," ",J1039)</f>
        <v xml:space="preserve">   </v>
      </c>
      <c r="N1039" s="51"/>
      <c r="O1039" s="51"/>
      <c r="P1039" s="51"/>
      <c r="Q1039" s="51"/>
      <c r="R1039" s="51"/>
      <c r="S1039" s="51"/>
      <c r="T1039" s="51"/>
      <c r="U1039" s="51"/>
      <c r="V1039" s="51"/>
      <c r="W1039" s="51"/>
      <c r="X1039" s="51"/>
      <c r="Y1039" s="51"/>
      <c r="Z1039" s="51"/>
    </row>
    <row r="1040" spans="1:26" ht="15" hidden="1" customHeight="1" x14ac:dyDescent="0.25">
      <c r="A1040" s="382"/>
      <c r="B1040" s="340"/>
      <c r="C1040" s="104"/>
      <c r="D1040" s="370"/>
      <c r="E1040" s="52"/>
      <c r="F1040" s="105"/>
      <c r="G1040" s="106"/>
      <c r="H1040" s="106"/>
      <c r="I1040" s="107"/>
      <c r="J1040" s="107"/>
      <c r="K1040" s="52"/>
      <c r="L1040" s="68" t="str">
        <f t="shared" si="156"/>
        <v xml:space="preserve">       </v>
      </c>
      <c r="M1040" s="63" t="str">
        <f t="shared" si="157"/>
        <v xml:space="preserve">   </v>
      </c>
      <c r="N1040" s="51"/>
      <c r="O1040" s="51"/>
      <c r="P1040" s="51"/>
      <c r="Q1040" s="51"/>
      <c r="R1040" s="51"/>
      <c r="S1040" s="51"/>
      <c r="T1040" s="51"/>
      <c r="U1040" s="51"/>
      <c r="V1040" s="51"/>
      <c r="W1040" s="51"/>
      <c r="X1040" s="51"/>
      <c r="Y1040" s="51"/>
      <c r="Z1040" s="51"/>
    </row>
    <row r="1041" spans="1:26" ht="15" hidden="1" customHeight="1" x14ac:dyDescent="0.25">
      <c r="A1041" s="382"/>
      <c r="B1041" s="340"/>
      <c r="C1041" s="104"/>
      <c r="D1041" s="370"/>
      <c r="E1041" s="52"/>
      <c r="F1041" s="105"/>
      <c r="G1041" s="106"/>
      <c r="H1041" s="106"/>
      <c r="I1041" s="107"/>
      <c r="J1041" s="107"/>
      <c r="K1041" s="52"/>
      <c r="L1041" s="68" t="str">
        <f t="shared" si="156"/>
        <v xml:space="preserve">       </v>
      </c>
      <c r="M1041" s="63" t="str">
        <f t="shared" si="157"/>
        <v xml:space="preserve">   </v>
      </c>
      <c r="N1041" s="51"/>
      <c r="O1041" s="51"/>
      <c r="P1041" s="51"/>
      <c r="Q1041" s="51"/>
      <c r="R1041" s="51"/>
      <c r="S1041" s="51"/>
      <c r="T1041" s="51"/>
      <c r="U1041" s="51"/>
      <c r="V1041" s="51"/>
      <c r="W1041" s="51"/>
      <c r="X1041" s="51"/>
      <c r="Y1041" s="51"/>
      <c r="Z1041" s="51"/>
    </row>
    <row r="1042" spans="1:26" ht="15" hidden="1" customHeight="1" x14ac:dyDescent="0.25">
      <c r="A1042" s="384"/>
      <c r="B1042" s="344"/>
      <c r="C1042" s="104"/>
      <c r="D1042" s="370"/>
      <c r="E1042" s="52"/>
      <c r="F1042" s="105"/>
      <c r="G1042" s="106"/>
      <c r="H1042" s="106"/>
      <c r="I1042" s="107"/>
      <c r="J1042" s="107"/>
      <c r="K1042" s="52"/>
      <c r="L1042" s="68" t="str">
        <f>CONCATENATE(C1042," ",D1042," ",E1042," ",F1042)</f>
        <v xml:space="preserve">   </v>
      </c>
      <c r="M1042" s="63" t="str">
        <f t="shared" si="157"/>
        <v xml:space="preserve">   </v>
      </c>
      <c r="N1042" s="51"/>
      <c r="O1042" s="51"/>
      <c r="P1042" s="51"/>
      <c r="Q1042" s="51"/>
      <c r="R1042" s="51"/>
      <c r="S1042" s="51"/>
      <c r="T1042" s="51"/>
      <c r="U1042" s="51"/>
      <c r="V1042" s="51"/>
      <c r="W1042" s="51"/>
      <c r="X1042" s="51"/>
      <c r="Y1042" s="51"/>
      <c r="Z1042" s="51"/>
    </row>
    <row r="1043" spans="1:26" ht="15" hidden="1" customHeight="1" x14ac:dyDescent="0.25">
      <c r="A1043" s="379" t="s">
        <v>365</v>
      </c>
      <c r="B1043" s="345" t="s">
        <v>128</v>
      </c>
      <c r="C1043" s="107"/>
      <c r="D1043" s="107"/>
      <c r="E1043" s="107"/>
      <c r="F1043" s="107"/>
      <c r="G1043" s="106"/>
      <c r="H1043" s="106"/>
      <c r="I1043" s="107"/>
      <c r="J1043" s="107"/>
      <c r="K1043" s="52"/>
      <c r="L1043" s="338" t="str">
        <f t="shared" ref="L1043" si="158">CONCATENATE(C1043," ",D1043," ",E1043," ",F1043," ",C1044," ",D1044," ",E1044," ",F1044)</f>
        <v xml:space="preserve">       </v>
      </c>
      <c r="M1043" s="63" t="str">
        <f t="shared" si="157"/>
        <v xml:space="preserve">   </v>
      </c>
      <c r="N1043" s="51"/>
      <c r="O1043" s="51"/>
      <c r="P1043" s="51"/>
      <c r="Q1043" s="51"/>
      <c r="R1043" s="51"/>
      <c r="S1043" s="51"/>
      <c r="T1043" s="51"/>
      <c r="U1043" s="51"/>
      <c r="V1043" s="51"/>
      <c r="W1043" s="51"/>
      <c r="X1043" s="51"/>
      <c r="Y1043" s="51"/>
      <c r="Z1043" s="51"/>
    </row>
    <row r="1044" spans="1:26" ht="15" hidden="1" customHeight="1" x14ac:dyDescent="0.25">
      <c r="A1044" s="382"/>
      <c r="B1044" s="340"/>
      <c r="C1044" s="104"/>
      <c r="D1044" s="370"/>
      <c r="E1044" s="52"/>
      <c r="F1044" s="105"/>
      <c r="G1044" s="106"/>
      <c r="H1044" s="106"/>
      <c r="I1044" s="107"/>
      <c r="J1044" s="107"/>
      <c r="K1044" s="52"/>
      <c r="L1044" s="68" t="str">
        <f t="shared" ref="L1044:L1051" si="159">CONCATENATE(C1044," ",D1044," ",E1044," ",F1044," ",C1045," ",D1045," ",E1045," ",F1045)</f>
        <v xml:space="preserve">       </v>
      </c>
      <c r="M1044" s="63" t="str">
        <f t="shared" si="157"/>
        <v xml:space="preserve">   </v>
      </c>
      <c r="N1044" s="51"/>
      <c r="O1044" s="51"/>
      <c r="P1044" s="51"/>
      <c r="Q1044" s="51"/>
      <c r="R1044" s="51"/>
      <c r="S1044" s="51"/>
      <c r="T1044" s="51"/>
      <c r="U1044" s="51"/>
      <c r="V1044" s="51"/>
      <c r="W1044" s="51"/>
      <c r="X1044" s="51"/>
      <c r="Y1044" s="51"/>
      <c r="Z1044" s="51"/>
    </row>
    <row r="1045" spans="1:26" ht="15" hidden="1" customHeight="1" x14ac:dyDescent="0.25">
      <c r="A1045" s="382"/>
      <c r="B1045" s="340"/>
      <c r="C1045" s="104"/>
      <c r="D1045" s="370"/>
      <c r="E1045" s="52"/>
      <c r="F1045" s="105"/>
      <c r="G1045" s="106"/>
      <c r="H1045" s="106"/>
      <c r="I1045" s="107"/>
      <c r="J1045" s="107"/>
      <c r="K1045" s="52"/>
      <c r="L1045" s="68" t="str">
        <f t="shared" si="159"/>
        <v xml:space="preserve">       </v>
      </c>
      <c r="M1045" s="63" t="str">
        <f t="shared" si="157"/>
        <v xml:space="preserve">   </v>
      </c>
      <c r="N1045" s="51"/>
      <c r="O1045" s="51"/>
      <c r="P1045" s="51"/>
      <c r="Q1045" s="51"/>
      <c r="R1045" s="51"/>
      <c r="S1045" s="51"/>
      <c r="T1045" s="51"/>
      <c r="U1045" s="51"/>
      <c r="V1045" s="51"/>
      <c r="W1045" s="51"/>
      <c r="X1045" s="51"/>
      <c r="Y1045" s="51"/>
      <c r="Z1045" s="51"/>
    </row>
    <row r="1046" spans="1:26" ht="15" hidden="1" customHeight="1" x14ac:dyDescent="0.25">
      <c r="A1046" s="382"/>
      <c r="B1046" s="340"/>
      <c r="C1046" s="104"/>
      <c r="D1046" s="370"/>
      <c r="E1046" s="52"/>
      <c r="F1046" s="105"/>
      <c r="G1046" s="106"/>
      <c r="H1046" s="106"/>
      <c r="I1046" s="107"/>
      <c r="J1046" s="107"/>
      <c r="K1046" s="52"/>
      <c r="L1046" s="68" t="str">
        <f t="shared" si="159"/>
        <v xml:space="preserve">       </v>
      </c>
      <c r="M1046" s="63" t="str">
        <f t="shared" si="157"/>
        <v xml:space="preserve">   </v>
      </c>
      <c r="N1046" s="51"/>
      <c r="O1046" s="51"/>
      <c r="P1046" s="51"/>
      <c r="Q1046" s="51"/>
      <c r="R1046" s="51"/>
      <c r="S1046" s="51"/>
      <c r="T1046" s="51"/>
      <c r="U1046" s="51"/>
      <c r="V1046" s="51"/>
      <c r="W1046" s="51"/>
      <c r="X1046" s="51"/>
      <c r="Y1046" s="51"/>
      <c r="Z1046" s="51"/>
    </row>
    <row r="1047" spans="1:26" ht="15" hidden="1" customHeight="1" x14ac:dyDescent="0.25">
      <c r="A1047" s="382"/>
      <c r="B1047" s="340"/>
      <c r="C1047" s="104"/>
      <c r="D1047" s="370"/>
      <c r="E1047" s="52"/>
      <c r="F1047" s="105"/>
      <c r="G1047" s="106"/>
      <c r="H1047" s="106"/>
      <c r="I1047" s="107"/>
      <c r="J1047" s="107"/>
      <c r="K1047" s="52"/>
      <c r="L1047" s="68" t="str">
        <f t="shared" si="159"/>
        <v xml:space="preserve">       </v>
      </c>
      <c r="M1047" s="63" t="str">
        <f t="shared" si="157"/>
        <v xml:space="preserve">   </v>
      </c>
      <c r="N1047" s="51"/>
      <c r="O1047" s="51"/>
      <c r="P1047" s="51"/>
      <c r="Q1047" s="51"/>
      <c r="R1047" s="51"/>
      <c r="S1047" s="51"/>
      <c r="T1047" s="51"/>
      <c r="U1047" s="51"/>
      <c r="V1047" s="51"/>
      <c r="W1047" s="51"/>
      <c r="X1047" s="51"/>
      <c r="Y1047" s="51"/>
      <c r="Z1047" s="51"/>
    </row>
    <row r="1048" spans="1:26" ht="15" hidden="1" customHeight="1" x14ac:dyDescent="0.25">
      <c r="A1048" s="382"/>
      <c r="B1048" s="340"/>
      <c r="C1048" s="104"/>
      <c r="D1048" s="370"/>
      <c r="E1048" s="52"/>
      <c r="F1048" s="105"/>
      <c r="G1048" s="106"/>
      <c r="H1048" s="106"/>
      <c r="I1048" s="107"/>
      <c r="J1048" s="107"/>
      <c r="K1048" s="52"/>
      <c r="L1048" s="68" t="str">
        <f t="shared" si="159"/>
        <v xml:space="preserve">       </v>
      </c>
      <c r="M1048" s="63" t="str">
        <f t="shared" si="157"/>
        <v xml:space="preserve">   </v>
      </c>
      <c r="N1048" s="51"/>
      <c r="O1048" s="51"/>
      <c r="P1048" s="51"/>
      <c r="Q1048" s="51"/>
      <c r="R1048" s="51"/>
      <c r="S1048" s="51"/>
      <c r="T1048" s="51"/>
      <c r="U1048" s="51"/>
      <c r="V1048" s="51"/>
      <c r="W1048" s="51"/>
      <c r="X1048" s="51"/>
      <c r="Y1048" s="51"/>
      <c r="Z1048" s="51"/>
    </row>
    <row r="1049" spans="1:26" ht="15" hidden="1" customHeight="1" x14ac:dyDescent="0.25">
      <c r="A1049" s="382"/>
      <c r="B1049" s="340"/>
      <c r="C1049" s="104"/>
      <c r="D1049" s="370"/>
      <c r="E1049" s="52"/>
      <c r="F1049" s="105"/>
      <c r="G1049" s="106"/>
      <c r="H1049" s="106"/>
      <c r="I1049" s="107"/>
      <c r="J1049" s="107"/>
      <c r="K1049" s="52"/>
      <c r="L1049" s="68" t="str">
        <f t="shared" si="159"/>
        <v xml:space="preserve">       </v>
      </c>
      <c r="M1049" s="63" t="str">
        <f t="shared" si="157"/>
        <v xml:space="preserve">   </v>
      </c>
      <c r="N1049" s="51"/>
      <c r="O1049" s="51"/>
      <c r="P1049" s="51"/>
      <c r="Q1049" s="51"/>
      <c r="R1049" s="51"/>
      <c r="S1049" s="51"/>
      <c r="T1049" s="51"/>
      <c r="U1049" s="51"/>
      <c r="V1049" s="51"/>
      <c r="W1049" s="51"/>
      <c r="X1049" s="51"/>
      <c r="Y1049" s="51"/>
      <c r="Z1049" s="51"/>
    </row>
    <row r="1050" spans="1:26" ht="15" hidden="1" customHeight="1" x14ac:dyDescent="0.25">
      <c r="A1050" s="382"/>
      <c r="B1050" s="340"/>
      <c r="C1050" s="104"/>
      <c r="D1050" s="370"/>
      <c r="E1050" s="52"/>
      <c r="F1050" s="105"/>
      <c r="G1050" s="106"/>
      <c r="H1050" s="106"/>
      <c r="I1050" s="107"/>
      <c r="J1050" s="107"/>
      <c r="K1050" s="52"/>
      <c r="L1050" s="68" t="str">
        <f t="shared" si="159"/>
        <v xml:space="preserve">       </v>
      </c>
      <c r="M1050" s="63" t="str">
        <f t="shared" si="157"/>
        <v xml:space="preserve">   </v>
      </c>
      <c r="N1050" s="51"/>
      <c r="O1050" s="51"/>
      <c r="P1050" s="51"/>
      <c r="Q1050" s="51"/>
      <c r="R1050" s="51"/>
      <c r="S1050" s="51"/>
      <c r="T1050" s="51"/>
      <c r="U1050" s="51"/>
      <c r="V1050" s="51"/>
      <c r="W1050" s="51"/>
      <c r="X1050" s="51"/>
      <c r="Y1050" s="51"/>
      <c r="Z1050" s="51"/>
    </row>
    <row r="1051" spans="1:26" ht="15" hidden="1" customHeight="1" x14ac:dyDescent="0.25">
      <c r="A1051" s="382"/>
      <c r="B1051" s="340"/>
      <c r="C1051" s="104"/>
      <c r="D1051" s="370"/>
      <c r="E1051" s="52"/>
      <c r="F1051" s="105"/>
      <c r="G1051" s="106"/>
      <c r="H1051" s="106"/>
      <c r="I1051" s="107"/>
      <c r="J1051" s="107"/>
      <c r="K1051" s="52"/>
      <c r="L1051" s="68" t="str">
        <f t="shared" si="159"/>
        <v xml:space="preserve">       </v>
      </c>
      <c r="M1051" s="63" t="str">
        <f t="shared" si="157"/>
        <v xml:space="preserve">   </v>
      </c>
      <c r="N1051" s="51"/>
      <c r="O1051" s="51"/>
      <c r="P1051" s="51"/>
      <c r="Q1051" s="51"/>
      <c r="R1051" s="51"/>
      <c r="S1051" s="51"/>
      <c r="T1051" s="51"/>
      <c r="U1051" s="51"/>
      <c r="V1051" s="51"/>
      <c r="W1051" s="51"/>
      <c r="X1051" s="51"/>
      <c r="Y1051" s="51"/>
      <c r="Z1051" s="51"/>
    </row>
    <row r="1052" spans="1:26" ht="15" hidden="1" customHeight="1" x14ac:dyDescent="0.25">
      <c r="A1052" s="384"/>
      <c r="B1052" s="344"/>
      <c r="C1052" s="104"/>
      <c r="D1052" s="370"/>
      <c r="E1052" s="52"/>
      <c r="F1052" s="105"/>
      <c r="G1052" s="106"/>
      <c r="H1052" s="106"/>
      <c r="I1052" s="107"/>
      <c r="J1052" s="107"/>
      <c r="K1052" s="52"/>
      <c r="L1052" s="68" t="str">
        <f>CONCATENATE(C1052," ",D1052," ",E1052," ",F1052)</f>
        <v xml:space="preserve">   </v>
      </c>
      <c r="M1052" s="63" t="str">
        <f t="shared" si="157"/>
        <v xml:space="preserve">   </v>
      </c>
      <c r="N1052" s="51"/>
      <c r="O1052" s="51"/>
      <c r="P1052" s="51"/>
      <c r="Q1052" s="51"/>
      <c r="R1052" s="51"/>
      <c r="S1052" s="51"/>
      <c r="T1052" s="51"/>
      <c r="U1052" s="51"/>
      <c r="V1052" s="51"/>
      <c r="W1052" s="51"/>
      <c r="X1052" s="51"/>
      <c r="Y1052" s="51"/>
      <c r="Z1052" s="51"/>
    </row>
    <row r="1053" spans="1:26" ht="15" hidden="1" customHeight="1" x14ac:dyDescent="0.25">
      <c r="A1053" s="379" t="s">
        <v>365</v>
      </c>
      <c r="B1053" s="345" t="s">
        <v>128</v>
      </c>
      <c r="C1053" s="107"/>
      <c r="D1053" s="107"/>
      <c r="E1053" s="107"/>
      <c r="F1053" s="107"/>
      <c r="G1053" s="106"/>
      <c r="H1053" s="106"/>
      <c r="I1053" s="107"/>
      <c r="J1053" s="107"/>
      <c r="K1053" s="52"/>
      <c r="L1053" s="338" t="str">
        <f t="shared" ref="L1053" si="160">CONCATENATE(C1053," ",D1053," ",E1053," ",F1053," ",C1054," ",D1054," ",E1054," ",F1054)</f>
        <v xml:space="preserve">       </v>
      </c>
      <c r="M1053" s="63" t="str">
        <f t="shared" si="157"/>
        <v xml:space="preserve">   </v>
      </c>
      <c r="N1053" s="51"/>
      <c r="O1053" s="51"/>
      <c r="P1053" s="51"/>
      <c r="Q1053" s="51"/>
      <c r="R1053" s="51"/>
      <c r="S1053" s="51"/>
      <c r="T1053" s="51"/>
      <c r="U1053" s="51"/>
      <c r="V1053" s="51"/>
      <c r="W1053" s="51"/>
      <c r="X1053" s="51"/>
      <c r="Y1053" s="51"/>
      <c r="Z1053" s="51"/>
    </row>
    <row r="1054" spans="1:26" ht="15" hidden="1" customHeight="1" x14ac:dyDescent="0.25">
      <c r="A1054" s="382"/>
      <c r="B1054" s="340"/>
      <c r="C1054" s="104"/>
      <c r="D1054" s="370"/>
      <c r="E1054" s="52"/>
      <c r="F1054" s="105"/>
      <c r="G1054" s="106"/>
      <c r="H1054" s="106"/>
      <c r="I1054" s="107"/>
      <c r="J1054" s="107"/>
      <c r="K1054" s="52"/>
      <c r="L1054" s="68" t="str">
        <f t="shared" ref="L1054:L1061" si="161">CONCATENATE(C1054," ",D1054," ",E1054," ",F1054," ",C1055," ",D1055," ",E1055," ",F1055)</f>
        <v xml:space="preserve">       </v>
      </c>
      <c r="M1054" s="63" t="str">
        <f t="shared" si="157"/>
        <v xml:space="preserve">   </v>
      </c>
      <c r="N1054" s="51"/>
      <c r="O1054" s="51"/>
      <c r="P1054" s="51"/>
      <c r="Q1054" s="51"/>
      <c r="R1054" s="51"/>
      <c r="S1054" s="51"/>
      <c r="T1054" s="51"/>
      <c r="U1054" s="51"/>
      <c r="V1054" s="51"/>
      <c r="W1054" s="51"/>
      <c r="X1054" s="51"/>
      <c r="Y1054" s="51"/>
      <c r="Z1054" s="51"/>
    </row>
    <row r="1055" spans="1:26" ht="15" hidden="1" customHeight="1" x14ac:dyDescent="0.25">
      <c r="A1055" s="382"/>
      <c r="B1055" s="340"/>
      <c r="C1055" s="104"/>
      <c r="D1055" s="370"/>
      <c r="E1055" s="52"/>
      <c r="F1055" s="105"/>
      <c r="G1055" s="106"/>
      <c r="H1055" s="106"/>
      <c r="I1055" s="107"/>
      <c r="J1055" s="107"/>
      <c r="K1055" s="52"/>
      <c r="L1055" s="68" t="str">
        <f t="shared" si="161"/>
        <v xml:space="preserve">       </v>
      </c>
      <c r="M1055" s="63" t="str">
        <f t="shared" si="157"/>
        <v xml:space="preserve">   </v>
      </c>
      <c r="N1055" s="51"/>
      <c r="O1055" s="51"/>
      <c r="P1055" s="51"/>
      <c r="Q1055" s="51"/>
      <c r="R1055" s="51"/>
      <c r="S1055" s="51"/>
      <c r="T1055" s="51"/>
      <c r="U1055" s="51"/>
      <c r="V1055" s="51"/>
      <c r="W1055" s="51"/>
      <c r="X1055" s="51"/>
      <c r="Y1055" s="51"/>
      <c r="Z1055" s="51"/>
    </row>
    <row r="1056" spans="1:26" ht="15" hidden="1" customHeight="1" x14ac:dyDescent="0.25">
      <c r="A1056" s="382"/>
      <c r="B1056" s="340"/>
      <c r="C1056" s="104"/>
      <c r="D1056" s="370"/>
      <c r="E1056" s="52"/>
      <c r="F1056" s="105"/>
      <c r="G1056" s="106"/>
      <c r="H1056" s="106"/>
      <c r="I1056" s="107"/>
      <c r="J1056" s="107"/>
      <c r="K1056" s="52"/>
      <c r="L1056" s="68" t="str">
        <f t="shared" si="161"/>
        <v xml:space="preserve">       </v>
      </c>
      <c r="M1056" s="63" t="str">
        <f t="shared" si="157"/>
        <v xml:space="preserve">   </v>
      </c>
      <c r="N1056" s="51"/>
      <c r="O1056" s="51"/>
      <c r="P1056" s="51"/>
      <c r="Q1056" s="51"/>
      <c r="R1056" s="51"/>
      <c r="S1056" s="51"/>
      <c r="T1056" s="51"/>
      <c r="U1056" s="51"/>
      <c r="V1056" s="51"/>
      <c r="W1056" s="51"/>
      <c r="X1056" s="51"/>
      <c r="Y1056" s="51"/>
      <c r="Z1056" s="51"/>
    </row>
    <row r="1057" spans="1:26" ht="15" hidden="1" customHeight="1" x14ac:dyDescent="0.25">
      <c r="A1057" s="382"/>
      <c r="B1057" s="340"/>
      <c r="C1057" s="104"/>
      <c r="D1057" s="370"/>
      <c r="E1057" s="52"/>
      <c r="F1057" s="105"/>
      <c r="G1057" s="106"/>
      <c r="H1057" s="106"/>
      <c r="I1057" s="107"/>
      <c r="J1057" s="107"/>
      <c r="K1057" s="52"/>
      <c r="L1057" s="68" t="str">
        <f t="shared" si="161"/>
        <v xml:space="preserve">       </v>
      </c>
      <c r="M1057" s="63" t="str">
        <f t="shared" si="157"/>
        <v xml:space="preserve">   </v>
      </c>
      <c r="N1057" s="51"/>
      <c r="O1057" s="51"/>
      <c r="P1057" s="51"/>
      <c r="Q1057" s="51"/>
      <c r="R1057" s="51"/>
      <c r="S1057" s="51"/>
      <c r="T1057" s="51"/>
      <c r="U1057" s="51"/>
      <c r="V1057" s="51"/>
      <c r="W1057" s="51"/>
      <c r="X1057" s="51"/>
      <c r="Y1057" s="51"/>
      <c r="Z1057" s="51"/>
    </row>
    <row r="1058" spans="1:26" ht="15" hidden="1" customHeight="1" x14ac:dyDescent="0.25">
      <c r="A1058" s="382"/>
      <c r="B1058" s="340"/>
      <c r="C1058" s="104"/>
      <c r="D1058" s="370"/>
      <c r="E1058" s="52"/>
      <c r="F1058" s="105"/>
      <c r="G1058" s="106"/>
      <c r="H1058" s="106"/>
      <c r="I1058" s="107"/>
      <c r="J1058" s="107"/>
      <c r="K1058" s="52"/>
      <c r="L1058" s="68" t="str">
        <f t="shared" si="161"/>
        <v xml:space="preserve">       </v>
      </c>
      <c r="M1058" s="63" t="str">
        <f t="shared" si="157"/>
        <v xml:space="preserve">   </v>
      </c>
      <c r="N1058" s="51"/>
      <c r="O1058" s="51"/>
      <c r="P1058" s="51"/>
      <c r="Q1058" s="51"/>
      <c r="R1058" s="51"/>
      <c r="S1058" s="51"/>
      <c r="T1058" s="51"/>
      <c r="U1058" s="51"/>
      <c r="V1058" s="51"/>
      <c r="W1058" s="51"/>
      <c r="X1058" s="51"/>
      <c r="Y1058" s="51"/>
      <c r="Z1058" s="51"/>
    </row>
    <row r="1059" spans="1:26" ht="15" hidden="1" customHeight="1" x14ac:dyDescent="0.25">
      <c r="A1059" s="382"/>
      <c r="B1059" s="340"/>
      <c r="C1059" s="104"/>
      <c r="D1059" s="370"/>
      <c r="E1059" s="52"/>
      <c r="F1059" s="105"/>
      <c r="G1059" s="106"/>
      <c r="H1059" s="106"/>
      <c r="I1059" s="107"/>
      <c r="J1059" s="107"/>
      <c r="K1059" s="52"/>
      <c r="L1059" s="68" t="str">
        <f t="shared" si="161"/>
        <v xml:space="preserve">       </v>
      </c>
      <c r="M1059" s="63" t="str">
        <f t="shared" si="157"/>
        <v xml:space="preserve">   </v>
      </c>
      <c r="N1059" s="51"/>
      <c r="O1059" s="51"/>
      <c r="P1059" s="51"/>
      <c r="Q1059" s="51"/>
      <c r="R1059" s="51"/>
      <c r="S1059" s="51"/>
      <c r="T1059" s="51"/>
      <c r="U1059" s="51"/>
      <c r="V1059" s="51"/>
      <c r="W1059" s="51"/>
      <c r="X1059" s="51"/>
      <c r="Y1059" s="51"/>
      <c r="Z1059" s="51"/>
    </row>
    <row r="1060" spans="1:26" ht="15" hidden="1" customHeight="1" x14ac:dyDescent="0.25">
      <c r="A1060" s="382"/>
      <c r="B1060" s="340"/>
      <c r="C1060" s="104"/>
      <c r="D1060" s="370"/>
      <c r="E1060" s="52"/>
      <c r="F1060" s="105"/>
      <c r="G1060" s="106"/>
      <c r="H1060" s="106"/>
      <c r="I1060" s="107"/>
      <c r="J1060" s="107"/>
      <c r="K1060" s="52"/>
      <c r="L1060" s="68" t="str">
        <f t="shared" si="161"/>
        <v xml:space="preserve">       </v>
      </c>
      <c r="M1060" s="63" t="str">
        <f t="shared" si="157"/>
        <v xml:space="preserve">   </v>
      </c>
      <c r="N1060" s="51"/>
      <c r="O1060" s="51"/>
      <c r="P1060" s="51"/>
      <c r="Q1060" s="51"/>
      <c r="R1060" s="51"/>
      <c r="S1060" s="51"/>
      <c r="T1060" s="51"/>
      <c r="U1060" s="51"/>
      <c r="V1060" s="51"/>
      <c r="W1060" s="51"/>
      <c r="X1060" s="51"/>
      <c r="Y1060" s="51"/>
      <c r="Z1060" s="51"/>
    </row>
    <row r="1061" spans="1:26" ht="15" hidden="1" customHeight="1" x14ac:dyDescent="0.25">
      <c r="A1061" s="382"/>
      <c r="B1061" s="340"/>
      <c r="C1061" s="104"/>
      <c r="D1061" s="370"/>
      <c r="E1061" s="52"/>
      <c r="F1061" s="105"/>
      <c r="G1061" s="106"/>
      <c r="H1061" s="106"/>
      <c r="I1061" s="107"/>
      <c r="J1061" s="107"/>
      <c r="K1061" s="52"/>
      <c r="L1061" s="68" t="str">
        <f t="shared" si="161"/>
        <v xml:space="preserve">       </v>
      </c>
      <c r="M1061" s="63" t="str">
        <f t="shared" si="157"/>
        <v xml:space="preserve">   </v>
      </c>
      <c r="N1061" s="51"/>
      <c r="O1061" s="51"/>
      <c r="P1061" s="51"/>
      <c r="Q1061" s="51"/>
      <c r="R1061" s="51"/>
      <c r="S1061" s="51"/>
      <c r="T1061" s="51"/>
      <c r="U1061" s="51"/>
      <c r="V1061" s="51"/>
      <c r="W1061" s="51"/>
      <c r="X1061" s="51"/>
      <c r="Y1061" s="51"/>
      <c r="Z1061" s="51"/>
    </row>
    <row r="1062" spans="1:26" ht="15" hidden="1" customHeight="1" x14ac:dyDescent="0.25">
      <c r="A1062" s="384"/>
      <c r="B1062" s="344"/>
      <c r="C1062" s="104"/>
      <c r="D1062" s="370"/>
      <c r="E1062" s="52"/>
      <c r="F1062" s="105"/>
      <c r="G1062" s="106"/>
      <c r="H1062" s="106"/>
      <c r="I1062" s="107"/>
      <c r="J1062" s="107"/>
      <c r="K1062" s="52"/>
      <c r="L1062" s="68" t="str">
        <f>CONCATENATE(C1062," ",D1062," ",E1062," ",F1062)</f>
        <v xml:space="preserve">   </v>
      </c>
      <c r="M1062" s="63" t="str">
        <f t="shared" si="157"/>
        <v xml:space="preserve">   </v>
      </c>
      <c r="N1062" s="51"/>
      <c r="O1062" s="51"/>
      <c r="P1062" s="51"/>
      <c r="Q1062" s="51"/>
      <c r="R1062" s="51"/>
      <c r="S1062" s="51"/>
      <c r="T1062" s="51"/>
      <c r="U1062" s="51"/>
      <c r="V1062" s="51"/>
      <c r="W1062" s="51"/>
      <c r="X1062" s="51"/>
      <c r="Y1062" s="51"/>
      <c r="Z1062" s="51"/>
    </row>
    <row r="1063" spans="1:26" ht="15" hidden="1" customHeight="1" x14ac:dyDescent="0.25">
      <c r="A1063" s="379" t="s">
        <v>365</v>
      </c>
      <c r="B1063" s="345" t="s">
        <v>128</v>
      </c>
      <c r="C1063" s="107"/>
      <c r="D1063" s="107"/>
      <c r="E1063" s="107"/>
      <c r="F1063" s="107"/>
      <c r="G1063" s="106"/>
      <c r="H1063" s="106"/>
      <c r="I1063" s="107"/>
      <c r="J1063" s="107"/>
      <c r="K1063" s="52"/>
      <c r="L1063" s="338" t="str">
        <f t="shared" ref="L1063" si="162">CONCATENATE(C1063," ",D1063," ",E1063," ",F1063," ",C1064," ",D1064," ",E1064," ",F1064)</f>
        <v xml:space="preserve">       </v>
      </c>
      <c r="M1063" s="63" t="str">
        <f t="shared" si="157"/>
        <v xml:space="preserve">   </v>
      </c>
      <c r="N1063" s="51"/>
      <c r="O1063" s="51"/>
      <c r="P1063" s="51"/>
      <c r="Q1063" s="51"/>
      <c r="R1063" s="51"/>
      <c r="S1063" s="51"/>
      <c r="T1063" s="51"/>
      <c r="U1063" s="51"/>
      <c r="V1063" s="51"/>
      <c r="W1063" s="51"/>
      <c r="X1063" s="51"/>
      <c r="Y1063" s="51"/>
      <c r="Z1063" s="51"/>
    </row>
    <row r="1064" spans="1:26" ht="15" hidden="1" customHeight="1" x14ac:dyDescent="0.25">
      <c r="A1064" s="382"/>
      <c r="B1064" s="340"/>
      <c r="C1064" s="104"/>
      <c r="D1064" s="370"/>
      <c r="E1064" s="52"/>
      <c r="F1064" s="105"/>
      <c r="G1064" s="106"/>
      <c r="H1064" s="106"/>
      <c r="I1064" s="107"/>
      <c r="J1064" s="107"/>
      <c r="K1064" s="52"/>
      <c r="L1064" s="68" t="str">
        <f t="shared" ref="L1064:L1071" si="163">CONCATENATE(C1064," ",D1064," ",E1064," ",F1064," ",C1065," ",D1065," ",E1065," ",F1065)</f>
        <v xml:space="preserve">       </v>
      </c>
      <c r="M1064" s="63" t="str">
        <f t="shared" si="157"/>
        <v xml:space="preserve">   </v>
      </c>
      <c r="N1064" s="51"/>
      <c r="O1064" s="51"/>
      <c r="P1064" s="51"/>
      <c r="Q1064" s="51"/>
      <c r="R1064" s="51"/>
      <c r="S1064" s="51"/>
      <c r="T1064" s="51"/>
      <c r="U1064" s="51"/>
      <c r="V1064" s="51"/>
      <c r="W1064" s="51"/>
      <c r="X1064" s="51"/>
      <c r="Y1064" s="51"/>
      <c r="Z1064" s="51"/>
    </row>
    <row r="1065" spans="1:26" ht="15" hidden="1" customHeight="1" x14ac:dyDescent="0.25">
      <c r="A1065" s="382"/>
      <c r="B1065" s="340"/>
      <c r="C1065" s="104"/>
      <c r="D1065" s="370"/>
      <c r="E1065" s="52"/>
      <c r="F1065" s="105"/>
      <c r="G1065" s="106"/>
      <c r="H1065" s="106"/>
      <c r="I1065" s="107"/>
      <c r="J1065" s="107"/>
      <c r="K1065" s="52"/>
      <c r="L1065" s="68" t="str">
        <f t="shared" si="163"/>
        <v xml:space="preserve">       </v>
      </c>
      <c r="M1065" s="63" t="str">
        <f t="shared" si="157"/>
        <v xml:space="preserve">   </v>
      </c>
      <c r="N1065" s="51"/>
      <c r="O1065" s="51"/>
      <c r="P1065" s="51"/>
      <c r="Q1065" s="51"/>
      <c r="R1065" s="51"/>
      <c r="S1065" s="51"/>
      <c r="T1065" s="51"/>
      <c r="U1065" s="51"/>
      <c r="V1065" s="51"/>
      <c r="W1065" s="51"/>
      <c r="X1065" s="51"/>
      <c r="Y1065" s="51"/>
      <c r="Z1065" s="51"/>
    </row>
    <row r="1066" spans="1:26" ht="15" hidden="1" customHeight="1" x14ac:dyDescent="0.25">
      <c r="A1066" s="382"/>
      <c r="B1066" s="340"/>
      <c r="C1066" s="104"/>
      <c r="D1066" s="370"/>
      <c r="E1066" s="52"/>
      <c r="F1066" s="105"/>
      <c r="G1066" s="106"/>
      <c r="H1066" s="106"/>
      <c r="I1066" s="107"/>
      <c r="J1066" s="107"/>
      <c r="K1066" s="52"/>
      <c r="L1066" s="68" t="str">
        <f t="shared" si="163"/>
        <v xml:space="preserve">       </v>
      </c>
      <c r="M1066" s="63" t="str">
        <f t="shared" si="157"/>
        <v xml:space="preserve">   </v>
      </c>
      <c r="N1066" s="51"/>
      <c r="O1066" s="51"/>
      <c r="P1066" s="51"/>
      <c r="Q1066" s="51"/>
      <c r="R1066" s="51"/>
      <c r="S1066" s="51"/>
      <c r="T1066" s="51"/>
      <c r="U1066" s="51"/>
      <c r="V1066" s="51"/>
      <c r="W1066" s="51"/>
      <c r="X1066" s="51"/>
      <c r="Y1066" s="51"/>
      <c r="Z1066" s="51"/>
    </row>
    <row r="1067" spans="1:26" ht="15" hidden="1" customHeight="1" x14ac:dyDescent="0.25">
      <c r="A1067" s="382"/>
      <c r="B1067" s="340"/>
      <c r="C1067" s="104"/>
      <c r="D1067" s="370"/>
      <c r="E1067" s="52"/>
      <c r="F1067" s="105"/>
      <c r="G1067" s="106"/>
      <c r="H1067" s="106"/>
      <c r="I1067" s="107"/>
      <c r="J1067" s="107"/>
      <c r="K1067" s="52"/>
      <c r="L1067" s="68" t="str">
        <f t="shared" si="163"/>
        <v xml:space="preserve">       </v>
      </c>
      <c r="M1067" s="63" t="str">
        <f t="shared" si="157"/>
        <v xml:space="preserve">   </v>
      </c>
      <c r="N1067" s="51"/>
      <c r="O1067" s="51"/>
      <c r="P1067" s="51"/>
      <c r="Q1067" s="51"/>
      <c r="R1067" s="51"/>
      <c r="S1067" s="51"/>
      <c r="T1067" s="51"/>
      <c r="U1067" s="51"/>
      <c r="V1067" s="51"/>
      <c r="W1067" s="51"/>
      <c r="X1067" s="51"/>
      <c r="Y1067" s="51"/>
      <c r="Z1067" s="51"/>
    </row>
    <row r="1068" spans="1:26" ht="15" hidden="1" customHeight="1" x14ac:dyDescent="0.25">
      <c r="A1068" s="382"/>
      <c r="B1068" s="340"/>
      <c r="C1068" s="104"/>
      <c r="D1068" s="370"/>
      <c r="E1068" s="52"/>
      <c r="F1068" s="105"/>
      <c r="G1068" s="106"/>
      <c r="H1068" s="106"/>
      <c r="I1068" s="107"/>
      <c r="J1068" s="107"/>
      <c r="K1068" s="52"/>
      <c r="L1068" s="68" t="str">
        <f t="shared" si="163"/>
        <v xml:space="preserve">       </v>
      </c>
      <c r="M1068" s="63" t="str">
        <f t="shared" si="157"/>
        <v xml:space="preserve">   </v>
      </c>
      <c r="N1068" s="51"/>
      <c r="O1068" s="51"/>
      <c r="P1068" s="51"/>
      <c r="Q1068" s="51"/>
      <c r="R1068" s="51"/>
      <c r="S1068" s="51"/>
      <c r="T1068" s="51"/>
      <c r="U1068" s="51"/>
      <c r="V1068" s="51"/>
      <c r="W1068" s="51"/>
      <c r="X1068" s="51"/>
      <c r="Y1068" s="51"/>
      <c r="Z1068" s="51"/>
    </row>
    <row r="1069" spans="1:26" ht="15" hidden="1" customHeight="1" x14ac:dyDescent="0.25">
      <c r="A1069" s="382"/>
      <c r="B1069" s="340"/>
      <c r="C1069" s="104"/>
      <c r="D1069" s="370"/>
      <c r="E1069" s="52"/>
      <c r="F1069" s="105"/>
      <c r="G1069" s="106"/>
      <c r="H1069" s="106"/>
      <c r="I1069" s="107"/>
      <c r="J1069" s="107"/>
      <c r="K1069" s="52"/>
      <c r="L1069" s="68" t="str">
        <f t="shared" si="163"/>
        <v xml:space="preserve">       </v>
      </c>
      <c r="M1069" s="63" t="str">
        <f t="shared" si="157"/>
        <v xml:space="preserve">   </v>
      </c>
      <c r="N1069" s="51"/>
      <c r="O1069" s="51"/>
      <c r="P1069" s="51"/>
      <c r="Q1069" s="51"/>
      <c r="R1069" s="51"/>
      <c r="S1069" s="51"/>
      <c r="T1069" s="51"/>
      <c r="U1069" s="51"/>
      <c r="V1069" s="51"/>
      <c r="W1069" s="51"/>
      <c r="X1069" s="51"/>
      <c r="Y1069" s="51"/>
      <c r="Z1069" s="51"/>
    </row>
    <row r="1070" spans="1:26" ht="15" hidden="1" customHeight="1" x14ac:dyDescent="0.25">
      <c r="A1070" s="382"/>
      <c r="B1070" s="340"/>
      <c r="C1070" s="104"/>
      <c r="D1070" s="370"/>
      <c r="E1070" s="52"/>
      <c r="F1070" s="105"/>
      <c r="G1070" s="106"/>
      <c r="H1070" s="106"/>
      <c r="I1070" s="107"/>
      <c r="J1070" s="107"/>
      <c r="K1070" s="52"/>
      <c r="L1070" s="68" t="str">
        <f t="shared" si="163"/>
        <v xml:space="preserve">       </v>
      </c>
      <c r="M1070" s="63" t="str">
        <f t="shared" si="157"/>
        <v xml:space="preserve">   </v>
      </c>
      <c r="N1070" s="51"/>
      <c r="O1070" s="51"/>
      <c r="P1070" s="51"/>
      <c r="Q1070" s="51"/>
      <c r="R1070" s="51"/>
      <c r="S1070" s="51"/>
      <c r="T1070" s="51"/>
      <c r="U1070" s="51"/>
      <c r="V1070" s="51"/>
      <c r="W1070" s="51"/>
      <c r="X1070" s="51"/>
      <c r="Y1070" s="51"/>
      <c r="Z1070" s="51"/>
    </row>
    <row r="1071" spans="1:26" ht="15" hidden="1" customHeight="1" x14ac:dyDescent="0.25">
      <c r="A1071" s="382"/>
      <c r="B1071" s="340"/>
      <c r="C1071" s="104"/>
      <c r="D1071" s="370"/>
      <c r="E1071" s="52"/>
      <c r="F1071" s="105"/>
      <c r="G1071" s="106"/>
      <c r="H1071" s="106"/>
      <c r="I1071" s="107"/>
      <c r="J1071" s="107"/>
      <c r="K1071" s="52"/>
      <c r="L1071" s="68" t="str">
        <f t="shared" si="163"/>
        <v xml:space="preserve">       </v>
      </c>
      <c r="M1071" s="63" t="str">
        <f t="shared" si="157"/>
        <v xml:space="preserve">   </v>
      </c>
      <c r="N1071" s="51"/>
      <c r="O1071" s="51"/>
      <c r="P1071" s="51"/>
      <c r="Q1071" s="51"/>
      <c r="R1071" s="51"/>
      <c r="S1071" s="51"/>
      <c r="T1071" s="51"/>
      <c r="U1071" s="51"/>
      <c r="V1071" s="51"/>
      <c r="W1071" s="51"/>
      <c r="X1071" s="51"/>
      <c r="Y1071" s="51"/>
      <c r="Z1071" s="51"/>
    </row>
    <row r="1072" spans="1:26" ht="15" hidden="1" customHeight="1" x14ac:dyDescent="0.25">
      <c r="A1072" s="384"/>
      <c r="B1072" s="344"/>
      <c r="C1072" s="104"/>
      <c r="D1072" s="370"/>
      <c r="E1072" s="52"/>
      <c r="F1072" s="105"/>
      <c r="G1072" s="106"/>
      <c r="H1072" s="106"/>
      <c r="I1072" s="107"/>
      <c r="J1072" s="107"/>
      <c r="K1072" s="52"/>
      <c r="L1072" s="68" t="str">
        <f>CONCATENATE(C1072," ",D1072," ",E1072," ",F1072)</f>
        <v xml:space="preserve">   </v>
      </c>
      <c r="M1072" s="63" t="str">
        <f t="shared" si="157"/>
        <v xml:space="preserve">   </v>
      </c>
      <c r="N1072" s="51"/>
      <c r="O1072" s="51"/>
      <c r="P1072" s="51"/>
      <c r="Q1072" s="51"/>
      <c r="R1072" s="51"/>
      <c r="S1072" s="51"/>
      <c r="T1072" s="51"/>
      <c r="U1072" s="51"/>
      <c r="V1072" s="51"/>
      <c r="W1072" s="51"/>
      <c r="X1072" s="51"/>
      <c r="Y1072" s="51"/>
      <c r="Z1072" s="51"/>
    </row>
    <row r="1073" spans="1:26" ht="15" hidden="1" customHeight="1" x14ac:dyDescent="0.25">
      <c r="A1073" s="379" t="s">
        <v>365</v>
      </c>
      <c r="B1073" s="345" t="s">
        <v>128</v>
      </c>
      <c r="C1073" s="107"/>
      <c r="D1073" s="107"/>
      <c r="E1073" s="107"/>
      <c r="F1073" s="107"/>
      <c r="G1073" s="106"/>
      <c r="H1073" s="106"/>
      <c r="I1073" s="107"/>
      <c r="J1073" s="107"/>
      <c r="K1073" s="52"/>
      <c r="L1073" s="338" t="str">
        <f t="shared" ref="L1073" si="164">CONCATENATE(C1073," ",D1073," ",E1073," ",F1073," ",C1074," ",D1074," ",E1074," ",F1074)</f>
        <v xml:space="preserve">       </v>
      </c>
      <c r="M1073" s="63" t="str">
        <f t="shared" si="157"/>
        <v xml:space="preserve">   </v>
      </c>
      <c r="N1073" s="51"/>
      <c r="O1073" s="51"/>
      <c r="P1073" s="51"/>
      <c r="Q1073" s="51"/>
      <c r="R1073" s="51"/>
      <c r="S1073" s="51"/>
      <c r="T1073" s="51"/>
      <c r="U1073" s="51"/>
      <c r="V1073" s="51"/>
      <c r="W1073" s="51"/>
      <c r="X1073" s="51"/>
      <c r="Y1073" s="51"/>
      <c r="Z1073" s="51"/>
    </row>
    <row r="1074" spans="1:26" ht="15" hidden="1" customHeight="1" x14ac:dyDescent="0.25">
      <c r="A1074" s="382"/>
      <c r="B1074" s="340"/>
      <c r="C1074" s="104"/>
      <c r="D1074" s="370"/>
      <c r="E1074" s="52"/>
      <c r="F1074" s="105"/>
      <c r="G1074" s="106"/>
      <c r="H1074" s="106"/>
      <c r="I1074" s="107"/>
      <c r="J1074" s="107"/>
      <c r="K1074" s="52"/>
      <c r="L1074" s="68" t="str">
        <f t="shared" ref="L1074:L1081" si="165">CONCATENATE(C1074," ",D1074," ",E1074," ",F1074," ",C1075," ",D1075," ",E1075," ",F1075)</f>
        <v xml:space="preserve">       </v>
      </c>
      <c r="M1074" s="63" t="str">
        <f t="shared" si="157"/>
        <v xml:space="preserve">   </v>
      </c>
      <c r="N1074" s="51"/>
      <c r="O1074" s="51"/>
      <c r="P1074" s="51"/>
      <c r="Q1074" s="51"/>
      <c r="R1074" s="51"/>
      <c r="S1074" s="51"/>
      <c r="T1074" s="51"/>
      <c r="U1074" s="51"/>
      <c r="V1074" s="51"/>
      <c r="W1074" s="51"/>
      <c r="X1074" s="51"/>
      <c r="Y1074" s="51"/>
      <c r="Z1074" s="51"/>
    </row>
    <row r="1075" spans="1:26" ht="15" hidden="1" customHeight="1" x14ac:dyDescent="0.25">
      <c r="A1075" s="382"/>
      <c r="B1075" s="340"/>
      <c r="C1075" s="104"/>
      <c r="D1075" s="370"/>
      <c r="E1075" s="52"/>
      <c r="F1075" s="105"/>
      <c r="G1075" s="106"/>
      <c r="H1075" s="106"/>
      <c r="I1075" s="107"/>
      <c r="J1075" s="107"/>
      <c r="K1075" s="52"/>
      <c r="L1075" s="68" t="str">
        <f t="shared" si="165"/>
        <v xml:space="preserve">       </v>
      </c>
      <c r="M1075" s="63" t="str">
        <f t="shared" si="157"/>
        <v xml:space="preserve">   </v>
      </c>
      <c r="N1075" s="51"/>
      <c r="O1075" s="51"/>
      <c r="P1075" s="51"/>
      <c r="Q1075" s="51"/>
      <c r="R1075" s="51"/>
      <c r="S1075" s="51"/>
      <c r="T1075" s="51"/>
      <c r="U1075" s="51"/>
      <c r="V1075" s="51"/>
      <c r="W1075" s="51"/>
      <c r="X1075" s="51"/>
      <c r="Y1075" s="51"/>
      <c r="Z1075" s="51"/>
    </row>
    <row r="1076" spans="1:26" ht="15" hidden="1" customHeight="1" x14ac:dyDescent="0.25">
      <c r="A1076" s="382"/>
      <c r="B1076" s="340"/>
      <c r="C1076" s="104"/>
      <c r="D1076" s="370"/>
      <c r="E1076" s="52"/>
      <c r="F1076" s="105"/>
      <c r="G1076" s="106"/>
      <c r="H1076" s="106"/>
      <c r="I1076" s="107"/>
      <c r="J1076" s="107"/>
      <c r="K1076" s="52"/>
      <c r="L1076" s="68" t="str">
        <f t="shared" si="165"/>
        <v xml:space="preserve">       </v>
      </c>
      <c r="M1076" s="63" t="str">
        <f t="shared" si="157"/>
        <v xml:space="preserve">   </v>
      </c>
      <c r="N1076" s="51"/>
      <c r="O1076" s="51"/>
      <c r="P1076" s="51"/>
      <c r="Q1076" s="51"/>
      <c r="R1076" s="51"/>
      <c r="S1076" s="51"/>
      <c r="T1076" s="51"/>
      <c r="U1076" s="51"/>
      <c r="V1076" s="51"/>
      <c r="W1076" s="51"/>
      <c r="X1076" s="51"/>
      <c r="Y1076" s="51"/>
      <c r="Z1076" s="51"/>
    </row>
    <row r="1077" spans="1:26" ht="15" hidden="1" customHeight="1" x14ac:dyDescent="0.25">
      <c r="A1077" s="382"/>
      <c r="B1077" s="340"/>
      <c r="C1077" s="104"/>
      <c r="D1077" s="370"/>
      <c r="E1077" s="52"/>
      <c r="F1077" s="105"/>
      <c r="G1077" s="106"/>
      <c r="H1077" s="106"/>
      <c r="I1077" s="107"/>
      <c r="J1077" s="107"/>
      <c r="K1077" s="52"/>
      <c r="L1077" s="68" t="str">
        <f t="shared" si="165"/>
        <v xml:space="preserve">       </v>
      </c>
      <c r="M1077" s="63" t="str">
        <f t="shared" si="157"/>
        <v xml:space="preserve">   </v>
      </c>
      <c r="N1077" s="51"/>
      <c r="O1077" s="51"/>
      <c r="P1077" s="51"/>
      <c r="Q1077" s="51"/>
      <c r="R1077" s="51"/>
      <c r="S1077" s="51"/>
      <c r="T1077" s="51"/>
      <c r="U1077" s="51"/>
      <c r="V1077" s="51"/>
      <c r="W1077" s="51"/>
      <c r="X1077" s="51"/>
      <c r="Y1077" s="51"/>
      <c r="Z1077" s="51"/>
    </row>
    <row r="1078" spans="1:26" ht="15" hidden="1" customHeight="1" x14ac:dyDescent="0.25">
      <c r="A1078" s="382"/>
      <c r="B1078" s="340"/>
      <c r="C1078" s="104"/>
      <c r="D1078" s="370"/>
      <c r="E1078" s="52"/>
      <c r="F1078" s="105"/>
      <c r="G1078" s="106"/>
      <c r="H1078" s="106"/>
      <c r="I1078" s="107"/>
      <c r="J1078" s="107"/>
      <c r="K1078" s="52"/>
      <c r="L1078" s="68" t="str">
        <f t="shared" si="165"/>
        <v xml:space="preserve">       </v>
      </c>
      <c r="M1078" s="63" t="str">
        <f t="shared" si="157"/>
        <v xml:space="preserve">   </v>
      </c>
      <c r="N1078" s="51"/>
      <c r="O1078" s="51"/>
      <c r="P1078" s="51"/>
      <c r="Q1078" s="51"/>
      <c r="R1078" s="51"/>
      <c r="S1078" s="51"/>
      <c r="T1078" s="51"/>
      <c r="U1078" s="51"/>
      <c r="V1078" s="51"/>
      <c r="W1078" s="51"/>
      <c r="X1078" s="51"/>
      <c r="Y1078" s="51"/>
      <c r="Z1078" s="51"/>
    </row>
    <row r="1079" spans="1:26" ht="15" hidden="1" customHeight="1" x14ac:dyDescent="0.25">
      <c r="A1079" s="382"/>
      <c r="B1079" s="340"/>
      <c r="C1079" s="104"/>
      <c r="D1079" s="370"/>
      <c r="E1079" s="52"/>
      <c r="F1079" s="105"/>
      <c r="G1079" s="106"/>
      <c r="H1079" s="106"/>
      <c r="I1079" s="107"/>
      <c r="J1079" s="107"/>
      <c r="K1079" s="52"/>
      <c r="L1079" s="68" t="str">
        <f t="shared" si="165"/>
        <v xml:space="preserve">       </v>
      </c>
      <c r="M1079" s="63" t="str">
        <f t="shared" si="157"/>
        <v xml:space="preserve">   </v>
      </c>
      <c r="N1079" s="51"/>
      <c r="O1079" s="51"/>
      <c r="P1079" s="51"/>
      <c r="Q1079" s="51"/>
      <c r="R1079" s="51"/>
      <c r="S1079" s="51"/>
      <c r="T1079" s="51"/>
      <c r="U1079" s="51"/>
      <c r="V1079" s="51"/>
      <c r="W1079" s="51"/>
      <c r="X1079" s="51"/>
      <c r="Y1079" s="51"/>
      <c r="Z1079" s="51"/>
    </row>
    <row r="1080" spans="1:26" ht="15" hidden="1" customHeight="1" x14ac:dyDescent="0.25">
      <c r="A1080" s="382"/>
      <c r="B1080" s="340"/>
      <c r="C1080" s="104"/>
      <c r="D1080" s="370"/>
      <c r="E1080" s="52"/>
      <c r="F1080" s="105"/>
      <c r="G1080" s="106"/>
      <c r="H1080" s="106"/>
      <c r="I1080" s="107"/>
      <c r="J1080" s="107"/>
      <c r="K1080" s="52"/>
      <c r="L1080" s="68" t="str">
        <f t="shared" si="165"/>
        <v xml:space="preserve">       </v>
      </c>
      <c r="M1080" s="63" t="str">
        <f t="shared" si="157"/>
        <v xml:space="preserve">   </v>
      </c>
      <c r="N1080" s="51"/>
      <c r="O1080" s="51"/>
      <c r="P1080" s="51"/>
      <c r="Q1080" s="51"/>
      <c r="R1080" s="51"/>
      <c r="S1080" s="51"/>
      <c r="T1080" s="51"/>
      <c r="U1080" s="51"/>
      <c r="V1080" s="51"/>
      <c r="W1080" s="51"/>
      <c r="X1080" s="51"/>
      <c r="Y1080" s="51"/>
      <c r="Z1080" s="51"/>
    </row>
    <row r="1081" spans="1:26" ht="15" hidden="1" customHeight="1" x14ac:dyDescent="0.25">
      <c r="A1081" s="382"/>
      <c r="B1081" s="340"/>
      <c r="C1081" s="104"/>
      <c r="D1081" s="370"/>
      <c r="E1081" s="52"/>
      <c r="F1081" s="105"/>
      <c r="G1081" s="106"/>
      <c r="H1081" s="106"/>
      <c r="I1081" s="107"/>
      <c r="J1081" s="107"/>
      <c r="K1081" s="52"/>
      <c r="L1081" s="68" t="str">
        <f t="shared" si="165"/>
        <v xml:space="preserve">       </v>
      </c>
      <c r="M1081" s="63" t="str">
        <f t="shared" si="157"/>
        <v xml:space="preserve">   </v>
      </c>
      <c r="N1081" s="51"/>
      <c r="O1081" s="51"/>
      <c r="P1081" s="51"/>
      <c r="Q1081" s="51"/>
      <c r="R1081" s="51"/>
      <c r="S1081" s="51"/>
      <c r="T1081" s="51"/>
      <c r="U1081" s="51"/>
      <c r="V1081" s="51"/>
      <c r="W1081" s="51"/>
      <c r="X1081" s="51"/>
      <c r="Y1081" s="51"/>
      <c r="Z1081" s="51"/>
    </row>
    <row r="1082" spans="1:26" ht="15" hidden="1" customHeight="1" x14ac:dyDescent="0.25">
      <c r="A1082" s="384"/>
      <c r="B1082" s="344"/>
      <c r="C1082" s="104"/>
      <c r="D1082" s="370"/>
      <c r="E1082" s="52"/>
      <c r="F1082" s="105"/>
      <c r="G1082" s="106"/>
      <c r="H1082" s="106"/>
      <c r="I1082" s="107"/>
      <c r="J1082" s="107"/>
      <c r="K1082" s="52"/>
      <c r="L1082" s="68" t="str">
        <f>CONCATENATE(C1082," ",D1082," ",E1082," ",F1082)</f>
        <v xml:space="preserve">   </v>
      </c>
      <c r="M1082" s="63" t="str">
        <f t="shared" si="157"/>
        <v xml:space="preserve">   </v>
      </c>
      <c r="N1082" s="51"/>
      <c r="O1082" s="51"/>
      <c r="P1082" s="51"/>
      <c r="Q1082" s="51"/>
      <c r="R1082" s="51"/>
      <c r="S1082" s="51"/>
      <c r="T1082" s="51"/>
      <c r="U1082" s="51"/>
      <c r="V1082" s="51"/>
      <c r="W1082" s="51"/>
      <c r="X1082" s="51"/>
      <c r="Y1082" s="51"/>
      <c r="Z1082" s="51"/>
    </row>
    <row r="1083" spans="1:26" ht="15" hidden="1" customHeight="1" x14ac:dyDescent="0.25">
      <c r="A1083" s="379" t="s">
        <v>365</v>
      </c>
      <c r="B1083" s="345" t="s">
        <v>128</v>
      </c>
      <c r="C1083" s="107"/>
      <c r="D1083" s="107"/>
      <c r="E1083" s="107"/>
      <c r="F1083" s="107"/>
      <c r="G1083" s="106"/>
      <c r="H1083" s="106"/>
      <c r="I1083" s="107"/>
      <c r="J1083" s="107"/>
      <c r="K1083" s="52"/>
      <c r="L1083" s="338" t="str">
        <f t="shared" ref="L1083" si="166">CONCATENATE(C1083," ",D1083," ",E1083," ",F1083," ",C1084," ",D1084," ",E1084," ",F1084)</f>
        <v xml:space="preserve">       </v>
      </c>
      <c r="M1083" s="63" t="str">
        <f t="shared" si="157"/>
        <v xml:space="preserve">   </v>
      </c>
      <c r="N1083" s="51"/>
      <c r="O1083" s="51"/>
      <c r="P1083" s="51"/>
      <c r="Q1083" s="51"/>
      <c r="R1083" s="51"/>
      <c r="S1083" s="51"/>
      <c r="T1083" s="51"/>
      <c r="U1083" s="51"/>
      <c r="V1083" s="51"/>
      <c r="W1083" s="51"/>
      <c r="X1083" s="51"/>
      <c r="Y1083" s="51"/>
      <c r="Z1083" s="51"/>
    </row>
    <row r="1084" spans="1:26" ht="15" hidden="1" customHeight="1" x14ac:dyDescent="0.25">
      <c r="A1084" s="382"/>
      <c r="B1084" s="340"/>
      <c r="C1084" s="104"/>
      <c r="D1084" s="370"/>
      <c r="E1084" s="52"/>
      <c r="F1084" s="105"/>
      <c r="G1084" s="106"/>
      <c r="H1084" s="106"/>
      <c r="I1084" s="107"/>
      <c r="J1084" s="107"/>
      <c r="K1084" s="52"/>
      <c r="L1084" s="68" t="str">
        <f t="shared" ref="L1084:L1091" si="167">CONCATENATE(C1084," ",D1084," ",E1084," ",F1084," ",C1085," ",D1085," ",E1085," ",F1085)</f>
        <v xml:space="preserve">       </v>
      </c>
      <c r="M1084" s="63" t="str">
        <f t="shared" si="157"/>
        <v xml:space="preserve">   </v>
      </c>
      <c r="N1084" s="51"/>
      <c r="O1084" s="51"/>
      <c r="P1084" s="51"/>
      <c r="Q1084" s="51"/>
      <c r="R1084" s="51"/>
      <c r="S1084" s="51"/>
      <c r="T1084" s="51"/>
      <c r="U1084" s="51"/>
      <c r="V1084" s="51"/>
      <c r="W1084" s="51"/>
      <c r="X1084" s="51"/>
      <c r="Y1084" s="51"/>
      <c r="Z1084" s="51"/>
    </row>
    <row r="1085" spans="1:26" ht="15" hidden="1" customHeight="1" x14ac:dyDescent="0.25">
      <c r="A1085" s="382"/>
      <c r="B1085" s="340"/>
      <c r="C1085" s="104"/>
      <c r="D1085" s="370"/>
      <c r="E1085" s="52"/>
      <c r="F1085" s="105"/>
      <c r="G1085" s="106"/>
      <c r="H1085" s="106"/>
      <c r="I1085" s="107"/>
      <c r="J1085" s="107"/>
      <c r="K1085" s="52"/>
      <c r="L1085" s="68" t="str">
        <f t="shared" si="167"/>
        <v xml:space="preserve">       </v>
      </c>
      <c r="M1085" s="63" t="str">
        <f t="shared" si="157"/>
        <v xml:space="preserve">   </v>
      </c>
      <c r="N1085" s="51"/>
      <c r="O1085" s="51"/>
      <c r="P1085" s="51"/>
      <c r="Q1085" s="51"/>
      <c r="R1085" s="51"/>
      <c r="S1085" s="51"/>
      <c r="T1085" s="51"/>
      <c r="U1085" s="51"/>
      <c r="V1085" s="51"/>
      <c r="W1085" s="51"/>
      <c r="X1085" s="51"/>
      <c r="Y1085" s="51"/>
      <c r="Z1085" s="51"/>
    </row>
    <row r="1086" spans="1:26" ht="15" hidden="1" customHeight="1" x14ac:dyDescent="0.25">
      <c r="A1086" s="382"/>
      <c r="B1086" s="340"/>
      <c r="C1086" s="104"/>
      <c r="D1086" s="370"/>
      <c r="E1086" s="52"/>
      <c r="F1086" s="105"/>
      <c r="G1086" s="106"/>
      <c r="H1086" s="106"/>
      <c r="I1086" s="107"/>
      <c r="J1086" s="107"/>
      <c r="K1086" s="52"/>
      <c r="L1086" s="68" t="str">
        <f t="shared" si="167"/>
        <v xml:space="preserve">       </v>
      </c>
      <c r="M1086" s="63" t="str">
        <f t="shared" si="157"/>
        <v xml:space="preserve">   </v>
      </c>
      <c r="N1086" s="51"/>
      <c r="O1086" s="51"/>
      <c r="P1086" s="51"/>
      <c r="Q1086" s="51"/>
      <c r="R1086" s="51"/>
      <c r="S1086" s="51"/>
      <c r="T1086" s="51"/>
      <c r="U1086" s="51"/>
      <c r="V1086" s="51"/>
      <c r="W1086" s="51"/>
      <c r="X1086" s="51"/>
      <c r="Y1086" s="51"/>
      <c r="Z1086" s="51"/>
    </row>
    <row r="1087" spans="1:26" ht="15" hidden="1" customHeight="1" x14ac:dyDescent="0.25">
      <c r="A1087" s="382"/>
      <c r="B1087" s="340"/>
      <c r="C1087" s="104"/>
      <c r="D1087" s="370"/>
      <c r="E1087" s="52"/>
      <c r="F1087" s="105"/>
      <c r="G1087" s="106"/>
      <c r="H1087" s="106"/>
      <c r="I1087" s="107"/>
      <c r="J1087" s="107"/>
      <c r="K1087" s="52"/>
      <c r="L1087" s="68" t="str">
        <f t="shared" si="167"/>
        <v xml:space="preserve">       </v>
      </c>
      <c r="M1087" s="63" t="str">
        <f t="shared" si="157"/>
        <v xml:space="preserve">   </v>
      </c>
      <c r="N1087" s="51"/>
      <c r="O1087" s="51"/>
      <c r="P1087" s="51"/>
      <c r="Q1087" s="51"/>
      <c r="R1087" s="51"/>
      <c r="S1087" s="51"/>
      <c r="T1087" s="51"/>
      <c r="U1087" s="51"/>
      <c r="V1087" s="51"/>
      <c r="W1087" s="51"/>
      <c r="X1087" s="51"/>
      <c r="Y1087" s="51"/>
      <c r="Z1087" s="51"/>
    </row>
    <row r="1088" spans="1:26" ht="15" hidden="1" customHeight="1" x14ac:dyDescent="0.25">
      <c r="A1088" s="382"/>
      <c r="B1088" s="340"/>
      <c r="C1088" s="104"/>
      <c r="D1088" s="370"/>
      <c r="E1088" s="52"/>
      <c r="F1088" s="105"/>
      <c r="G1088" s="106"/>
      <c r="H1088" s="106"/>
      <c r="I1088" s="107"/>
      <c r="J1088" s="107"/>
      <c r="K1088" s="52"/>
      <c r="L1088" s="68" t="str">
        <f t="shared" si="167"/>
        <v xml:space="preserve">       </v>
      </c>
      <c r="M1088" s="63" t="str">
        <f t="shared" si="157"/>
        <v xml:space="preserve">   </v>
      </c>
      <c r="N1088" s="51"/>
      <c r="O1088" s="51"/>
      <c r="P1088" s="51"/>
      <c r="Q1088" s="51"/>
      <c r="R1088" s="51"/>
      <c r="S1088" s="51"/>
      <c r="T1088" s="51"/>
      <c r="U1088" s="51"/>
      <c r="V1088" s="51"/>
      <c r="W1088" s="51"/>
      <c r="X1088" s="51"/>
      <c r="Y1088" s="51"/>
      <c r="Z1088" s="51"/>
    </row>
    <row r="1089" spans="1:26" ht="15" hidden="1" customHeight="1" x14ac:dyDescent="0.25">
      <c r="A1089" s="382"/>
      <c r="B1089" s="340"/>
      <c r="C1089" s="104"/>
      <c r="D1089" s="370"/>
      <c r="E1089" s="52"/>
      <c r="F1089" s="105"/>
      <c r="G1089" s="106"/>
      <c r="H1089" s="106"/>
      <c r="I1089" s="107"/>
      <c r="J1089" s="107"/>
      <c r="K1089" s="52"/>
      <c r="L1089" s="68" t="str">
        <f t="shared" si="167"/>
        <v xml:space="preserve">       </v>
      </c>
      <c r="M1089" s="63" t="str">
        <f t="shared" si="157"/>
        <v xml:space="preserve">   </v>
      </c>
      <c r="N1089" s="51"/>
      <c r="O1089" s="51"/>
      <c r="P1089" s="51"/>
      <c r="Q1089" s="51"/>
      <c r="R1089" s="51"/>
      <c r="S1089" s="51"/>
      <c r="T1089" s="51"/>
      <c r="U1089" s="51"/>
      <c r="V1089" s="51"/>
      <c r="W1089" s="51"/>
      <c r="X1089" s="51"/>
      <c r="Y1089" s="51"/>
      <c r="Z1089" s="51"/>
    </row>
    <row r="1090" spans="1:26" ht="15" hidden="1" customHeight="1" x14ac:dyDescent="0.25">
      <c r="A1090" s="382"/>
      <c r="B1090" s="340"/>
      <c r="C1090" s="104"/>
      <c r="D1090" s="370"/>
      <c r="E1090" s="52"/>
      <c r="F1090" s="105"/>
      <c r="G1090" s="106"/>
      <c r="H1090" s="106"/>
      <c r="I1090" s="107"/>
      <c r="J1090" s="107"/>
      <c r="K1090" s="52"/>
      <c r="L1090" s="68" t="str">
        <f t="shared" si="167"/>
        <v xml:space="preserve">       </v>
      </c>
      <c r="M1090" s="63" t="str">
        <f t="shared" si="157"/>
        <v xml:space="preserve">   </v>
      </c>
      <c r="N1090" s="51"/>
      <c r="O1090" s="51"/>
      <c r="P1090" s="51"/>
      <c r="Q1090" s="51"/>
      <c r="R1090" s="51"/>
      <c r="S1090" s="51"/>
      <c r="T1090" s="51"/>
      <c r="U1090" s="51"/>
      <c r="V1090" s="51"/>
      <c r="W1090" s="51"/>
      <c r="X1090" s="51"/>
      <c r="Y1090" s="51"/>
      <c r="Z1090" s="51"/>
    </row>
    <row r="1091" spans="1:26" ht="15" hidden="1" customHeight="1" x14ac:dyDescent="0.25">
      <c r="A1091" s="382"/>
      <c r="B1091" s="340"/>
      <c r="C1091" s="104"/>
      <c r="D1091" s="370"/>
      <c r="E1091" s="52"/>
      <c r="F1091" s="105"/>
      <c r="G1091" s="106"/>
      <c r="H1091" s="106"/>
      <c r="I1091" s="107"/>
      <c r="J1091" s="107"/>
      <c r="K1091" s="52"/>
      <c r="L1091" s="68" t="str">
        <f t="shared" si="167"/>
        <v xml:space="preserve">       </v>
      </c>
      <c r="M1091" s="63" t="str">
        <f t="shared" si="157"/>
        <v xml:space="preserve">   </v>
      </c>
      <c r="N1091" s="51"/>
      <c r="O1091" s="51"/>
      <c r="P1091" s="51"/>
      <c r="Q1091" s="51"/>
      <c r="R1091" s="51"/>
      <c r="S1091" s="51"/>
      <c r="T1091" s="51"/>
      <c r="U1091" s="51"/>
      <c r="V1091" s="51"/>
      <c r="W1091" s="51"/>
      <c r="X1091" s="51"/>
      <c r="Y1091" s="51"/>
      <c r="Z1091" s="51"/>
    </row>
    <row r="1092" spans="1:26" ht="15" hidden="1" customHeight="1" x14ac:dyDescent="0.25">
      <c r="A1092" s="384"/>
      <c r="B1092" s="344"/>
      <c r="C1092" s="104"/>
      <c r="D1092" s="370"/>
      <c r="E1092" s="52"/>
      <c r="F1092" s="105"/>
      <c r="G1092" s="106"/>
      <c r="H1092" s="106"/>
      <c r="I1092" s="107"/>
      <c r="J1092" s="107"/>
      <c r="K1092" s="52"/>
      <c r="L1092" s="68" t="str">
        <f>CONCATENATE(C1092," ",D1092," ",E1092," ",F1092)</f>
        <v xml:space="preserve">   </v>
      </c>
      <c r="M1092" s="63" t="str">
        <f t="shared" si="157"/>
        <v xml:space="preserve">   </v>
      </c>
      <c r="N1092" s="51"/>
      <c r="O1092" s="51"/>
      <c r="P1092" s="51"/>
      <c r="Q1092" s="51"/>
      <c r="R1092" s="51"/>
      <c r="S1092" s="51"/>
      <c r="T1092" s="51"/>
      <c r="U1092" s="51"/>
      <c r="V1092" s="51"/>
      <c r="W1092" s="51"/>
      <c r="X1092" s="51"/>
      <c r="Y1092" s="51"/>
      <c r="Z1092" s="51"/>
    </row>
    <row r="1093" spans="1:26" ht="15" hidden="1" customHeight="1" x14ac:dyDescent="0.25">
      <c r="A1093" s="379" t="s">
        <v>365</v>
      </c>
      <c r="B1093" s="345" t="s">
        <v>128</v>
      </c>
      <c r="C1093" s="107"/>
      <c r="D1093" s="107"/>
      <c r="E1093" s="107"/>
      <c r="F1093" s="107"/>
      <c r="G1093" s="106"/>
      <c r="H1093" s="106"/>
      <c r="I1093" s="107"/>
      <c r="J1093" s="107"/>
      <c r="K1093" s="52"/>
      <c r="L1093" s="338" t="str">
        <f t="shared" ref="L1093" si="168">CONCATENATE(C1093," ",D1093," ",E1093," ",F1093," ",C1094," ",D1094," ",E1094," ",F1094)</f>
        <v xml:space="preserve">       </v>
      </c>
      <c r="M1093" s="63" t="str">
        <f t="shared" si="157"/>
        <v xml:space="preserve">   </v>
      </c>
      <c r="N1093" s="51"/>
      <c r="O1093" s="51"/>
      <c r="P1093" s="51"/>
      <c r="Q1093" s="51"/>
      <c r="R1093" s="51"/>
      <c r="S1093" s="51"/>
      <c r="T1093" s="51"/>
      <c r="U1093" s="51"/>
      <c r="V1093" s="51"/>
      <c r="W1093" s="51"/>
      <c r="X1093" s="51"/>
      <c r="Y1093" s="51"/>
      <c r="Z1093" s="51"/>
    </row>
    <row r="1094" spans="1:26" ht="15" hidden="1" customHeight="1" x14ac:dyDescent="0.25">
      <c r="A1094" s="382"/>
      <c r="B1094" s="340"/>
      <c r="C1094" s="104"/>
      <c r="D1094" s="370"/>
      <c r="E1094" s="52"/>
      <c r="F1094" s="105"/>
      <c r="G1094" s="106"/>
      <c r="H1094" s="106"/>
      <c r="I1094" s="107"/>
      <c r="J1094" s="107"/>
      <c r="K1094" s="52"/>
      <c r="L1094" s="68" t="str">
        <f t="shared" ref="L1094:L1101" si="169">CONCATENATE(C1094," ",D1094," ",E1094," ",F1094," ",C1095," ",D1095," ",E1095," ",F1095)</f>
        <v xml:space="preserve">       </v>
      </c>
      <c r="M1094" s="63" t="str">
        <f t="shared" si="157"/>
        <v xml:space="preserve">   </v>
      </c>
      <c r="N1094" s="51"/>
      <c r="O1094" s="51"/>
      <c r="P1094" s="51"/>
      <c r="Q1094" s="51"/>
      <c r="R1094" s="51"/>
      <c r="S1094" s="51"/>
      <c r="T1094" s="51"/>
      <c r="U1094" s="51"/>
      <c r="V1094" s="51"/>
      <c r="W1094" s="51"/>
      <c r="X1094" s="51"/>
      <c r="Y1094" s="51"/>
      <c r="Z1094" s="51"/>
    </row>
    <row r="1095" spans="1:26" ht="15" hidden="1" customHeight="1" x14ac:dyDescent="0.25">
      <c r="A1095" s="382"/>
      <c r="B1095" s="340"/>
      <c r="C1095" s="104"/>
      <c r="D1095" s="370"/>
      <c r="E1095" s="52"/>
      <c r="F1095" s="105"/>
      <c r="G1095" s="106"/>
      <c r="H1095" s="106"/>
      <c r="I1095" s="107"/>
      <c r="J1095" s="107"/>
      <c r="K1095" s="52"/>
      <c r="L1095" s="68" t="str">
        <f t="shared" si="169"/>
        <v xml:space="preserve">       </v>
      </c>
      <c r="M1095" s="63" t="str">
        <f t="shared" si="157"/>
        <v xml:space="preserve">   </v>
      </c>
      <c r="N1095" s="51"/>
      <c r="O1095" s="51"/>
      <c r="P1095" s="51"/>
      <c r="Q1095" s="51"/>
      <c r="R1095" s="51"/>
      <c r="S1095" s="51"/>
      <c r="T1095" s="51"/>
      <c r="U1095" s="51"/>
      <c r="V1095" s="51"/>
      <c r="W1095" s="51"/>
      <c r="X1095" s="51"/>
      <c r="Y1095" s="51"/>
      <c r="Z1095" s="51"/>
    </row>
    <row r="1096" spans="1:26" ht="15" hidden="1" customHeight="1" x14ac:dyDescent="0.25">
      <c r="A1096" s="382"/>
      <c r="B1096" s="340"/>
      <c r="C1096" s="104"/>
      <c r="D1096" s="370"/>
      <c r="E1096" s="52"/>
      <c r="F1096" s="105"/>
      <c r="G1096" s="106"/>
      <c r="H1096" s="106"/>
      <c r="I1096" s="107"/>
      <c r="J1096" s="107"/>
      <c r="K1096" s="52"/>
      <c r="L1096" s="68" t="str">
        <f t="shared" si="169"/>
        <v xml:space="preserve">       </v>
      </c>
      <c r="M1096" s="63" t="str">
        <f t="shared" si="157"/>
        <v xml:space="preserve">   </v>
      </c>
      <c r="N1096" s="51"/>
      <c r="O1096" s="51"/>
      <c r="P1096" s="51"/>
      <c r="Q1096" s="51"/>
      <c r="R1096" s="51"/>
      <c r="S1096" s="51"/>
      <c r="T1096" s="51"/>
      <c r="U1096" s="51"/>
      <c r="V1096" s="51"/>
      <c r="W1096" s="51"/>
      <c r="X1096" s="51"/>
      <c r="Y1096" s="51"/>
      <c r="Z1096" s="51"/>
    </row>
    <row r="1097" spans="1:26" ht="15" hidden="1" customHeight="1" x14ac:dyDescent="0.25">
      <c r="A1097" s="382"/>
      <c r="B1097" s="340"/>
      <c r="C1097" s="104"/>
      <c r="D1097" s="370"/>
      <c r="E1097" s="52"/>
      <c r="F1097" s="105"/>
      <c r="G1097" s="106"/>
      <c r="H1097" s="106"/>
      <c r="I1097" s="107"/>
      <c r="J1097" s="107"/>
      <c r="K1097" s="52"/>
      <c r="L1097" s="68" t="str">
        <f t="shared" si="169"/>
        <v xml:space="preserve">       </v>
      </c>
      <c r="M1097" s="63" t="str">
        <f t="shared" si="157"/>
        <v xml:space="preserve">   </v>
      </c>
      <c r="N1097" s="51"/>
      <c r="O1097" s="51"/>
      <c r="P1097" s="51"/>
      <c r="Q1097" s="51"/>
      <c r="R1097" s="51"/>
      <c r="S1097" s="51"/>
      <c r="T1097" s="51"/>
      <c r="U1097" s="51"/>
      <c r="V1097" s="51"/>
      <c r="W1097" s="51"/>
      <c r="X1097" s="51"/>
      <c r="Y1097" s="51"/>
      <c r="Z1097" s="51"/>
    </row>
    <row r="1098" spans="1:26" ht="15" hidden="1" customHeight="1" x14ac:dyDescent="0.25">
      <c r="A1098" s="382"/>
      <c r="B1098" s="340"/>
      <c r="C1098" s="104"/>
      <c r="D1098" s="370"/>
      <c r="E1098" s="52"/>
      <c r="F1098" s="105"/>
      <c r="G1098" s="106"/>
      <c r="H1098" s="106"/>
      <c r="I1098" s="107"/>
      <c r="J1098" s="107"/>
      <c r="K1098" s="52"/>
      <c r="L1098" s="68" t="str">
        <f t="shared" si="169"/>
        <v xml:space="preserve">       </v>
      </c>
      <c r="M1098" s="63" t="str">
        <f t="shared" si="157"/>
        <v xml:space="preserve">   </v>
      </c>
      <c r="N1098" s="51"/>
      <c r="O1098" s="51"/>
      <c r="P1098" s="51"/>
      <c r="Q1098" s="51"/>
      <c r="R1098" s="51"/>
      <c r="S1098" s="51"/>
      <c r="T1098" s="51"/>
      <c r="U1098" s="51"/>
      <c r="V1098" s="51"/>
      <c r="W1098" s="51"/>
      <c r="X1098" s="51"/>
      <c r="Y1098" s="51"/>
      <c r="Z1098" s="51"/>
    </row>
    <row r="1099" spans="1:26" ht="15" hidden="1" customHeight="1" x14ac:dyDescent="0.25">
      <c r="A1099" s="382"/>
      <c r="B1099" s="340"/>
      <c r="C1099" s="104"/>
      <c r="D1099" s="370"/>
      <c r="E1099" s="52"/>
      <c r="F1099" s="105"/>
      <c r="G1099" s="106"/>
      <c r="H1099" s="106"/>
      <c r="I1099" s="107"/>
      <c r="J1099" s="107"/>
      <c r="K1099" s="52"/>
      <c r="L1099" s="68" t="str">
        <f t="shared" si="169"/>
        <v xml:space="preserve">       </v>
      </c>
      <c r="M1099" s="63" t="str">
        <f t="shared" si="157"/>
        <v xml:space="preserve">   </v>
      </c>
      <c r="N1099" s="51"/>
      <c r="O1099" s="51"/>
      <c r="P1099" s="51"/>
      <c r="Q1099" s="51"/>
      <c r="R1099" s="51"/>
      <c r="S1099" s="51"/>
      <c r="T1099" s="51"/>
      <c r="U1099" s="51"/>
      <c r="V1099" s="51"/>
      <c r="W1099" s="51"/>
      <c r="X1099" s="51"/>
      <c r="Y1099" s="51"/>
      <c r="Z1099" s="51"/>
    </row>
    <row r="1100" spans="1:26" ht="15" hidden="1" customHeight="1" x14ac:dyDescent="0.25">
      <c r="A1100" s="382"/>
      <c r="B1100" s="340"/>
      <c r="C1100" s="104"/>
      <c r="D1100" s="370"/>
      <c r="E1100" s="52"/>
      <c r="F1100" s="105"/>
      <c r="G1100" s="106"/>
      <c r="H1100" s="106"/>
      <c r="I1100" s="107"/>
      <c r="J1100" s="107"/>
      <c r="K1100" s="52"/>
      <c r="L1100" s="68" t="str">
        <f t="shared" si="169"/>
        <v xml:space="preserve">       </v>
      </c>
      <c r="M1100" s="63" t="str">
        <f t="shared" si="157"/>
        <v xml:space="preserve">   </v>
      </c>
      <c r="N1100" s="51"/>
      <c r="O1100" s="51"/>
      <c r="P1100" s="51"/>
      <c r="Q1100" s="51"/>
      <c r="R1100" s="51"/>
      <c r="S1100" s="51"/>
      <c r="T1100" s="51"/>
      <c r="U1100" s="51"/>
      <c r="V1100" s="51"/>
      <c r="W1100" s="51"/>
      <c r="X1100" s="51"/>
      <c r="Y1100" s="51"/>
      <c r="Z1100" s="51"/>
    </row>
    <row r="1101" spans="1:26" ht="15" hidden="1" customHeight="1" x14ac:dyDescent="0.25">
      <c r="A1101" s="382"/>
      <c r="B1101" s="340"/>
      <c r="C1101" s="104"/>
      <c r="D1101" s="370"/>
      <c r="E1101" s="52"/>
      <c r="F1101" s="105"/>
      <c r="G1101" s="106"/>
      <c r="H1101" s="106"/>
      <c r="I1101" s="107"/>
      <c r="J1101" s="107"/>
      <c r="K1101" s="52"/>
      <c r="L1101" s="68" t="str">
        <f t="shared" si="169"/>
        <v xml:space="preserve">       </v>
      </c>
      <c r="M1101" s="63" t="str">
        <f t="shared" si="157"/>
        <v xml:space="preserve">   </v>
      </c>
      <c r="N1101" s="51"/>
      <c r="O1101" s="51"/>
      <c r="P1101" s="51"/>
      <c r="Q1101" s="51"/>
      <c r="R1101" s="51"/>
      <c r="S1101" s="51"/>
      <c r="T1101" s="51"/>
      <c r="U1101" s="51"/>
      <c r="V1101" s="51"/>
      <c r="W1101" s="51"/>
      <c r="X1101" s="51"/>
      <c r="Y1101" s="51"/>
      <c r="Z1101" s="51"/>
    </row>
    <row r="1102" spans="1:26" ht="15" hidden="1" customHeight="1" x14ac:dyDescent="0.25">
      <c r="A1102" s="384"/>
      <c r="B1102" s="344"/>
      <c r="C1102" s="104"/>
      <c r="D1102" s="370"/>
      <c r="E1102" s="52"/>
      <c r="F1102" s="105"/>
      <c r="G1102" s="106"/>
      <c r="H1102" s="106"/>
      <c r="I1102" s="107"/>
      <c r="J1102" s="107"/>
      <c r="K1102" s="52"/>
      <c r="L1102" s="68" t="str">
        <f>CONCATENATE(C1102," ",D1102," ",E1102," ",F1102)</f>
        <v xml:space="preserve">   </v>
      </c>
      <c r="M1102" s="63" t="str">
        <f t="shared" si="157"/>
        <v xml:space="preserve">   </v>
      </c>
      <c r="N1102" s="51"/>
      <c r="O1102" s="51"/>
      <c r="P1102" s="51"/>
      <c r="Q1102" s="51"/>
      <c r="R1102" s="51"/>
      <c r="S1102" s="51"/>
      <c r="T1102" s="51"/>
      <c r="U1102" s="51"/>
      <c r="V1102" s="51"/>
      <c r="W1102" s="51"/>
      <c r="X1102" s="51"/>
      <c r="Y1102" s="51"/>
      <c r="Z1102" s="51"/>
    </row>
    <row r="1103" spans="1:26" ht="15" hidden="1" customHeight="1" x14ac:dyDescent="0.25">
      <c r="A1103" s="379" t="s">
        <v>365</v>
      </c>
      <c r="B1103" s="345" t="s">
        <v>128</v>
      </c>
      <c r="C1103" s="107"/>
      <c r="D1103" s="107"/>
      <c r="E1103" s="107"/>
      <c r="F1103" s="107"/>
      <c r="G1103" s="106"/>
      <c r="H1103" s="106"/>
      <c r="I1103" s="107"/>
      <c r="J1103" s="107"/>
      <c r="K1103" s="52"/>
      <c r="L1103" s="338" t="str">
        <f t="shared" ref="L1103" si="170">CONCATENATE(C1103," ",D1103," ",E1103," ",F1103," ",C1104," ",D1104," ",E1104," ",F1104)</f>
        <v xml:space="preserve">       </v>
      </c>
      <c r="M1103" s="63" t="str">
        <f t="shared" ref="M1103:M1166" si="171">CONCATENATE(G1103," ",H1103," ",I1103," ",J1103)</f>
        <v xml:space="preserve">   </v>
      </c>
      <c r="N1103" s="51"/>
      <c r="O1103" s="51"/>
      <c r="P1103" s="51"/>
      <c r="Q1103" s="51"/>
      <c r="R1103" s="51"/>
      <c r="S1103" s="51"/>
      <c r="T1103" s="51"/>
      <c r="U1103" s="51"/>
      <c r="V1103" s="51"/>
      <c r="W1103" s="51"/>
      <c r="X1103" s="51"/>
      <c r="Y1103" s="51"/>
      <c r="Z1103" s="51"/>
    </row>
    <row r="1104" spans="1:26" ht="15" hidden="1" customHeight="1" x14ac:dyDescent="0.25">
      <c r="A1104" s="382"/>
      <c r="B1104" s="340"/>
      <c r="C1104" s="104"/>
      <c r="D1104" s="370"/>
      <c r="E1104" s="52"/>
      <c r="F1104" s="105"/>
      <c r="G1104" s="106"/>
      <c r="H1104" s="106"/>
      <c r="I1104" s="107"/>
      <c r="J1104" s="107"/>
      <c r="K1104" s="52"/>
      <c r="L1104" s="68" t="str">
        <f t="shared" ref="L1104:L1111" si="172">CONCATENATE(C1104," ",D1104," ",E1104," ",F1104," ",C1105," ",D1105," ",E1105," ",F1105)</f>
        <v xml:space="preserve">       </v>
      </c>
      <c r="M1104" s="63" t="str">
        <f t="shared" si="171"/>
        <v xml:space="preserve">   </v>
      </c>
      <c r="N1104" s="51"/>
      <c r="O1104" s="51"/>
      <c r="P1104" s="51"/>
      <c r="Q1104" s="51"/>
      <c r="R1104" s="51"/>
      <c r="S1104" s="51"/>
      <c r="T1104" s="51"/>
      <c r="U1104" s="51"/>
      <c r="V1104" s="51"/>
      <c r="W1104" s="51"/>
      <c r="X1104" s="51"/>
      <c r="Y1104" s="51"/>
      <c r="Z1104" s="51"/>
    </row>
    <row r="1105" spans="1:26" ht="15" hidden="1" customHeight="1" x14ac:dyDescent="0.25">
      <c r="A1105" s="382"/>
      <c r="B1105" s="340"/>
      <c r="C1105" s="104"/>
      <c r="D1105" s="370"/>
      <c r="E1105" s="52"/>
      <c r="F1105" s="105"/>
      <c r="G1105" s="106"/>
      <c r="H1105" s="106"/>
      <c r="I1105" s="107"/>
      <c r="J1105" s="107"/>
      <c r="K1105" s="52"/>
      <c r="L1105" s="68" t="str">
        <f t="shared" si="172"/>
        <v xml:space="preserve">       </v>
      </c>
      <c r="M1105" s="63" t="str">
        <f t="shared" si="171"/>
        <v xml:space="preserve">   </v>
      </c>
      <c r="N1105" s="51"/>
      <c r="O1105" s="51"/>
      <c r="P1105" s="51"/>
      <c r="Q1105" s="51"/>
      <c r="R1105" s="51"/>
      <c r="S1105" s="51"/>
      <c r="T1105" s="51"/>
      <c r="U1105" s="51"/>
      <c r="V1105" s="51"/>
      <c r="W1105" s="51"/>
      <c r="X1105" s="51"/>
      <c r="Y1105" s="51"/>
      <c r="Z1105" s="51"/>
    </row>
    <row r="1106" spans="1:26" ht="15" hidden="1" customHeight="1" x14ac:dyDescent="0.25">
      <c r="A1106" s="382"/>
      <c r="B1106" s="340"/>
      <c r="C1106" s="104"/>
      <c r="D1106" s="370"/>
      <c r="E1106" s="52"/>
      <c r="F1106" s="105"/>
      <c r="G1106" s="106"/>
      <c r="H1106" s="106"/>
      <c r="I1106" s="107"/>
      <c r="J1106" s="107"/>
      <c r="K1106" s="52"/>
      <c r="L1106" s="68" t="str">
        <f t="shared" si="172"/>
        <v xml:space="preserve">       </v>
      </c>
      <c r="M1106" s="63" t="str">
        <f t="shared" si="171"/>
        <v xml:space="preserve">   </v>
      </c>
      <c r="N1106" s="51"/>
      <c r="O1106" s="51"/>
      <c r="P1106" s="51"/>
      <c r="Q1106" s="51"/>
      <c r="R1106" s="51"/>
      <c r="S1106" s="51"/>
      <c r="T1106" s="51"/>
      <c r="U1106" s="51"/>
      <c r="V1106" s="51"/>
      <c r="W1106" s="51"/>
      <c r="X1106" s="51"/>
      <c r="Y1106" s="51"/>
      <c r="Z1106" s="51"/>
    </row>
    <row r="1107" spans="1:26" ht="15" hidden="1" customHeight="1" x14ac:dyDescent="0.25">
      <c r="A1107" s="382"/>
      <c r="B1107" s="340"/>
      <c r="C1107" s="104"/>
      <c r="D1107" s="370"/>
      <c r="E1107" s="52"/>
      <c r="F1107" s="105"/>
      <c r="G1107" s="106"/>
      <c r="H1107" s="106"/>
      <c r="I1107" s="107"/>
      <c r="J1107" s="107"/>
      <c r="K1107" s="52"/>
      <c r="L1107" s="68" t="str">
        <f t="shared" si="172"/>
        <v xml:space="preserve">       </v>
      </c>
      <c r="M1107" s="63" t="str">
        <f t="shared" si="171"/>
        <v xml:space="preserve">   </v>
      </c>
      <c r="N1107" s="51"/>
      <c r="O1107" s="51"/>
      <c r="P1107" s="51"/>
      <c r="Q1107" s="51"/>
      <c r="R1107" s="51"/>
      <c r="S1107" s="51"/>
      <c r="T1107" s="51"/>
      <c r="U1107" s="51"/>
      <c r="V1107" s="51"/>
      <c r="W1107" s="51"/>
      <c r="X1107" s="51"/>
      <c r="Y1107" s="51"/>
      <c r="Z1107" s="51"/>
    </row>
    <row r="1108" spans="1:26" ht="15" hidden="1" customHeight="1" x14ac:dyDescent="0.25">
      <c r="A1108" s="382"/>
      <c r="B1108" s="340"/>
      <c r="C1108" s="104"/>
      <c r="D1108" s="370"/>
      <c r="E1108" s="52"/>
      <c r="F1108" s="105"/>
      <c r="G1108" s="106"/>
      <c r="H1108" s="106"/>
      <c r="I1108" s="107"/>
      <c r="J1108" s="107"/>
      <c r="K1108" s="52"/>
      <c r="L1108" s="68" t="str">
        <f t="shared" si="172"/>
        <v xml:space="preserve">       </v>
      </c>
      <c r="M1108" s="63" t="str">
        <f t="shared" si="171"/>
        <v xml:space="preserve">   </v>
      </c>
      <c r="N1108" s="51"/>
      <c r="O1108" s="51"/>
      <c r="P1108" s="51"/>
      <c r="Q1108" s="51"/>
      <c r="R1108" s="51"/>
      <c r="S1108" s="51"/>
      <c r="T1108" s="51"/>
      <c r="U1108" s="51"/>
      <c r="V1108" s="51"/>
      <c r="W1108" s="51"/>
      <c r="X1108" s="51"/>
      <c r="Y1108" s="51"/>
      <c r="Z1108" s="51"/>
    </row>
    <row r="1109" spans="1:26" ht="15" hidden="1" customHeight="1" x14ac:dyDescent="0.25">
      <c r="A1109" s="382"/>
      <c r="B1109" s="340"/>
      <c r="C1109" s="104"/>
      <c r="D1109" s="370"/>
      <c r="E1109" s="52"/>
      <c r="F1109" s="105"/>
      <c r="G1109" s="106"/>
      <c r="H1109" s="106"/>
      <c r="I1109" s="107"/>
      <c r="J1109" s="107"/>
      <c r="K1109" s="52"/>
      <c r="L1109" s="68" t="str">
        <f t="shared" si="172"/>
        <v xml:space="preserve">       </v>
      </c>
      <c r="M1109" s="63" t="str">
        <f t="shared" si="171"/>
        <v xml:space="preserve">   </v>
      </c>
      <c r="N1109" s="51"/>
      <c r="O1109" s="51"/>
      <c r="P1109" s="51"/>
      <c r="Q1109" s="51"/>
      <c r="R1109" s="51"/>
      <c r="S1109" s="51"/>
      <c r="T1109" s="51"/>
      <c r="U1109" s="51"/>
      <c r="V1109" s="51"/>
      <c r="W1109" s="51"/>
      <c r="X1109" s="51"/>
      <c r="Y1109" s="51"/>
      <c r="Z1109" s="51"/>
    </row>
    <row r="1110" spans="1:26" ht="15" hidden="1" customHeight="1" x14ac:dyDescent="0.25">
      <c r="A1110" s="382"/>
      <c r="B1110" s="340"/>
      <c r="C1110" s="104"/>
      <c r="D1110" s="370"/>
      <c r="E1110" s="52"/>
      <c r="F1110" s="105"/>
      <c r="G1110" s="106"/>
      <c r="H1110" s="106"/>
      <c r="I1110" s="107"/>
      <c r="J1110" s="107"/>
      <c r="K1110" s="52"/>
      <c r="L1110" s="68" t="str">
        <f t="shared" si="172"/>
        <v xml:space="preserve">       </v>
      </c>
      <c r="M1110" s="63" t="str">
        <f t="shared" si="171"/>
        <v xml:space="preserve">   </v>
      </c>
      <c r="N1110" s="51"/>
      <c r="O1110" s="51"/>
      <c r="P1110" s="51"/>
      <c r="Q1110" s="51"/>
      <c r="R1110" s="51"/>
      <c r="S1110" s="51"/>
      <c r="T1110" s="51"/>
      <c r="U1110" s="51"/>
      <c r="V1110" s="51"/>
      <c r="W1110" s="51"/>
      <c r="X1110" s="51"/>
      <c r="Y1110" s="51"/>
      <c r="Z1110" s="51"/>
    </row>
    <row r="1111" spans="1:26" ht="15" hidden="1" customHeight="1" x14ac:dyDescent="0.25">
      <c r="A1111" s="382"/>
      <c r="B1111" s="340"/>
      <c r="C1111" s="104"/>
      <c r="D1111" s="370"/>
      <c r="E1111" s="52"/>
      <c r="F1111" s="105"/>
      <c r="G1111" s="106"/>
      <c r="H1111" s="106"/>
      <c r="I1111" s="107"/>
      <c r="J1111" s="107"/>
      <c r="K1111" s="52"/>
      <c r="L1111" s="68" t="str">
        <f t="shared" si="172"/>
        <v xml:space="preserve">       </v>
      </c>
      <c r="M1111" s="63" t="str">
        <f t="shared" si="171"/>
        <v xml:space="preserve">   </v>
      </c>
      <c r="N1111" s="51"/>
      <c r="O1111" s="51"/>
      <c r="P1111" s="51"/>
      <c r="Q1111" s="51"/>
      <c r="R1111" s="51"/>
      <c r="S1111" s="51"/>
      <c r="T1111" s="51"/>
      <c r="U1111" s="51"/>
      <c r="V1111" s="51"/>
      <c r="W1111" s="51"/>
      <c r="X1111" s="51"/>
      <c r="Y1111" s="51"/>
      <c r="Z1111" s="51"/>
    </row>
    <row r="1112" spans="1:26" ht="15" hidden="1" customHeight="1" x14ac:dyDescent="0.25">
      <c r="A1112" s="384"/>
      <c r="B1112" s="344"/>
      <c r="C1112" s="104"/>
      <c r="D1112" s="370"/>
      <c r="E1112" s="52"/>
      <c r="F1112" s="105"/>
      <c r="G1112" s="106"/>
      <c r="H1112" s="106"/>
      <c r="I1112" s="107"/>
      <c r="J1112" s="107"/>
      <c r="K1112" s="52"/>
      <c r="L1112" s="68" t="str">
        <f>CONCATENATE(C1112," ",D1112," ",E1112," ",F1112)</f>
        <v xml:space="preserve">   </v>
      </c>
      <c r="M1112" s="63" t="str">
        <f t="shared" si="171"/>
        <v xml:space="preserve">   </v>
      </c>
      <c r="N1112" s="51"/>
      <c r="O1112" s="51"/>
      <c r="P1112" s="51"/>
      <c r="Q1112" s="51"/>
      <c r="R1112" s="51"/>
      <c r="S1112" s="51"/>
      <c r="T1112" s="51"/>
      <c r="U1112" s="51"/>
      <c r="V1112" s="51"/>
      <c r="W1112" s="51"/>
      <c r="X1112" s="51"/>
      <c r="Y1112" s="51"/>
      <c r="Z1112" s="51"/>
    </row>
    <row r="1113" spans="1:26" ht="54.75" customHeight="1" x14ac:dyDescent="0.25">
      <c r="A1113" s="379" t="s">
        <v>365</v>
      </c>
      <c r="B1113" s="352" t="s">
        <v>191</v>
      </c>
      <c r="C1113" s="325" t="s">
        <v>390</v>
      </c>
      <c r="D1113" s="296" t="s">
        <v>331</v>
      </c>
      <c r="E1113" s="296" t="s">
        <v>391</v>
      </c>
      <c r="F1113" s="296" t="s">
        <v>392</v>
      </c>
      <c r="G1113" s="323" t="s">
        <v>393</v>
      </c>
      <c r="H1113" s="297" t="s">
        <v>394</v>
      </c>
      <c r="I1113" s="296" t="s">
        <v>395</v>
      </c>
      <c r="J1113" s="296" t="s">
        <v>396</v>
      </c>
      <c r="K1113" s="52"/>
      <c r="L1113" s="356" t="str">
        <f t="shared" ref="L1113:L1121" si="173">CONCATENATE(C1113," ",D1113," ",E1113," ",F1113," ",C1114," ",D1114," ",E1114," ",F1114)</f>
        <v xml:space="preserve">CE3 C1 Utilizar metodologías para identificar oportunidades de negocio tomando en cuenta el programa de estudios y las necesidades del cliente.     </v>
      </c>
      <c r="M1113" s="63" t="str">
        <f t="shared" si="171"/>
        <v>C1  I1 Describe las metodologías del emprendimiento y la innovación a utilizarse de acuerdo al proceso de elaboración del plan de negocio.</v>
      </c>
      <c r="N1113" s="47"/>
      <c r="O1113" s="47"/>
      <c r="P1113" s="47"/>
      <c r="Q1113" s="47"/>
      <c r="R1113" s="47"/>
      <c r="S1113" s="47"/>
      <c r="T1113" s="47"/>
      <c r="U1113" s="47"/>
      <c r="V1113" s="47"/>
      <c r="W1113" s="47"/>
      <c r="X1113" s="47"/>
      <c r="Y1113" s="47"/>
      <c r="Z1113" s="47"/>
    </row>
    <row r="1114" spans="1:26" ht="63.75" customHeight="1" x14ac:dyDescent="0.25">
      <c r="A1114" s="382"/>
      <c r="B1114" s="350"/>
      <c r="C1114" s="112"/>
      <c r="D1114" s="370"/>
      <c r="E1114" s="52"/>
      <c r="F1114" s="105"/>
      <c r="G1114" s="323" t="s">
        <v>397</v>
      </c>
      <c r="H1114" s="297" t="s">
        <v>340</v>
      </c>
      <c r="I1114" s="296" t="s">
        <v>398</v>
      </c>
      <c r="J1114" s="296" t="s">
        <v>399</v>
      </c>
      <c r="K1114" s="52"/>
      <c r="L1114" s="68" t="str">
        <f t="shared" si="173"/>
        <v xml:space="preserve">       </v>
      </c>
      <c r="M1114" s="63" t="str">
        <f t="shared" si="171"/>
        <v xml:space="preserve">C1  I2 Emplea métodos y técnicas para identificar oportunidades de negocio innovadoras según el programa de estudios y las necesidades del cliente. </v>
      </c>
      <c r="N1114" s="47"/>
      <c r="O1114" s="47"/>
      <c r="P1114" s="47"/>
      <c r="Q1114" s="47"/>
      <c r="R1114" s="47"/>
      <c r="S1114" s="47"/>
      <c r="T1114" s="47"/>
      <c r="U1114" s="47"/>
      <c r="V1114" s="47"/>
      <c r="W1114" s="47"/>
      <c r="X1114" s="47"/>
      <c r="Y1114" s="47"/>
      <c r="Z1114" s="47"/>
    </row>
    <row r="1115" spans="1:26" ht="15" hidden="1" customHeight="1" x14ac:dyDescent="0.25">
      <c r="A1115" s="382"/>
      <c r="B1115" s="350"/>
      <c r="C1115" s="104"/>
      <c r="D1115" s="370"/>
      <c r="E1115" s="52"/>
      <c r="F1115" s="105"/>
      <c r="G1115" s="106"/>
      <c r="H1115" s="106"/>
      <c r="I1115" s="107"/>
      <c r="J1115" s="107"/>
      <c r="K1115" s="52"/>
      <c r="L1115" s="68" t="str">
        <f t="shared" si="173"/>
        <v xml:space="preserve">       </v>
      </c>
      <c r="M1115" s="63" t="str">
        <f t="shared" si="171"/>
        <v xml:space="preserve">   </v>
      </c>
      <c r="N1115" s="47"/>
      <c r="O1115" s="47"/>
      <c r="P1115" s="47"/>
      <c r="Q1115" s="47"/>
      <c r="R1115" s="47"/>
      <c r="S1115" s="47"/>
      <c r="T1115" s="47"/>
      <c r="U1115" s="47"/>
      <c r="V1115" s="47"/>
      <c r="W1115" s="47"/>
      <c r="X1115" s="47"/>
      <c r="Y1115" s="47"/>
      <c r="Z1115" s="47"/>
    </row>
    <row r="1116" spans="1:26" ht="15" hidden="1" customHeight="1" x14ac:dyDescent="0.25">
      <c r="A1116" s="382"/>
      <c r="B1116" s="350"/>
      <c r="C1116" s="104"/>
      <c r="D1116" s="370"/>
      <c r="E1116" s="52"/>
      <c r="F1116" s="105"/>
      <c r="G1116" s="106"/>
      <c r="H1116" s="106"/>
      <c r="I1116" s="107"/>
      <c r="J1116" s="107"/>
      <c r="K1116" s="52"/>
      <c r="L1116" s="68" t="str">
        <f t="shared" si="173"/>
        <v xml:space="preserve">       </v>
      </c>
      <c r="M1116" s="63" t="str">
        <f t="shared" si="171"/>
        <v xml:space="preserve">   </v>
      </c>
      <c r="N1116" s="47"/>
      <c r="O1116" s="47"/>
      <c r="P1116" s="47"/>
      <c r="Q1116" s="47"/>
      <c r="R1116" s="47"/>
      <c r="S1116" s="47"/>
      <c r="T1116" s="47"/>
      <c r="U1116" s="47"/>
      <c r="V1116" s="47"/>
      <c r="W1116" s="47"/>
      <c r="X1116" s="47"/>
      <c r="Y1116" s="47"/>
      <c r="Z1116" s="47"/>
    </row>
    <row r="1117" spans="1:26" ht="15" hidden="1" customHeight="1" x14ac:dyDescent="0.25">
      <c r="A1117" s="382"/>
      <c r="B1117" s="350"/>
      <c r="C1117" s="104"/>
      <c r="D1117" s="370"/>
      <c r="E1117" s="52"/>
      <c r="F1117" s="105"/>
      <c r="G1117" s="106"/>
      <c r="H1117" s="106"/>
      <c r="I1117" s="107"/>
      <c r="J1117" s="107"/>
      <c r="K1117" s="52"/>
      <c r="L1117" s="68" t="str">
        <f t="shared" si="173"/>
        <v xml:space="preserve">       </v>
      </c>
      <c r="M1117" s="63" t="str">
        <f t="shared" si="171"/>
        <v xml:space="preserve">   </v>
      </c>
      <c r="N1117" s="51"/>
      <c r="O1117" s="51"/>
      <c r="P1117" s="51"/>
      <c r="Q1117" s="51"/>
      <c r="R1117" s="51"/>
      <c r="S1117" s="51"/>
      <c r="T1117" s="51"/>
      <c r="U1117" s="51"/>
      <c r="V1117" s="51"/>
      <c r="W1117" s="51"/>
      <c r="X1117" s="51"/>
      <c r="Y1117" s="51"/>
      <c r="Z1117" s="51"/>
    </row>
    <row r="1118" spans="1:26" ht="15" hidden="1" customHeight="1" x14ac:dyDescent="0.25">
      <c r="A1118" s="382"/>
      <c r="B1118" s="350"/>
      <c r="C1118" s="104"/>
      <c r="D1118" s="370"/>
      <c r="E1118" s="52"/>
      <c r="F1118" s="105"/>
      <c r="G1118" s="106"/>
      <c r="H1118" s="106"/>
      <c r="I1118" s="107"/>
      <c r="J1118" s="107"/>
      <c r="K1118" s="52"/>
      <c r="L1118" s="68" t="str">
        <f t="shared" si="173"/>
        <v xml:space="preserve">       </v>
      </c>
      <c r="M1118" s="63" t="str">
        <f t="shared" si="171"/>
        <v xml:space="preserve">   </v>
      </c>
      <c r="N1118" s="51"/>
      <c r="O1118" s="51"/>
      <c r="P1118" s="51"/>
      <c r="Q1118" s="51"/>
      <c r="R1118" s="51"/>
      <c r="S1118" s="51"/>
      <c r="T1118" s="51"/>
      <c r="U1118" s="51"/>
      <c r="V1118" s="51"/>
      <c r="W1118" s="51"/>
      <c r="X1118" s="51"/>
      <c r="Y1118" s="51"/>
      <c r="Z1118" s="51"/>
    </row>
    <row r="1119" spans="1:26" ht="15" hidden="1" customHeight="1" x14ac:dyDescent="0.25">
      <c r="A1119" s="382"/>
      <c r="B1119" s="350"/>
      <c r="C1119" s="104"/>
      <c r="D1119" s="370"/>
      <c r="E1119" s="52"/>
      <c r="F1119" s="105"/>
      <c r="G1119" s="106"/>
      <c r="H1119" s="106"/>
      <c r="I1119" s="107"/>
      <c r="J1119" s="107"/>
      <c r="K1119" s="52"/>
      <c r="L1119" s="68" t="str">
        <f t="shared" si="173"/>
        <v xml:space="preserve">       </v>
      </c>
      <c r="M1119" s="63" t="str">
        <f t="shared" si="171"/>
        <v xml:space="preserve">   </v>
      </c>
      <c r="N1119" s="51"/>
      <c r="O1119" s="51"/>
      <c r="P1119" s="51"/>
      <c r="Q1119" s="51"/>
      <c r="R1119" s="51"/>
      <c r="S1119" s="51"/>
      <c r="T1119" s="51"/>
      <c r="U1119" s="51"/>
      <c r="V1119" s="51"/>
      <c r="W1119" s="51"/>
      <c r="X1119" s="51"/>
      <c r="Y1119" s="51"/>
      <c r="Z1119" s="51"/>
    </row>
    <row r="1120" spans="1:26" ht="15" hidden="1" customHeight="1" x14ac:dyDescent="0.25">
      <c r="A1120" s="382"/>
      <c r="B1120" s="350"/>
      <c r="C1120" s="104"/>
      <c r="D1120" s="370"/>
      <c r="E1120" s="52"/>
      <c r="F1120" s="105"/>
      <c r="G1120" s="106"/>
      <c r="H1120" s="106"/>
      <c r="I1120" s="107"/>
      <c r="J1120" s="107"/>
      <c r="K1120" s="52"/>
      <c r="L1120" s="68" t="str">
        <f t="shared" si="173"/>
        <v xml:space="preserve">       </v>
      </c>
      <c r="M1120" s="63" t="str">
        <f t="shared" si="171"/>
        <v xml:space="preserve">   </v>
      </c>
      <c r="N1120" s="51"/>
      <c r="O1120" s="51"/>
      <c r="P1120" s="51"/>
      <c r="Q1120" s="51"/>
      <c r="R1120" s="51"/>
      <c r="S1120" s="51"/>
      <c r="T1120" s="51"/>
      <c r="U1120" s="51"/>
      <c r="V1120" s="51"/>
      <c r="W1120" s="51"/>
      <c r="X1120" s="51"/>
      <c r="Y1120" s="51"/>
      <c r="Z1120" s="51"/>
    </row>
    <row r="1121" spans="1:26" ht="15" hidden="1" customHeight="1" x14ac:dyDescent="0.25">
      <c r="A1121" s="382"/>
      <c r="B1121" s="350"/>
      <c r="C1121" s="104"/>
      <c r="D1121" s="370"/>
      <c r="E1121" s="52"/>
      <c r="F1121" s="105"/>
      <c r="G1121" s="106"/>
      <c r="H1121" s="106"/>
      <c r="I1121" s="107"/>
      <c r="J1121" s="107"/>
      <c r="K1121" s="52"/>
      <c r="L1121" s="68" t="str">
        <f t="shared" si="173"/>
        <v xml:space="preserve">       </v>
      </c>
      <c r="M1121" s="63" t="str">
        <f t="shared" si="171"/>
        <v xml:space="preserve">   </v>
      </c>
      <c r="N1121" s="47"/>
      <c r="O1121" s="47"/>
      <c r="P1121" s="47"/>
      <c r="Q1121" s="47"/>
      <c r="R1121" s="47"/>
      <c r="S1121" s="47"/>
      <c r="T1121" s="47"/>
      <c r="U1121" s="47"/>
      <c r="V1121" s="47"/>
      <c r="W1121" s="47"/>
      <c r="X1121" s="47"/>
      <c r="Y1121" s="47"/>
      <c r="Z1121" s="47"/>
    </row>
    <row r="1122" spans="1:26" ht="15" hidden="1" customHeight="1" x14ac:dyDescent="0.25">
      <c r="A1122" s="384"/>
      <c r="B1122" s="351"/>
      <c r="C1122" s="108"/>
      <c r="D1122" s="109"/>
      <c r="E1122" s="110"/>
      <c r="F1122" s="111"/>
      <c r="G1122" s="106"/>
      <c r="H1122" s="106"/>
      <c r="I1122" s="107"/>
      <c r="J1122" s="107"/>
      <c r="K1122" s="52"/>
      <c r="L1122" s="68" t="str">
        <f>CONCATENATE(C1122," ",D1122," ",E1122," ",F1122)</f>
        <v xml:space="preserve">   </v>
      </c>
      <c r="M1122" s="63" t="str">
        <f t="shared" si="171"/>
        <v xml:space="preserve">   </v>
      </c>
      <c r="N1122" s="47"/>
      <c r="O1122" s="47"/>
      <c r="P1122" s="47"/>
      <c r="Q1122" s="47"/>
      <c r="R1122" s="47"/>
      <c r="S1122" s="47"/>
      <c r="T1122" s="47"/>
      <c r="U1122" s="47"/>
      <c r="V1122" s="47"/>
      <c r="W1122" s="47"/>
      <c r="X1122" s="47"/>
      <c r="Y1122" s="47"/>
      <c r="Z1122" s="47"/>
    </row>
    <row r="1123" spans="1:26" ht="65.25" customHeight="1" x14ac:dyDescent="0.25">
      <c r="A1123" s="379" t="s">
        <v>365</v>
      </c>
      <c r="B1123" s="352" t="s">
        <v>191</v>
      </c>
      <c r="C1123" s="325" t="s">
        <v>400</v>
      </c>
      <c r="D1123" s="296" t="s">
        <v>401</v>
      </c>
      <c r="E1123" s="296" t="s">
        <v>402</v>
      </c>
      <c r="F1123" s="296" t="s">
        <v>403</v>
      </c>
      <c r="G1123" s="323" t="s">
        <v>346</v>
      </c>
      <c r="H1123" s="297" t="s">
        <v>404</v>
      </c>
      <c r="I1123" s="296" t="s">
        <v>405</v>
      </c>
      <c r="J1123" s="296" t="s">
        <v>406</v>
      </c>
      <c r="K1123" s="52"/>
      <c r="L1123" s="356" t="str">
        <f t="shared" ref="L1123:L1131" si="174">CONCATENATE(C1123," ",D1123," ",E1123," ",F1123," ",C1124," ",D1124," ",E1124," ",F1124)</f>
        <v xml:space="preserve">
CE3 C2 Formular planes de negocio innovadores vinculados al programa de estudio  considerando un proceso metodológico que genere valor, sea sostenible y preserve el ambiente.    </v>
      </c>
      <c r="M1123" s="63" t="str">
        <f t="shared" si="171"/>
        <v>C2  I1 Plantea  la misión, visión y objetivos del negocio teniendo en cuenta las expectativas del cliente y la oportunidad de negocio.</v>
      </c>
      <c r="N1123" s="47"/>
      <c r="O1123" s="47"/>
      <c r="P1123" s="47"/>
      <c r="Q1123" s="47"/>
      <c r="R1123" s="47"/>
      <c r="S1123" s="47"/>
      <c r="T1123" s="47"/>
      <c r="U1123" s="47"/>
      <c r="V1123" s="47"/>
      <c r="W1123" s="47"/>
      <c r="X1123" s="47"/>
      <c r="Y1123" s="47"/>
      <c r="Z1123" s="47"/>
    </row>
    <row r="1124" spans="1:26" ht="27.75" customHeight="1" x14ac:dyDescent="0.25">
      <c r="A1124" s="382"/>
      <c r="B1124" s="350"/>
      <c r="C1124" s="112"/>
      <c r="D1124" s="370"/>
      <c r="E1124" s="52"/>
      <c r="F1124" s="105"/>
      <c r="G1124" s="323" t="s">
        <v>350</v>
      </c>
      <c r="H1124" s="297" t="s">
        <v>407</v>
      </c>
      <c r="I1124" s="296" t="s">
        <v>408</v>
      </c>
      <c r="J1124" s="296" t="s">
        <v>409</v>
      </c>
      <c r="K1124" s="52"/>
      <c r="L1124" s="68" t="str">
        <f t="shared" si="174"/>
        <v xml:space="preserve">       </v>
      </c>
      <c r="M1124" s="63" t="str">
        <f t="shared" si="171"/>
        <v xml:space="preserve">C2  I2 Plantea estrategias de marketing de acuerdo a la idea de negocio definida que genere valor y conserve el ambiente. </v>
      </c>
      <c r="N1124" s="47"/>
      <c r="O1124" s="47"/>
      <c r="P1124" s="47"/>
      <c r="Q1124" s="47"/>
      <c r="R1124" s="47"/>
      <c r="S1124" s="47"/>
      <c r="T1124" s="47"/>
      <c r="U1124" s="47"/>
      <c r="V1124" s="47"/>
      <c r="W1124" s="47"/>
      <c r="X1124" s="47"/>
      <c r="Y1124" s="47"/>
      <c r="Z1124" s="47"/>
    </row>
    <row r="1125" spans="1:26" ht="35.25" customHeight="1" x14ac:dyDescent="0.25">
      <c r="A1125" s="382"/>
      <c r="B1125" s="350"/>
      <c r="C1125" s="104"/>
      <c r="D1125" s="370"/>
      <c r="E1125" s="52"/>
      <c r="F1125" s="105"/>
      <c r="G1125" s="323" t="s">
        <v>354</v>
      </c>
      <c r="H1125" s="297" t="s">
        <v>410</v>
      </c>
      <c r="I1125" s="296" t="s">
        <v>411</v>
      </c>
      <c r="J1125" s="296" t="s">
        <v>412</v>
      </c>
      <c r="K1125" s="52"/>
      <c r="L1125" s="68" t="str">
        <f t="shared" si="174"/>
        <v xml:space="preserve">       </v>
      </c>
      <c r="M1125" s="63" t="str">
        <f t="shared" si="171"/>
        <v>C2  I3 Ejecuta el plan de acción del negocio participando en concursos y ferias de emprendimiento.</v>
      </c>
      <c r="N1125" s="47"/>
      <c r="O1125" s="47"/>
      <c r="P1125" s="47"/>
      <c r="Q1125" s="47"/>
      <c r="R1125" s="47"/>
      <c r="S1125" s="47"/>
      <c r="T1125" s="47"/>
      <c r="U1125" s="47"/>
      <c r="V1125" s="47"/>
      <c r="W1125" s="47"/>
      <c r="X1125" s="47"/>
      <c r="Y1125" s="47"/>
      <c r="Z1125" s="47"/>
    </row>
    <row r="1126" spans="1:26" ht="15" hidden="1" customHeight="1" x14ac:dyDescent="0.25">
      <c r="A1126" s="382"/>
      <c r="B1126" s="350"/>
      <c r="C1126" s="104"/>
      <c r="D1126" s="370"/>
      <c r="E1126" s="52"/>
      <c r="F1126" s="105"/>
      <c r="G1126" s="106"/>
      <c r="H1126" s="106"/>
      <c r="I1126" s="107"/>
      <c r="J1126" s="107"/>
      <c r="K1126" s="52"/>
      <c r="L1126" s="68" t="str">
        <f t="shared" si="174"/>
        <v xml:space="preserve">       </v>
      </c>
      <c r="M1126" s="63" t="str">
        <f t="shared" si="171"/>
        <v xml:space="preserve">   </v>
      </c>
      <c r="N1126" s="47"/>
      <c r="O1126" s="47"/>
      <c r="P1126" s="47"/>
      <c r="Q1126" s="47"/>
      <c r="R1126" s="47"/>
      <c r="S1126" s="47"/>
      <c r="T1126" s="47"/>
      <c r="U1126" s="47"/>
      <c r="V1126" s="47"/>
      <c r="W1126" s="47"/>
      <c r="X1126" s="47"/>
      <c r="Y1126" s="47"/>
      <c r="Z1126" s="47"/>
    </row>
    <row r="1127" spans="1:26" ht="15" hidden="1" customHeight="1" x14ac:dyDescent="0.25">
      <c r="A1127" s="382"/>
      <c r="B1127" s="350"/>
      <c r="C1127" s="104"/>
      <c r="D1127" s="370"/>
      <c r="E1127" s="52"/>
      <c r="F1127" s="105"/>
      <c r="G1127" s="106"/>
      <c r="H1127" s="106"/>
      <c r="I1127" s="107"/>
      <c r="J1127" s="107"/>
      <c r="K1127" s="52"/>
      <c r="L1127" s="68" t="str">
        <f t="shared" si="174"/>
        <v xml:space="preserve">       </v>
      </c>
      <c r="M1127" s="63" t="str">
        <f t="shared" si="171"/>
        <v xml:space="preserve">   </v>
      </c>
      <c r="N1127" s="51"/>
      <c r="O1127" s="51"/>
      <c r="P1127" s="51"/>
      <c r="Q1127" s="51"/>
      <c r="R1127" s="51"/>
      <c r="S1127" s="51"/>
      <c r="T1127" s="51"/>
      <c r="U1127" s="51"/>
      <c r="V1127" s="51"/>
      <c r="W1127" s="51"/>
      <c r="X1127" s="51"/>
      <c r="Y1127" s="51"/>
      <c r="Z1127" s="51"/>
    </row>
    <row r="1128" spans="1:26" ht="15" hidden="1" customHeight="1" x14ac:dyDescent="0.25">
      <c r="A1128" s="382"/>
      <c r="B1128" s="350"/>
      <c r="C1128" s="104"/>
      <c r="D1128" s="370"/>
      <c r="E1128" s="52"/>
      <c r="F1128" s="105"/>
      <c r="G1128" s="106"/>
      <c r="H1128" s="106"/>
      <c r="I1128" s="107"/>
      <c r="J1128" s="107"/>
      <c r="K1128" s="52"/>
      <c r="L1128" s="68" t="str">
        <f t="shared" si="174"/>
        <v xml:space="preserve">       </v>
      </c>
      <c r="M1128" s="63" t="str">
        <f t="shared" si="171"/>
        <v xml:space="preserve">   </v>
      </c>
      <c r="N1128" s="51"/>
      <c r="O1128" s="51"/>
      <c r="P1128" s="51"/>
      <c r="Q1128" s="51"/>
      <c r="R1128" s="51"/>
      <c r="S1128" s="51"/>
      <c r="T1128" s="51"/>
      <c r="U1128" s="51"/>
      <c r="V1128" s="51"/>
      <c r="W1128" s="51"/>
      <c r="X1128" s="51"/>
      <c r="Y1128" s="51"/>
      <c r="Z1128" s="51"/>
    </row>
    <row r="1129" spans="1:26" ht="15" hidden="1" customHeight="1" x14ac:dyDescent="0.25">
      <c r="A1129" s="382"/>
      <c r="B1129" s="350"/>
      <c r="C1129" s="104"/>
      <c r="D1129" s="370"/>
      <c r="E1129" s="52"/>
      <c r="F1129" s="105"/>
      <c r="G1129" s="106"/>
      <c r="H1129" s="106"/>
      <c r="I1129" s="107"/>
      <c r="J1129" s="107"/>
      <c r="K1129" s="52"/>
      <c r="L1129" s="68" t="str">
        <f t="shared" si="174"/>
        <v xml:space="preserve">       </v>
      </c>
      <c r="M1129" s="63" t="str">
        <f t="shared" si="171"/>
        <v xml:space="preserve">   </v>
      </c>
      <c r="N1129" s="51"/>
      <c r="O1129" s="51"/>
      <c r="P1129" s="51"/>
      <c r="Q1129" s="51"/>
      <c r="R1129" s="51"/>
      <c r="S1129" s="51"/>
      <c r="T1129" s="51"/>
      <c r="U1129" s="51"/>
      <c r="V1129" s="51"/>
      <c r="W1129" s="51"/>
      <c r="X1129" s="51"/>
      <c r="Y1129" s="51"/>
      <c r="Z1129" s="51"/>
    </row>
    <row r="1130" spans="1:26" ht="15" hidden="1" customHeight="1" x14ac:dyDescent="0.25">
      <c r="A1130" s="382"/>
      <c r="B1130" s="350"/>
      <c r="C1130" s="104"/>
      <c r="D1130" s="370"/>
      <c r="E1130" s="52"/>
      <c r="F1130" s="105"/>
      <c r="G1130" s="106"/>
      <c r="H1130" s="106"/>
      <c r="I1130" s="107"/>
      <c r="J1130" s="107"/>
      <c r="K1130" s="52"/>
      <c r="L1130" s="68" t="str">
        <f t="shared" si="174"/>
        <v xml:space="preserve">       </v>
      </c>
      <c r="M1130" s="63" t="str">
        <f t="shared" si="171"/>
        <v xml:space="preserve">   </v>
      </c>
      <c r="N1130" s="51"/>
      <c r="O1130" s="51"/>
      <c r="P1130" s="51"/>
      <c r="Q1130" s="51"/>
      <c r="R1130" s="51"/>
      <c r="S1130" s="51"/>
      <c r="T1130" s="51"/>
      <c r="U1130" s="51"/>
      <c r="V1130" s="51"/>
      <c r="W1130" s="51"/>
      <c r="X1130" s="51"/>
      <c r="Y1130" s="51"/>
      <c r="Z1130" s="51"/>
    </row>
    <row r="1131" spans="1:26" ht="15" hidden="1" customHeight="1" x14ac:dyDescent="0.25">
      <c r="A1131" s="382"/>
      <c r="B1131" s="350"/>
      <c r="C1131" s="104"/>
      <c r="D1131" s="370"/>
      <c r="E1131" s="52"/>
      <c r="F1131" s="105"/>
      <c r="G1131" s="106"/>
      <c r="H1131" s="106"/>
      <c r="I1131" s="107"/>
      <c r="J1131" s="107"/>
      <c r="K1131" s="52"/>
      <c r="L1131" s="68" t="str">
        <f t="shared" si="174"/>
        <v xml:space="preserve">       </v>
      </c>
      <c r="M1131" s="63" t="str">
        <f t="shared" si="171"/>
        <v xml:space="preserve">   </v>
      </c>
      <c r="N1131" s="47"/>
      <c r="O1131" s="47"/>
      <c r="P1131" s="47"/>
      <c r="Q1131" s="47"/>
      <c r="R1131" s="47"/>
      <c r="S1131" s="47"/>
      <c r="T1131" s="47"/>
      <c r="U1131" s="47"/>
      <c r="V1131" s="47"/>
      <c r="W1131" s="47"/>
      <c r="X1131" s="47"/>
      <c r="Y1131" s="47"/>
      <c r="Z1131" s="47"/>
    </row>
    <row r="1132" spans="1:26" ht="15" hidden="1" customHeight="1" x14ac:dyDescent="0.25">
      <c r="A1132" s="384"/>
      <c r="B1132" s="351"/>
      <c r="C1132" s="108"/>
      <c r="D1132" s="109"/>
      <c r="E1132" s="110"/>
      <c r="F1132" s="111"/>
      <c r="G1132" s="106"/>
      <c r="H1132" s="106"/>
      <c r="I1132" s="107"/>
      <c r="J1132" s="107"/>
      <c r="K1132" s="52"/>
      <c r="L1132" s="82" t="str">
        <f>CONCATENATE(C1132," ",D1132," ",E1132," ",F1132)</f>
        <v xml:space="preserve">   </v>
      </c>
      <c r="M1132" s="63" t="str">
        <f t="shared" si="171"/>
        <v xml:space="preserve">   </v>
      </c>
      <c r="N1132" s="47"/>
      <c r="O1132" s="47"/>
      <c r="P1132" s="47"/>
      <c r="Q1132" s="47"/>
      <c r="R1132" s="47"/>
      <c r="S1132" s="47"/>
      <c r="T1132" s="47"/>
      <c r="U1132" s="47"/>
      <c r="V1132" s="47"/>
      <c r="W1132" s="47"/>
      <c r="X1132" s="47"/>
      <c r="Y1132" s="47"/>
      <c r="Z1132" s="47"/>
    </row>
    <row r="1133" spans="1:26" ht="39.75" customHeight="1" x14ac:dyDescent="0.25">
      <c r="A1133" s="379" t="s">
        <v>365</v>
      </c>
      <c r="B1133" s="352" t="s">
        <v>191</v>
      </c>
      <c r="C1133" s="326" t="s">
        <v>413</v>
      </c>
      <c r="D1133" s="326" t="s">
        <v>414</v>
      </c>
      <c r="E1133" s="296" t="s">
        <v>415</v>
      </c>
      <c r="F1133" s="296" t="s">
        <v>416</v>
      </c>
      <c r="G1133" s="324" t="s">
        <v>259</v>
      </c>
      <c r="H1133" s="297" t="s">
        <v>394</v>
      </c>
      <c r="I1133" s="297" t="s">
        <v>417</v>
      </c>
      <c r="J1133" s="297" t="s">
        <v>418</v>
      </c>
      <c r="K1133" s="52"/>
      <c r="L1133" s="356" t="str">
        <f t="shared" ref="L1133:L1141" si="175">CONCATENATE(C1133," ",D1133," ",E1133," ",F1133," ",C1134," ",D1134," ",E1134," ",F1134)</f>
        <v>CE5 C1 Identificar fortalezas y cualidades para resolver problemas ante las dificultades del trabajo. CE5 C2 Aplicar  alternativas de soluciones a situaciones que se presentan  considerando los objetivos del área de desempeño</v>
      </c>
      <c r="M1133" s="63" t="str">
        <f t="shared" si="171"/>
        <v>C1 I1 Describe problemas de su área considerando las etapas de la resolución de problemas.</v>
      </c>
      <c r="N1133" s="47"/>
      <c r="O1133" s="47"/>
      <c r="P1133" s="47"/>
      <c r="Q1133" s="47"/>
      <c r="R1133" s="47"/>
      <c r="S1133" s="47"/>
      <c r="T1133" s="47"/>
      <c r="U1133" s="47"/>
      <c r="V1133" s="47"/>
      <c r="W1133" s="47"/>
      <c r="X1133" s="47"/>
      <c r="Y1133" s="47"/>
      <c r="Z1133" s="47"/>
    </row>
    <row r="1134" spans="1:26" ht="59.25" customHeight="1" x14ac:dyDescent="0.25">
      <c r="A1134" s="382"/>
      <c r="B1134" s="350"/>
      <c r="C1134" s="326" t="s">
        <v>419</v>
      </c>
      <c r="D1134" s="326" t="s">
        <v>420</v>
      </c>
      <c r="E1134" s="296" t="s">
        <v>421</v>
      </c>
      <c r="F1134" s="296" t="s">
        <v>422</v>
      </c>
      <c r="G1134" s="324" t="s">
        <v>262</v>
      </c>
      <c r="H1134" s="297" t="s">
        <v>209</v>
      </c>
      <c r="I1134" s="297" t="s">
        <v>423</v>
      </c>
      <c r="J1134" s="297" t="s">
        <v>424</v>
      </c>
      <c r="K1134" s="52"/>
      <c r="L1134" s="68" t="str">
        <f t="shared" si="175"/>
        <v xml:space="preserve">CE5 C2 Aplicar  alternativas de soluciones a situaciones que se presentan  considerando los objetivos del área de desempeño    </v>
      </c>
      <c r="M1134" s="63" t="str">
        <f t="shared" si="171"/>
        <v>C1 I2 Identifica las causas y consecuencias de situaciones o problemas del área de desempeño, considerando más en la solución que en el problema.</v>
      </c>
      <c r="N1134" s="47"/>
      <c r="O1134" s="47"/>
      <c r="P1134" s="47"/>
      <c r="Q1134" s="47"/>
      <c r="R1134" s="47"/>
      <c r="S1134" s="47"/>
      <c r="T1134" s="47"/>
      <c r="U1134" s="47"/>
      <c r="V1134" s="47"/>
      <c r="W1134" s="47"/>
      <c r="X1134" s="47"/>
      <c r="Y1134" s="47"/>
      <c r="Z1134" s="47"/>
    </row>
    <row r="1135" spans="1:26" ht="31.5" customHeight="1" x14ac:dyDescent="0.25">
      <c r="A1135" s="382"/>
      <c r="B1135" s="350"/>
      <c r="C1135" s="309"/>
      <c r="D1135" s="310"/>
      <c r="E1135" s="311"/>
      <c r="F1135" s="312"/>
      <c r="G1135" s="324" t="s">
        <v>270</v>
      </c>
      <c r="H1135" s="297" t="s">
        <v>425</v>
      </c>
      <c r="I1135" s="297" t="s">
        <v>426</v>
      </c>
      <c r="J1135" s="297" t="s">
        <v>427</v>
      </c>
      <c r="K1135" s="52"/>
      <c r="L1135" s="68" t="str">
        <f t="shared" si="175"/>
        <v xml:space="preserve">       </v>
      </c>
      <c r="M1135" s="63" t="str">
        <f t="shared" si="171"/>
        <v>C2 I1 Selecciona estrategias de solución considerando el problema que se presenta</v>
      </c>
      <c r="N1135" s="47"/>
      <c r="O1135" s="47"/>
      <c r="P1135" s="47"/>
      <c r="Q1135" s="47"/>
      <c r="R1135" s="47"/>
      <c r="S1135" s="47"/>
      <c r="T1135" s="47"/>
      <c r="U1135" s="47"/>
      <c r="V1135" s="47"/>
      <c r="W1135" s="47"/>
      <c r="X1135" s="47"/>
      <c r="Y1135" s="47"/>
      <c r="Z1135" s="47"/>
    </row>
    <row r="1136" spans="1:26" ht="38.25" customHeight="1" x14ac:dyDescent="0.25">
      <c r="A1136" s="382"/>
      <c r="B1136" s="350"/>
      <c r="C1136" s="309"/>
      <c r="D1136" s="310"/>
      <c r="E1136" s="311"/>
      <c r="F1136" s="312"/>
      <c r="G1136" s="324" t="s">
        <v>274</v>
      </c>
      <c r="H1136" s="297" t="s">
        <v>428</v>
      </c>
      <c r="I1136" s="297" t="s">
        <v>429</v>
      </c>
      <c r="J1136" s="297" t="s">
        <v>430</v>
      </c>
      <c r="K1136" s="52"/>
      <c r="L1136" s="68" t="str">
        <f t="shared" si="175"/>
        <v xml:space="preserve">       </v>
      </c>
      <c r="M1136" s="63" t="str">
        <f t="shared" si="171"/>
        <v>C2 I2 Infiere alternativas de solución teniendo en cuenta la capacidad para actuar y la habilidad para mejorar.</v>
      </c>
      <c r="N1136" s="47"/>
      <c r="O1136" s="47"/>
      <c r="P1136" s="47"/>
      <c r="Q1136" s="47"/>
      <c r="R1136" s="47"/>
      <c r="S1136" s="47"/>
      <c r="T1136" s="47"/>
      <c r="U1136" s="47"/>
      <c r="V1136" s="47"/>
      <c r="W1136" s="47"/>
      <c r="X1136" s="47"/>
      <c r="Y1136" s="47"/>
      <c r="Z1136" s="47"/>
    </row>
    <row r="1137" spans="1:26" ht="15" hidden="1" customHeight="1" x14ac:dyDescent="0.25">
      <c r="A1137" s="382"/>
      <c r="B1137" s="350"/>
      <c r="C1137" s="104"/>
      <c r="D1137" s="370"/>
      <c r="E1137" s="52"/>
      <c r="F1137" s="105"/>
      <c r="G1137" s="106"/>
      <c r="H1137" s="106"/>
      <c r="I1137" s="107"/>
      <c r="J1137" s="107"/>
      <c r="K1137" s="52"/>
      <c r="L1137" s="68" t="str">
        <f t="shared" si="175"/>
        <v xml:space="preserve">       </v>
      </c>
      <c r="M1137" s="63" t="str">
        <f t="shared" si="171"/>
        <v xml:space="preserve">   </v>
      </c>
      <c r="N1137" s="51"/>
      <c r="O1137" s="51"/>
      <c r="P1137" s="51"/>
      <c r="Q1137" s="51"/>
      <c r="R1137" s="51"/>
      <c r="S1137" s="51"/>
      <c r="T1137" s="51"/>
      <c r="U1137" s="51"/>
      <c r="V1137" s="51"/>
      <c r="W1137" s="51"/>
      <c r="X1137" s="51"/>
      <c r="Y1137" s="51"/>
      <c r="Z1137" s="51"/>
    </row>
    <row r="1138" spans="1:26" ht="15" hidden="1" customHeight="1" x14ac:dyDescent="0.25">
      <c r="A1138" s="382"/>
      <c r="B1138" s="350"/>
      <c r="C1138" s="104"/>
      <c r="D1138" s="370"/>
      <c r="E1138" s="52"/>
      <c r="F1138" s="105"/>
      <c r="G1138" s="106"/>
      <c r="H1138" s="106"/>
      <c r="I1138" s="107"/>
      <c r="J1138" s="107"/>
      <c r="K1138" s="52"/>
      <c r="L1138" s="68" t="str">
        <f t="shared" si="175"/>
        <v xml:space="preserve">       </v>
      </c>
      <c r="M1138" s="63" t="str">
        <f t="shared" si="171"/>
        <v xml:space="preserve">   </v>
      </c>
      <c r="N1138" s="51"/>
      <c r="O1138" s="51"/>
      <c r="P1138" s="51"/>
      <c r="Q1138" s="51"/>
      <c r="R1138" s="51"/>
      <c r="S1138" s="51"/>
      <c r="T1138" s="51"/>
      <c r="U1138" s="51"/>
      <c r="V1138" s="51"/>
      <c r="W1138" s="51"/>
      <c r="X1138" s="51"/>
      <c r="Y1138" s="51"/>
      <c r="Z1138" s="51"/>
    </row>
    <row r="1139" spans="1:26" ht="15" hidden="1" customHeight="1" x14ac:dyDescent="0.25">
      <c r="A1139" s="382"/>
      <c r="B1139" s="350"/>
      <c r="C1139" s="104"/>
      <c r="D1139" s="370"/>
      <c r="E1139" s="52"/>
      <c r="F1139" s="105"/>
      <c r="G1139" s="106"/>
      <c r="H1139" s="106"/>
      <c r="I1139" s="107"/>
      <c r="J1139" s="107"/>
      <c r="K1139" s="52"/>
      <c r="L1139" s="68" t="str">
        <f t="shared" si="175"/>
        <v xml:space="preserve">       </v>
      </c>
      <c r="M1139" s="63" t="str">
        <f t="shared" si="171"/>
        <v xml:space="preserve">   </v>
      </c>
      <c r="N1139" s="51"/>
      <c r="O1139" s="51"/>
      <c r="P1139" s="51"/>
      <c r="Q1139" s="51"/>
      <c r="R1139" s="51"/>
      <c r="S1139" s="51"/>
      <c r="T1139" s="51"/>
      <c r="U1139" s="51"/>
      <c r="V1139" s="51"/>
      <c r="W1139" s="51"/>
      <c r="X1139" s="51"/>
      <c r="Y1139" s="51"/>
      <c r="Z1139" s="51"/>
    </row>
    <row r="1140" spans="1:26" ht="15" hidden="1" customHeight="1" x14ac:dyDescent="0.25">
      <c r="A1140" s="382"/>
      <c r="B1140" s="350"/>
      <c r="C1140" s="104"/>
      <c r="D1140" s="370"/>
      <c r="E1140" s="52"/>
      <c r="F1140" s="105"/>
      <c r="G1140" s="106"/>
      <c r="H1140" s="106"/>
      <c r="I1140" s="107"/>
      <c r="J1140" s="107"/>
      <c r="K1140" s="52"/>
      <c r="L1140" s="68" t="str">
        <f t="shared" si="175"/>
        <v xml:space="preserve">       </v>
      </c>
      <c r="M1140" s="63" t="str">
        <f t="shared" si="171"/>
        <v xml:space="preserve">   </v>
      </c>
      <c r="N1140" s="51"/>
      <c r="O1140" s="51"/>
      <c r="P1140" s="51"/>
      <c r="Q1140" s="51"/>
      <c r="R1140" s="51"/>
      <c r="S1140" s="51"/>
      <c r="T1140" s="51"/>
      <c r="U1140" s="51"/>
      <c r="V1140" s="51"/>
      <c r="W1140" s="51"/>
      <c r="X1140" s="51"/>
      <c r="Y1140" s="51"/>
      <c r="Z1140" s="51"/>
    </row>
    <row r="1141" spans="1:26" ht="15" hidden="1" customHeight="1" x14ac:dyDescent="0.25">
      <c r="A1141" s="382"/>
      <c r="B1141" s="350"/>
      <c r="C1141" s="104"/>
      <c r="D1141" s="370"/>
      <c r="E1141" s="52"/>
      <c r="F1141" s="105"/>
      <c r="G1141" s="106"/>
      <c r="H1141" s="106"/>
      <c r="I1141" s="107"/>
      <c r="J1141" s="107"/>
      <c r="K1141" s="52"/>
      <c r="L1141" s="68" t="str">
        <f t="shared" si="175"/>
        <v xml:space="preserve">       </v>
      </c>
      <c r="M1141" s="63" t="str">
        <f t="shared" si="171"/>
        <v xml:space="preserve">   </v>
      </c>
      <c r="N1141" s="47"/>
      <c r="O1141" s="47"/>
      <c r="P1141" s="47"/>
      <c r="Q1141" s="47"/>
      <c r="R1141" s="47"/>
      <c r="S1141" s="47"/>
      <c r="T1141" s="47"/>
      <c r="U1141" s="47"/>
      <c r="V1141" s="47"/>
      <c r="W1141" s="47"/>
      <c r="X1141" s="47"/>
      <c r="Y1141" s="47"/>
      <c r="Z1141" s="47"/>
    </row>
    <row r="1142" spans="1:26" ht="15" hidden="1" customHeight="1" x14ac:dyDescent="0.25">
      <c r="A1142" s="384"/>
      <c r="B1142" s="351"/>
      <c r="C1142" s="108"/>
      <c r="D1142" s="109"/>
      <c r="E1142" s="110"/>
      <c r="F1142" s="111"/>
      <c r="G1142" s="106"/>
      <c r="H1142" s="106"/>
      <c r="I1142" s="107"/>
      <c r="J1142" s="107"/>
      <c r="K1142" s="52"/>
      <c r="L1142" s="68" t="str">
        <f>CONCATENATE(C1142," ",D1142," ",E1142," ",F1142)</f>
        <v xml:space="preserve">   </v>
      </c>
      <c r="M1142" s="63" t="str">
        <f t="shared" si="171"/>
        <v xml:space="preserve">   </v>
      </c>
      <c r="N1142" s="47"/>
      <c r="O1142" s="47"/>
      <c r="P1142" s="47"/>
      <c r="Q1142" s="47"/>
      <c r="R1142" s="47"/>
      <c r="S1142" s="47"/>
      <c r="T1142" s="47"/>
      <c r="U1142" s="47"/>
      <c r="V1142" s="47"/>
      <c r="W1142" s="47"/>
      <c r="X1142" s="47"/>
      <c r="Y1142" s="47"/>
      <c r="Z1142" s="47"/>
    </row>
    <row r="1143" spans="1:26" ht="15" hidden="1" customHeight="1" x14ac:dyDescent="0.25">
      <c r="A1143" s="379" t="s">
        <v>365</v>
      </c>
      <c r="B1143" s="352" t="s">
        <v>191</v>
      </c>
      <c r="C1143" s="107"/>
      <c r="D1143" s="107"/>
      <c r="E1143" s="107"/>
      <c r="F1143" s="107"/>
      <c r="G1143" s="106"/>
      <c r="H1143" s="106"/>
      <c r="I1143" s="107"/>
      <c r="J1143" s="107"/>
      <c r="K1143" s="52"/>
      <c r="L1143" s="356" t="str">
        <f t="shared" ref="L1143:L1151" si="176">CONCATENATE(C1143," ",D1143," ",E1143," ",F1143," ",C1144," ",D1144," ",E1144," ",F1144)</f>
        <v xml:space="preserve">       </v>
      </c>
      <c r="M1143" s="63" t="str">
        <f t="shared" si="171"/>
        <v xml:space="preserve">   </v>
      </c>
      <c r="N1143" s="47"/>
      <c r="O1143" s="47"/>
      <c r="P1143" s="47"/>
      <c r="Q1143" s="47"/>
      <c r="R1143" s="47"/>
      <c r="S1143" s="47"/>
      <c r="T1143" s="47"/>
      <c r="U1143" s="47"/>
      <c r="V1143" s="47"/>
      <c r="W1143" s="47"/>
      <c r="X1143" s="47"/>
      <c r="Y1143" s="47"/>
      <c r="Z1143" s="47"/>
    </row>
    <row r="1144" spans="1:26" ht="15" hidden="1" customHeight="1" x14ac:dyDescent="0.25">
      <c r="A1144" s="382"/>
      <c r="B1144" s="350"/>
      <c r="C1144" s="112"/>
      <c r="D1144" s="370"/>
      <c r="E1144" s="52"/>
      <c r="F1144" s="105"/>
      <c r="G1144" s="106"/>
      <c r="H1144" s="106"/>
      <c r="I1144" s="107"/>
      <c r="J1144" s="107"/>
      <c r="K1144" s="52"/>
      <c r="L1144" s="68" t="str">
        <f t="shared" si="176"/>
        <v xml:space="preserve">       </v>
      </c>
      <c r="M1144" s="63" t="str">
        <f t="shared" si="171"/>
        <v xml:space="preserve">   </v>
      </c>
      <c r="N1144" s="47"/>
      <c r="O1144" s="47"/>
      <c r="P1144" s="47"/>
      <c r="Q1144" s="47"/>
      <c r="R1144" s="47"/>
      <c r="S1144" s="47"/>
      <c r="T1144" s="47"/>
      <c r="U1144" s="47"/>
      <c r="V1144" s="47"/>
      <c r="W1144" s="47"/>
      <c r="X1144" s="47"/>
      <c r="Y1144" s="47"/>
      <c r="Z1144" s="47"/>
    </row>
    <row r="1145" spans="1:26" ht="15" hidden="1" customHeight="1" x14ac:dyDescent="0.25">
      <c r="A1145" s="382"/>
      <c r="B1145" s="350"/>
      <c r="C1145" s="104"/>
      <c r="D1145" s="370"/>
      <c r="E1145" s="52"/>
      <c r="F1145" s="105"/>
      <c r="G1145" s="106"/>
      <c r="H1145" s="106"/>
      <c r="I1145" s="107"/>
      <c r="J1145" s="107"/>
      <c r="K1145" s="52"/>
      <c r="L1145" s="68" t="str">
        <f t="shared" si="176"/>
        <v xml:space="preserve">       </v>
      </c>
      <c r="M1145" s="63" t="str">
        <f t="shared" si="171"/>
        <v xml:space="preserve">   </v>
      </c>
      <c r="N1145" s="47"/>
      <c r="O1145" s="47"/>
      <c r="P1145" s="47"/>
      <c r="Q1145" s="47"/>
      <c r="R1145" s="47"/>
      <c r="S1145" s="47"/>
      <c r="T1145" s="47"/>
      <c r="U1145" s="47"/>
      <c r="V1145" s="47"/>
      <c r="W1145" s="47"/>
      <c r="X1145" s="47"/>
      <c r="Y1145" s="47"/>
      <c r="Z1145" s="47"/>
    </row>
    <row r="1146" spans="1:26" ht="15" hidden="1" customHeight="1" x14ac:dyDescent="0.25">
      <c r="A1146" s="382"/>
      <c r="B1146" s="350"/>
      <c r="C1146" s="104"/>
      <c r="D1146" s="370"/>
      <c r="E1146" s="52"/>
      <c r="F1146" s="105"/>
      <c r="G1146" s="106"/>
      <c r="H1146" s="106"/>
      <c r="I1146" s="107"/>
      <c r="J1146" s="107"/>
      <c r="K1146" s="52"/>
      <c r="L1146" s="68" t="str">
        <f t="shared" si="176"/>
        <v xml:space="preserve">       </v>
      </c>
      <c r="M1146" s="63" t="str">
        <f t="shared" si="171"/>
        <v xml:space="preserve">   </v>
      </c>
      <c r="N1146" s="47"/>
      <c r="O1146" s="47"/>
      <c r="P1146" s="47"/>
      <c r="Q1146" s="47"/>
      <c r="R1146" s="47"/>
      <c r="S1146" s="47"/>
      <c r="T1146" s="47"/>
      <c r="U1146" s="47"/>
      <c r="V1146" s="47"/>
      <c r="W1146" s="47"/>
      <c r="X1146" s="47"/>
      <c r="Y1146" s="47"/>
      <c r="Z1146" s="47"/>
    </row>
    <row r="1147" spans="1:26" ht="15" hidden="1" customHeight="1" x14ac:dyDescent="0.25">
      <c r="A1147" s="382"/>
      <c r="B1147" s="350"/>
      <c r="C1147" s="104"/>
      <c r="D1147" s="370"/>
      <c r="E1147" s="52"/>
      <c r="F1147" s="105"/>
      <c r="G1147" s="106"/>
      <c r="H1147" s="106"/>
      <c r="I1147" s="107"/>
      <c r="J1147" s="107"/>
      <c r="K1147" s="52"/>
      <c r="L1147" s="68" t="str">
        <f t="shared" si="176"/>
        <v xml:space="preserve">       </v>
      </c>
      <c r="M1147" s="63" t="str">
        <f t="shared" si="171"/>
        <v xml:space="preserve">   </v>
      </c>
      <c r="N1147" s="51"/>
      <c r="O1147" s="51"/>
      <c r="P1147" s="51"/>
      <c r="Q1147" s="51"/>
      <c r="R1147" s="51"/>
      <c r="S1147" s="51"/>
      <c r="T1147" s="51"/>
      <c r="U1147" s="51"/>
      <c r="V1147" s="51"/>
      <c r="W1147" s="51"/>
      <c r="X1147" s="51"/>
      <c r="Y1147" s="51"/>
      <c r="Z1147" s="51"/>
    </row>
    <row r="1148" spans="1:26" ht="15" hidden="1" customHeight="1" x14ac:dyDescent="0.25">
      <c r="A1148" s="382"/>
      <c r="B1148" s="350"/>
      <c r="C1148" s="104"/>
      <c r="D1148" s="370"/>
      <c r="E1148" s="52"/>
      <c r="F1148" s="105"/>
      <c r="G1148" s="106"/>
      <c r="H1148" s="106"/>
      <c r="I1148" s="107"/>
      <c r="J1148" s="107"/>
      <c r="K1148" s="52"/>
      <c r="L1148" s="68" t="str">
        <f t="shared" si="176"/>
        <v xml:space="preserve">       </v>
      </c>
      <c r="M1148" s="63" t="str">
        <f t="shared" si="171"/>
        <v xml:space="preserve">   </v>
      </c>
      <c r="N1148" s="51"/>
      <c r="O1148" s="51"/>
      <c r="P1148" s="51"/>
      <c r="Q1148" s="51"/>
      <c r="R1148" s="51"/>
      <c r="S1148" s="51"/>
      <c r="T1148" s="51"/>
      <c r="U1148" s="51"/>
      <c r="V1148" s="51"/>
      <c r="W1148" s="51"/>
      <c r="X1148" s="51"/>
      <c r="Y1148" s="51"/>
      <c r="Z1148" s="51"/>
    </row>
    <row r="1149" spans="1:26" ht="15" hidden="1" customHeight="1" x14ac:dyDescent="0.25">
      <c r="A1149" s="382"/>
      <c r="B1149" s="350"/>
      <c r="C1149" s="104"/>
      <c r="D1149" s="370"/>
      <c r="E1149" s="52"/>
      <c r="F1149" s="105"/>
      <c r="G1149" s="106"/>
      <c r="H1149" s="106"/>
      <c r="I1149" s="107"/>
      <c r="J1149" s="107"/>
      <c r="K1149" s="52"/>
      <c r="L1149" s="68" t="str">
        <f t="shared" si="176"/>
        <v xml:space="preserve">       </v>
      </c>
      <c r="M1149" s="63" t="str">
        <f t="shared" si="171"/>
        <v xml:space="preserve">   </v>
      </c>
      <c r="N1149" s="51"/>
      <c r="O1149" s="51"/>
      <c r="P1149" s="51"/>
      <c r="Q1149" s="51"/>
      <c r="R1149" s="51"/>
      <c r="S1149" s="51"/>
      <c r="T1149" s="51"/>
      <c r="U1149" s="51"/>
      <c r="V1149" s="51"/>
      <c r="W1149" s="51"/>
      <c r="X1149" s="51"/>
      <c r="Y1149" s="51"/>
      <c r="Z1149" s="51"/>
    </row>
    <row r="1150" spans="1:26" ht="15" hidden="1" customHeight="1" x14ac:dyDescent="0.25">
      <c r="A1150" s="382"/>
      <c r="B1150" s="350"/>
      <c r="C1150" s="104"/>
      <c r="D1150" s="370"/>
      <c r="E1150" s="52"/>
      <c r="F1150" s="105"/>
      <c r="G1150" s="106"/>
      <c r="H1150" s="106"/>
      <c r="I1150" s="107"/>
      <c r="J1150" s="107"/>
      <c r="K1150" s="52"/>
      <c r="L1150" s="68" t="str">
        <f t="shared" si="176"/>
        <v xml:space="preserve">       </v>
      </c>
      <c r="M1150" s="63" t="str">
        <f t="shared" si="171"/>
        <v xml:space="preserve">   </v>
      </c>
      <c r="N1150" s="51"/>
      <c r="O1150" s="51"/>
      <c r="P1150" s="51"/>
      <c r="Q1150" s="51"/>
      <c r="R1150" s="51"/>
      <c r="S1150" s="51"/>
      <c r="T1150" s="51"/>
      <c r="U1150" s="51"/>
      <c r="V1150" s="51"/>
      <c r="W1150" s="51"/>
      <c r="X1150" s="51"/>
      <c r="Y1150" s="51"/>
      <c r="Z1150" s="51"/>
    </row>
    <row r="1151" spans="1:26" ht="15" hidden="1" customHeight="1" x14ac:dyDescent="0.25">
      <c r="A1151" s="382"/>
      <c r="B1151" s="350"/>
      <c r="C1151" s="104"/>
      <c r="D1151" s="370"/>
      <c r="E1151" s="52"/>
      <c r="F1151" s="105"/>
      <c r="G1151" s="106"/>
      <c r="H1151" s="106"/>
      <c r="I1151" s="107"/>
      <c r="J1151" s="107"/>
      <c r="K1151" s="52"/>
      <c r="L1151" s="68" t="str">
        <f t="shared" si="176"/>
        <v xml:space="preserve">       </v>
      </c>
      <c r="M1151" s="63" t="str">
        <f t="shared" si="171"/>
        <v xml:space="preserve">   </v>
      </c>
      <c r="N1151" s="47"/>
      <c r="O1151" s="47"/>
      <c r="P1151" s="47"/>
      <c r="Q1151" s="47"/>
      <c r="R1151" s="47"/>
      <c r="S1151" s="47"/>
      <c r="T1151" s="47"/>
      <c r="U1151" s="47"/>
      <c r="V1151" s="47"/>
      <c r="W1151" s="47"/>
      <c r="X1151" s="47"/>
      <c r="Y1151" s="47"/>
      <c r="Z1151" s="47"/>
    </row>
    <row r="1152" spans="1:26" ht="15" hidden="1" customHeight="1" x14ac:dyDescent="0.25">
      <c r="A1152" s="384"/>
      <c r="B1152" s="351"/>
      <c r="C1152" s="108"/>
      <c r="D1152" s="109"/>
      <c r="E1152" s="110"/>
      <c r="F1152" s="111"/>
      <c r="G1152" s="106"/>
      <c r="H1152" s="106"/>
      <c r="I1152" s="107"/>
      <c r="J1152" s="107"/>
      <c r="K1152" s="52"/>
      <c r="L1152" s="82" t="str">
        <f>CONCATENATE(C1152," ",D1152," ",E1152," ",F1152)</f>
        <v xml:space="preserve">   </v>
      </c>
      <c r="M1152" s="63" t="str">
        <f t="shared" si="171"/>
        <v xml:space="preserve">   </v>
      </c>
      <c r="N1152" s="47"/>
      <c r="O1152" s="47"/>
      <c r="P1152" s="47"/>
      <c r="Q1152" s="47"/>
      <c r="R1152" s="47"/>
      <c r="S1152" s="47"/>
      <c r="T1152" s="47"/>
      <c r="U1152" s="47"/>
      <c r="V1152" s="47"/>
      <c r="W1152" s="47"/>
      <c r="X1152" s="47"/>
      <c r="Y1152" s="47"/>
      <c r="Z1152" s="47"/>
    </row>
    <row r="1153" spans="1:26" ht="15" hidden="1" customHeight="1" x14ac:dyDescent="0.25">
      <c r="A1153" s="379" t="s">
        <v>365</v>
      </c>
      <c r="B1153" s="352" t="s">
        <v>191</v>
      </c>
      <c r="C1153" s="107"/>
      <c r="D1153" s="107"/>
      <c r="E1153" s="107"/>
      <c r="F1153" s="107"/>
      <c r="G1153" s="106"/>
      <c r="H1153" s="106"/>
      <c r="I1153" s="107"/>
      <c r="J1153" s="107"/>
      <c r="K1153" s="52"/>
      <c r="L1153" s="356" t="str">
        <f t="shared" ref="L1153:L1161" si="177">CONCATENATE(C1153," ",D1153," ",E1153," ",F1153," ",C1154," ",D1154," ",E1154," ",F1154)</f>
        <v xml:space="preserve">       </v>
      </c>
      <c r="M1153" s="63" t="str">
        <f t="shared" si="171"/>
        <v xml:space="preserve">   </v>
      </c>
      <c r="N1153" s="47"/>
      <c r="O1153" s="47"/>
      <c r="P1153" s="47"/>
      <c r="Q1153" s="47"/>
      <c r="R1153" s="47"/>
      <c r="S1153" s="47"/>
      <c r="T1153" s="47"/>
      <c r="U1153" s="47"/>
      <c r="V1153" s="47"/>
      <c r="W1153" s="47"/>
      <c r="X1153" s="47"/>
      <c r="Y1153" s="47"/>
      <c r="Z1153" s="47"/>
    </row>
    <row r="1154" spans="1:26" ht="15" hidden="1" customHeight="1" x14ac:dyDescent="0.25">
      <c r="A1154" s="382"/>
      <c r="B1154" s="350"/>
      <c r="C1154" s="112"/>
      <c r="D1154" s="370"/>
      <c r="E1154" s="52"/>
      <c r="F1154" s="105"/>
      <c r="G1154" s="106"/>
      <c r="H1154" s="106"/>
      <c r="I1154" s="107"/>
      <c r="J1154" s="107"/>
      <c r="K1154" s="52"/>
      <c r="L1154" s="68" t="str">
        <f t="shared" si="177"/>
        <v xml:space="preserve">       </v>
      </c>
      <c r="M1154" s="63" t="str">
        <f t="shared" si="171"/>
        <v xml:space="preserve">   </v>
      </c>
      <c r="N1154" s="47"/>
      <c r="O1154" s="47"/>
      <c r="P1154" s="47"/>
      <c r="Q1154" s="47"/>
      <c r="R1154" s="47"/>
      <c r="S1154" s="47"/>
      <c r="T1154" s="47"/>
      <c r="U1154" s="47"/>
      <c r="V1154" s="47"/>
      <c r="W1154" s="47"/>
      <c r="X1154" s="47"/>
      <c r="Y1154" s="47"/>
      <c r="Z1154" s="47"/>
    </row>
    <row r="1155" spans="1:26" ht="15" hidden="1" customHeight="1" x14ac:dyDescent="0.25">
      <c r="A1155" s="382"/>
      <c r="B1155" s="350"/>
      <c r="C1155" s="104"/>
      <c r="D1155" s="370"/>
      <c r="E1155" s="52"/>
      <c r="F1155" s="105"/>
      <c r="G1155" s="106"/>
      <c r="H1155" s="106"/>
      <c r="I1155" s="107"/>
      <c r="J1155" s="107"/>
      <c r="K1155" s="52"/>
      <c r="L1155" s="68" t="str">
        <f t="shared" si="177"/>
        <v xml:space="preserve">       </v>
      </c>
      <c r="M1155" s="63" t="str">
        <f t="shared" si="171"/>
        <v xml:space="preserve">   </v>
      </c>
      <c r="N1155" s="47"/>
      <c r="O1155" s="47"/>
      <c r="P1155" s="47"/>
      <c r="Q1155" s="47"/>
      <c r="R1155" s="47"/>
      <c r="S1155" s="47"/>
      <c r="T1155" s="47"/>
      <c r="U1155" s="47"/>
      <c r="V1155" s="47"/>
      <c r="W1155" s="47"/>
      <c r="X1155" s="47"/>
      <c r="Y1155" s="47"/>
      <c r="Z1155" s="47"/>
    </row>
    <row r="1156" spans="1:26" ht="15" hidden="1" customHeight="1" x14ac:dyDescent="0.25">
      <c r="A1156" s="382"/>
      <c r="B1156" s="350"/>
      <c r="C1156" s="104"/>
      <c r="D1156" s="370"/>
      <c r="E1156" s="52"/>
      <c r="F1156" s="105"/>
      <c r="G1156" s="106"/>
      <c r="H1156" s="106"/>
      <c r="I1156" s="107"/>
      <c r="J1156" s="107"/>
      <c r="K1156" s="52"/>
      <c r="L1156" s="68" t="str">
        <f t="shared" si="177"/>
        <v xml:space="preserve">       </v>
      </c>
      <c r="M1156" s="63" t="str">
        <f t="shared" si="171"/>
        <v xml:space="preserve">   </v>
      </c>
      <c r="N1156" s="47"/>
      <c r="O1156" s="47"/>
      <c r="P1156" s="47"/>
      <c r="Q1156" s="47"/>
      <c r="R1156" s="47"/>
      <c r="S1156" s="47"/>
      <c r="T1156" s="47"/>
      <c r="U1156" s="47"/>
      <c r="V1156" s="47"/>
      <c r="W1156" s="47"/>
      <c r="X1156" s="47"/>
      <c r="Y1156" s="47"/>
      <c r="Z1156" s="47"/>
    </row>
    <row r="1157" spans="1:26" ht="15" hidden="1" customHeight="1" x14ac:dyDescent="0.25">
      <c r="A1157" s="382"/>
      <c r="B1157" s="350"/>
      <c r="C1157" s="104"/>
      <c r="D1157" s="370"/>
      <c r="E1157" s="52"/>
      <c r="F1157" s="105"/>
      <c r="G1157" s="106"/>
      <c r="H1157" s="106"/>
      <c r="I1157" s="107"/>
      <c r="J1157" s="107"/>
      <c r="K1157" s="52"/>
      <c r="L1157" s="68" t="str">
        <f t="shared" si="177"/>
        <v xml:space="preserve">       </v>
      </c>
      <c r="M1157" s="63" t="str">
        <f t="shared" si="171"/>
        <v xml:space="preserve">   </v>
      </c>
      <c r="N1157" s="51"/>
      <c r="O1157" s="51"/>
      <c r="P1157" s="51"/>
      <c r="Q1157" s="51"/>
      <c r="R1157" s="51"/>
      <c r="S1157" s="51"/>
      <c r="T1157" s="51"/>
      <c r="U1157" s="51"/>
      <c r="V1157" s="51"/>
      <c r="W1157" s="51"/>
      <c r="X1157" s="51"/>
      <c r="Y1157" s="51"/>
      <c r="Z1157" s="51"/>
    </row>
    <row r="1158" spans="1:26" ht="15" hidden="1" customHeight="1" x14ac:dyDescent="0.25">
      <c r="A1158" s="382"/>
      <c r="B1158" s="350"/>
      <c r="C1158" s="104"/>
      <c r="D1158" s="370"/>
      <c r="E1158" s="52"/>
      <c r="F1158" s="105"/>
      <c r="G1158" s="106"/>
      <c r="H1158" s="106"/>
      <c r="I1158" s="107"/>
      <c r="J1158" s="107"/>
      <c r="K1158" s="52"/>
      <c r="L1158" s="68" t="str">
        <f t="shared" si="177"/>
        <v xml:space="preserve">       </v>
      </c>
      <c r="M1158" s="63" t="str">
        <f t="shared" si="171"/>
        <v xml:space="preserve">   </v>
      </c>
      <c r="N1158" s="51"/>
      <c r="O1158" s="51"/>
      <c r="P1158" s="51"/>
      <c r="Q1158" s="51"/>
      <c r="R1158" s="51"/>
      <c r="S1158" s="51"/>
      <c r="T1158" s="51"/>
      <c r="U1158" s="51"/>
      <c r="V1158" s="51"/>
      <c r="W1158" s="51"/>
      <c r="X1158" s="51"/>
      <c r="Y1158" s="51"/>
      <c r="Z1158" s="51"/>
    </row>
    <row r="1159" spans="1:26" ht="15" hidden="1" customHeight="1" x14ac:dyDescent="0.25">
      <c r="A1159" s="382"/>
      <c r="B1159" s="350"/>
      <c r="C1159" s="104"/>
      <c r="D1159" s="370"/>
      <c r="E1159" s="52"/>
      <c r="F1159" s="105"/>
      <c r="G1159" s="106"/>
      <c r="H1159" s="106"/>
      <c r="I1159" s="107"/>
      <c r="J1159" s="107"/>
      <c r="K1159" s="52"/>
      <c r="L1159" s="68" t="str">
        <f t="shared" si="177"/>
        <v xml:space="preserve">       </v>
      </c>
      <c r="M1159" s="63" t="str">
        <f t="shared" si="171"/>
        <v xml:space="preserve">   </v>
      </c>
      <c r="N1159" s="51"/>
      <c r="O1159" s="51"/>
      <c r="P1159" s="51"/>
      <c r="Q1159" s="51"/>
      <c r="R1159" s="51"/>
      <c r="S1159" s="51"/>
      <c r="T1159" s="51"/>
      <c r="U1159" s="51"/>
      <c r="V1159" s="51"/>
      <c r="W1159" s="51"/>
      <c r="X1159" s="51"/>
      <c r="Y1159" s="51"/>
      <c r="Z1159" s="51"/>
    </row>
    <row r="1160" spans="1:26" ht="15" hidden="1" customHeight="1" x14ac:dyDescent="0.25">
      <c r="A1160" s="382"/>
      <c r="B1160" s="350"/>
      <c r="C1160" s="104"/>
      <c r="D1160" s="370"/>
      <c r="E1160" s="52"/>
      <c r="F1160" s="105"/>
      <c r="G1160" s="106"/>
      <c r="H1160" s="106"/>
      <c r="I1160" s="107"/>
      <c r="J1160" s="107"/>
      <c r="K1160" s="52"/>
      <c r="L1160" s="68" t="str">
        <f t="shared" si="177"/>
        <v xml:space="preserve">       </v>
      </c>
      <c r="M1160" s="63" t="str">
        <f t="shared" si="171"/>
        <v xml:space="preserve">   </v>
      </c>
      <c r="N1160" s="51"/>
      <c r="O1160" s="51"/>
      <c r="P1160" s="51"/>
      <c r="Q1160" s="51"/>
      <c r="R1160" s="51"/>
      <c r="S1160" s="51"/>
      <c r="T1160" s="51"/>
      <c r="U1160" s="51"/>
      <c r="V1160" s="51"/>
      <c r="W1160" s="51"/>
      <c r="X1160" s="51"/>
      <c r="Y1160" s="51"/>
      <c r="Z1160" s="51"/>
    </row>
    <row r="1161" spans="1:26" ht="15" hidden="1" customHeight="1" x14ac:dyDescent="0.25">
      <c r="A1161" s="382"/>
      <c r="B1161" s="350"/>
      <c r="C1161" s="104"/>
      <c r="D1161" s="370"/>
      <c r="E1161" s="52"/>
      <c r="F1161" s="105"/>
      <c r="G1161" s="106"/>
      <c r="H1161" s="106"/>
      <c r="I1161" s="107"/>
      <c r="J1161" s="107"/>
      <c r="K1161" s="52"/>
      <c r="L1161" s="68" t="str">
        <f t="shared" si="177"/>
        <v xml:space="preserve">       </v>
      </c>
      <c r="M1161" s="63" t="str">
        <f t="shared" si="171"/>
        <v xml:space="preserve">   </v>
      </c>
      <c r="N1161" s="47"/>
      <c r="O1161" s="47"/>
      <c r="P1161" s="47"/>
      <c r="Q1161" s="47"/>
      <c r="R1161" s="47"/>
      <c r="S1161" s="47"/>
      <c r="T1161" s="47"/>
      <c r="U1161" s="47"/>
      <c r="V1161" s="47"/>
      <c r="W1161" s="47"/>
      <c r="X1161" s="47"/>
      <c r="Y1161" s="47"/>
      <c r="Z1161" s="47"/>
    </row>
    <row r="1162" spans="1:26" ht="15" hidden="1" customHeight="1" x14ac:dyDescent="0.25">
      <c r="A1162" s="384"/>
      <c r="B1162" s="351"/>
      <c r="C1162" s="108"/>
      <c r="D1162" s="109"/>
      <c r="E1162" s="110"/>
      <c r="F1162" s="111"/>
      <c r="G1162" s="106"/>
      <c r="H1162" s="106"/>
      <c r="I1162" s="107"/>
      <c r="J1162" s="107"/>
      <c r="K1162" s="52"/>
      <c r="L1162" s="68" t="str">
        <f>CONCATENATE(C1162," ",D1162," ",E1162," ",F1162)</f>
        <v xml:space="preserve">   </v>
      </c>
      <c r="M1162" s="63" t="str">
        <f t="shared" si="171"/>
        <v xml:space="preserve">   </v>
      </c>
      <c r="N1162" s="47"/>
      <c r="O1162" s="47"/>
      <c r="P1162" s="47"/>
      <c r="Q1162" s="47"/>
      <c r="R1162" s="47"/>
      <c r="S1162" s="47"/>
      <c r="T1162" s="47"/>
      <c r="U1162" s="47"/>
      <c r="V1162" s="47"/>
      <c r="W1162" s="47"/>
      <c r="X1162" s="47"/>
      <c r="Y1162" s="47"/>
      <c r="Z1162" s="47"/>
    </row>
    <row r="1163" spans="1:26" ht="15" hidden="1" customHeight="1" x14ac:dyDescent="0.25">
      <c r="A1163" s="379" t="s">
        <v>365</v>
      </c>
      <c r="B1163" s="352" t="s">
        <v>191</v>
      </c>
      <c r="C1163" s="107"/>
      <c r="D1163" s="107"/>
      <c r="E1163" s="107"/>
      <c r="F1163" s="107"/>
      <c r="G1163" s="106"/>
      <c r="H1163" s="106"/>
      <c r="I1163" s="107"/>
      <c r="J1163" s="107"/>
      <c r="K1163" s="52"/>
      <c r="L1163" s="356" t="str">
        <f t="shared" ref="L1163:L1171" si="178">CONCATENATE(C1163," ",D1163," ",E1163," ",F1163," ",C1164," ",D1164," ",E1164," ",F1164)</f>
        <v xml:space="preserve">       </v>
      </c>
      <c r="M1163" s="63" t="str">
        <f t="shared" si="171"/>
        <v xml:space="preserve">   </v>
      </c>
      <c r="N1163" s="47"/>
      <c r="O1163" s="47"/>
      <c r="P1163" s="47"/>
      <c r="Q1163" s="47"/>
      <c r="R1163" s="47"/>
      <c r="S1163" s="47"/>
      <c r="T1163" s="47"/>
      <c r="U1163" s="47"/>
      <c r="V1163" s="47"/>
      <c r="W1163" s="47"/>
      <c r="X1163" s="47"/>
      <c r="Y1163" s="47"/>
      <c r="Z1163" s="47"/>
    </row>
    <row r="1164" spans="1:26" ht="15" hidden="1" customHeight="1" x14ac:dyDescent="0.25">
      <c r="A1164" s="382"/>
      <c r="B1164" s="350"/>
      <c r="C1164" s="112"/>
      <c r="D1164" s="370"/>
      <c r="E1164" s="52"/>
      <c r="F1164" s="105"/>
      <c r="G1164" s="106"/>
      <c r="H1164" s="106"/>
      <c r="I1164" s="107"/>
      <c r="J1164" s="107"/>
      <c r="K1164" s="52"/>
      <c r="L1164" s="68" t="str">
        <f t="shared" si="178"/>
        <v xml:space="preserve">       </v>
      </c>
      <c r="M1164" s="63" t="str">
        <f t="shared" si="171"/>
        <v xml:space="preserve">   </v>
      </c>
      <c r="N1164" s="47"/>
      <c r="O1164" s="47"/>
      <c r="P1164" s="47"/>
      <c r="Q1164" s="47"/>
      <c r="R1164" s="47"/>
      <c r="S1164" s="47"/>
      <c r="T1164" s="47"/>
      <c r="U1164" s="47"/>
      <c r="V1164" s="47"/>
      <c r="W1164" s="47"/>
      <c r="X1164" s="47"/>
      <c r="Y1164" s="47"/>
      <c r="Z1164" s="47"/>
    </row>
    <row r="1165" spans="1:26" ht="15" hidden="1" customHeight="1" x14ac:dyDescent="0.25">
      <c r="A1165" s="382"/>
      <c r="B1165" s="350"/>
      <c r="C1165" s="104"/>
      <c r="D1165" s="370"/>
      <c r="E1165" s="52"/>
      <c r="F1165" s="105"/>
      <c r="G1165" s="106"/>
      <c r="H1165" s="106"/>
      <c r="I1165" s="107"/>
      <c r="J1165" s="107"/>
      <c r="K1165" s="52"/>
      <c r="L1165" s="68" t="str">
        <f t="shared" si="178"/>
        <v xml:space="preserve">       </v>
      </c>
      <c r="M1165" s="63" t="str">
        <f t="shared" si="171"/>
        <v xml:space="preserve">   </v>
      </c>
      <c r="N1165" s="47"/>
      <c r="O1165" s="47"/>
      <c r="P1165" s="47"/>
      <c r="Q1165" s="47"/>
      <c r="R1165" s="47"/>
      <c r="S1165" s="47"/>
      <c r="T1165" s="47"/>
      <c r="U1165" s="47"/>
      <c r="V1165" s="47"/>
      <c r="W1165" s="47"/>
      <c r="X1165" s="47"/>
      <c r="Y1165" s="47"/>
      <c r="Z1165" s="47"/>
    </row>
    <row r="1166" spans="1:26" ht="15" hidden="1" customHeight="1" x14ac:dyDescent="0.25">
      <c r="A1166" s="382"/>
      <c r="B1166" s="350"/>
      <c r="C1166" s="104"/>
      <c r="D1166" s="370"/>
      <c r="E1166" s="52"/>
      <c r="F1166" s="105"/>
      <c r="G1166" s="106"/>
      <c r="H1166" s="106"/>
      <c r="I1166" s="107"/>
      <c r="J1166" s="107"/>
      <c r="K1166" s="52"/>
      <c r="L1166" s="68" t="str">
        <f t="shared" si="178"/>
        <v xml:space="preserve">       </v>
      </c>
      <c r="M1166" s="63" t="str">
        <f t="shared" si="171"/>
        <v xml:space="preserve">   </v>
      </c>
      <c r="N1166" s="47"/>
      <c r="O1166" s="47"/>
      <c r="P1166" s="47"/>
      <c r="Q1166" s="47"/>
      <c r="R1166" s="47"/>
      <c r="S1166" s="47"/>
      <c r="T1166" s="47"/>
      <c r="U1166" s="47"/>
      <c r="V1166" s="47"/>
      <c r="W1166" s="47"/>
      <c r="X1166" s="47"/>
      <c r="Y1166" s="47"/>
      <c r="Z1166" s="47"/>
    </row>
    <row r="1167" spans="1:26" ht="15" hidden="1" customHeight="1" x14ac:dyDescent="0.25">
      <c r="A1167" s="382"/>
      <c r="B1167" s="350"/>
      <c r="C1167" s="104"/>
      <c r="D1167" s="370"/>
      <c r="E1167" s="52"/>
      <c r="F1167" s="105"/>
      <c r="G1167" s="106"/>
      <c r="H1167" s="106"/>
      <c r="I1167" s="107"/>
      <c r="J1167" s="107"/>
      <c r="K1167" s="52"/>
      <c r="L1167" s="68" t="str">
        <f t="shared" si="178"/>
        <v xml:space="preserve">       </v>
      </c>
      <c r="M1167" s="63" t="str">
        <f t="shared" ref="M1167:M1230" si="179">CONCATENATE(G1167," ",H1167," ",I1167," ",J1167)</f>
        <v xml:space="preserve">   </v>
      </c>
      <c r="N1167" s="51"/>
      <c r="O1167" s="51"/>
      <c r="P1167" s="51"/>
      <c r="Q1167" s="51"/>
      <c r="R1167" s="51"/>
      <c r="S1167" s="51"/>
      <c r="T1167" s="51"/>
      <c r="U1167" s="51"/>
      <c r="V1167" s="51"/>
      <c r="W1167" s="51"/>
      <c r="X1167" s="51"/>
      <c r="Y1167" s="51"/>
      <c r="Z1167" s="51"/>
    </row>
    <row r="1168" spans="1:26" ht="15" hidden="1" customHeight="1" x14ac:dyDescent="0.25">
      <c r="A1168" s="382"/>
      <c r="B1168" s="350"/>
      <c r="C1168" s="104"/>
      <c r="D1168" s="370"/>
      <c r="E1168" s="52"/>
      <c r="F1168" s="105"/>
      <c r="G1168" s="106"/>
      <c r="H1168" s="106"/>
      <c r="I1168" s="107"/>
      <c r="J1168" s="107"/>
      <c r="K1168" s="52"/>
      <c r="L1168" s="68" t="str">
        <f t="shared" si="178"/>
        <v xml:space="preserve">       </v>
      </c>
      <c r="M1168" s="63" t="str">
        <f t="shared" si="179"/>
        <v xml:space="preserve">   </v>
      </c>
      <c r="N1168" s="51"/>
      <c r="O1168" s="51"/>
      <c r="P1168" s="51"/>
      <c r="Q1168" s="51"/>
      <c r="R1168" s="51"/>
      <c r="S1168" s="51"/>
      <c r="T1168" s="51"/>
      <c r="U1168" s="51"/>
      <c r="V1168" s="51"/>
      <c r="W1168" s="51"/>
      <c r="X1168" s="51"/>
      <c r="Y1168" s="51"/>
      <c r="Z1168" s="51"/>
    </row>
    <row r="1169" spans="1:26" ht="15" hidden="1" customHeight="1" x14ac:dyDescent="0.25">
      <c r="A1169" s="382"/>
      <c r="B1169" s="350"/>
      <c r="C1169" s="104"/>
      <c r="D1169" s="370"/>
      <c r="E1169" s="52"/>
      <c r="F1169" s="105"/>
      <c r="G1169" s="106"/>
      <c r="H1169" s="106"/>
      <c r="I1169" s="107"/>
      <c r="J1169" s="107"/>
      <c r="K1169" s="52"/>
      <c r="L1169" s="68" t="str">
        <f t="shared" si="178"/>
        <v xml:space="preserve">       </v>
      </c>
      <c r="M1169" s="63" t="str">
        <f t="shared" si="179"/>
        <v xml:space="preserve">   </v>
      </c>
      <c r="N1169" s="51"/>
      <c r="O1169" s="51"/>
      <c r="P1169" s="51"/>
      <c r="Q1169" s="51"/>
      <c r="R1169" s="51"/>
      <c r="S1169" s="51"/>
      <c r="T1169" s="51"/>
      <c r="U1169" s="51"/>
      <c r="V1169" s="51"/>
      <c r="W1169" s="51"/>
      <c r="X1169" s="51"/>
      <c r="Y1169" s="51"/>
      <c r="Z1169" s="51"/>
    </row>
    <row r="1170" spans="1:26" ht="15" hidden="1" customHeight="1" x14ac:dyDescent="0.25">
      <c r="A1170" s="382"/>
      <c r="B1170" s="350"/>
      <c r="C1170" s="104"/>
      <c r="D1170" s="370"/>
      <c r="E1170" s="52"/>
      <c r="F1170" s="105"/>
      <c r="G1170" s="106"/>
      <c r="H1170" s="106"/>
      <c r="I1170" s="107"/>
      <c r="J1170" s="107"/>
      <c r="K1170" s="52"/>
      <c r="L1170" s="68" t="str">
        <f t="shared" si="178"/>
        <v xml:space="preserve">       </v>
      </c>
      <c r="M1170" s="63" t="str">
        <f t="shared" si="179"/>
        <v xml:space="preserve">   </v>
      </c>
      <c r="N1170" s="51"/>
      <c r="O1170" s="51"/>
      <c r="P1170" s="51"/>
      <c r="Q1170" s="51"/>
      <c r="R1170" s="51"/>
      <c r="S1170" s="51"/>
      <c r="T1170" s="51"/>
      <c r="U1170" s="51"/>
      <c r="V1170" s="51"/>
      <c r="W1170" s="51"/>
      <c r="X1170" s="51"/>
      <c r="Y1170" s="51"/>
      <c r="Z1170" s="51"/>
    </row>
    <row r="1171" spans="1:26" ht="15" hidden="1" customHeight="1" x14ac:dyDescent="0.25">
      <c r="A1171" s="382"/>
      <c r="B1171" s="350"/>
      <c r="C1171" s="104"/>
      <c r="D1171" s="370"/>
      <c r="E1171" s="52"/>
      <c r="F1171" s="105"/>
      <c r="G1171" s="106"/>
      <c r="H1171" s="106"/>
      <c r="I1171" s="107"/>
      <c r="J1171" s="107"/>
      <c r="K1171" s="52"/>
      <c r="L1171" s="68" t="str">
        <f t="shared" si="178"/>
        <v xml:space="preserve">       </v>
      </c>
      <c r="M1171" s="63" t="str">
        <f t="shared" si="179"/>
        <v xml:space="preserve">   </v>
      </c>
      <c r="N1171" s="47"/>
      <c r="O1171" s="47"/>
      <c r="P1171" s="47"/>
      <c r="Q1171" s="47"/>
      <c r="R1171" s="47"/>
      <c r="S1171" s="47"/>
      <c r="T1171" s="47"/>
      <c r="U1171" s="47"/>
      <c r="V1171" s="47"/>
      <c r="W1171" s="47"/>
      <c r="X1171" s="47"/>
      <c r="Y1171" s="47"/>
      <c r="Z1171" s="47"/>
    </row>
    <row r="1172" spans="1:26" ht="15" hidden="1" customHeight="1" x14ac:dyDescent="0.25">
      <c r="A1172" s="384"/>
      <c r="B1172" s="351"/>
      <c r="C1172" s="108"/>
      <c r="D1172" s="109"/>
      <c r="E1172" s="110"/>
      <c r="F1172" s="111"/>
      <c r="G1172" s="106"/>
      <c r="H1172" s="106"/>
      <c r="I1172" s="107"/>
      <c r="J1172" s="107"/>
      <c r="K1172" s="52"/>
      <c r="L1172" s="82" t="str">
        <f>CONCATENATE(C1172," ",D1172," ",E1172," ",F1172)</f>
        <v xml:space="preserve">   </v>
      </c>
      <c r="M1172" s="63" t="str">
        <f t="shared" si="179"/>
        <v xml:space="preserve">   </v>
      </c>
      <c r="N1172" s="47"/>
      <c r="O1172" s="47"/>
      <c r="P1172" s="47"/>
      <c r="Q1172" s="47"/>
      <c r="R1172" s="47"/>
      <c r="S1172" s="47"/>
      <c r="T1172" s="47"/>
      <c r="U1172" s="47"/>
      <c r="V1172" s="47"/>
      <c r="W1172" s="47"/>
      <c r="X1172" s="47"/>
      <c r="Y1172" s="47"/>
      <c r="Z1172" s="47"/>
    </row>
    <row r="1173" spans="1:26" ht="15" hidden="1" customHeight="1" x14ac:dyDescent="0.25">
      <c r="A1173" s="379" t="s">
        <v>365</v>
      </c>
      <c r="B1173" s="352" t="s">
        <v>191</v>
      </c>
      <c r="C1173" s="107"/>
      <c r="D1173" s="107"/>
      <c r="E1173" s="107"/>
      <c r="F1173" s="107"/>
      <c r="G1173" s="106"/>
      <c r="H1173" s="106"/>
      <c r="I1173" s="107"/>
      <c r="J1173" s="107"/>
      <c r="K1173" s="52"/>
      <c r="L1173" s="356" t="str">
        <f t="shared" ref="L1173:L1181" si="180">CONCATENATE(C1173," ",D1173," ",E1173," ",F1173," ",C1174," ",D1174," ",E1174," ",F1174)</f>
        <v xml:space="preserve">       </v>
      </c>
      <c r="M1173" s="63" t="str">
        <f t="shared" si="179"/>
        <v xml:space="preserve">   </v>
      </c>
      <c r="N1173" s="47"/>
      <c r="O1173" s="47"/>
      <c r="P1173" s="47"/>
      <c r="Q1173" s="47"/>
      <c r="R1173" s="47"/>
      <c r="S1173" s="47"/>
      <c r="T1173" s="47"/>
      <c r="U1173" s="47"/>
      <c r="V1173" s="47"/>
      <c r="W1173" s="47"/>
      <c r="X1173" s="47"/>
      <c r="Y1173" s="47"/>
      <c r="Z1173" s="47"/>
    </row>
    <row r="1174" spans="1:26" ht="15" hidden="1" customHeight="1" x14ac:dyDescent="0.25">
      <c r="A1174" s="382"/>
      <c r="B1174" s="350"/>
      <c r="C1174" s="112"/>
      <c r="D1174" s="370"/>
      <c r="E1174" s="52"/>
      <c r="F1174" s="105"/>
      <c r="G1174" s="106"/>
      <c r="H1174" s="106"/>
      <c r="I1174" s="107"/>
      <c r="J1174" s="107"/>
      <c r="K1174" s="52"/>
      <c r="L1174" s="68" t="str">
        <f t="shared" si="180"/>
        <v xml:space="preserve">       </v>
      </c>
      <c r="M1174" s="63" t="str">
        <f t="shared" si="179"/>
        <v xml:space="preserve">   </v>
      </c>
      <c r="N1174" s="47"/>
      <c r="O1174" s="47"/>
      <c r="P1174" s="47"/>
      <c r="Q1174" s="47"/>
      <c r="R1174" s="47"/>
      <c r="S1174" s="47"/>
      <c r="T1174" s="47"/>
      <c r="U1174" s="47"/>
      <c r="V1174" s="47"/>
      <c r="W1174" s="47"/>
      <c r="X1174" s="47"/>
      <c r="Y1174" s="47"/>
      <c r="Z1174" s="47"/>
    </row>
    <row r="1175" spans="1:26" ht="15" hidden="1" customHeight="1" x14ac:dyDescent="0.25">
      <c r="A1175" s="382"/>
      <c r="B1175" s="350"/>
      <c r="C1175" s="104"/>
      <c r="D1175" s="370"/>
      <c r="E1175" s="52"/>
      <c r="F1175" s="105"/>
      <c r="G1175" s="106"/>
      <c r="H1175" s="106"/>
      <c r="I1175" s="107"/>
      <c r="J1175" s="107"/>
      <c r="K1175" s="52"/>
      <c r="L1175" s="68" t="str">
        <f t="shared" si="180"/>
        <v xml:space="preserve">       </v>
      </c>
      <c r="M1175" s="63" t="str">
        <f t="shared" si="179"/>
        <v xml:space="preserve">   </v>
      </c>
      <c r="N1175" s="47"/>
      <c r="O1175" s="47"/>
      <c r="P1175" s="47"/>
      <c r="Q1175" s="47"/>
      <c r="R1175" s="47"/>
      <c r="S1175" s="47"/>
      <c r="T1175" s="47"/>
      <c r="U1175" s="47"/>
      <c r="V1175" s="47"/>
      <c r="W1175" s="47"/>
      <c r="X1175" s="47"/>
      <c r="Y1175" s="47"/>
      <c r="Z1175" s="47"/>
    </row>
    <row r="1176" spans="1:26" ht="15" hidden="1" customHeight="1" x14ac:dyDescent="0.25">
      <c r="A1176" s="382"/>
      <c r="B1176" s="350"/>
      <c r="C1176" s="104"/>
      <c r="D1176" s="370"/>
      <c r="E1176" s="52"/>
      <c r="F1176" s="105"/>
      <c r="G1176" s="106"/>
      <c r="H1176" s="106"/>
      <c r="I1176" s="107"/>
      <c r="J1176" s="107"/>
      <c r="K1176" s="52"/>
      <c r="L1176" s="68" t="str">
        <f t="shared" si="180"/>
        <v xml:space="preserve">       </v>
      </c>
      <c r="M1176" s="63" t="str">
        <f t="shared" si="179"/>
        <v xml:space="preserve">   </v>
      </c>
      <c r="N1176" s="47"/>
      <c r="O1176" s="47"/>
      <c r="P1176" s="47"/>
      <c r="Q1176" s="47"/>
      <c r="R1176" s="47"/>
      <c r="S1176" s="47"/>
      <c r="T1176" s="47"/>
      <c r="U1176" s="47"/>
      <c r="V1176" s="47"/>
      <c r="W1176" s="47"/>
      <c r="X1176" s="47"/>
      <c r="Y1176" s="47"/>
      <c r="Z1176" s="47"/>
    </row>
    <row r="1177" spans="1:26" ht="15" hidden="1" customHeight="1" x14ac:dyDescent="0.25">
      <c r="A1177" s="382"/>
      <c r="B1177" s="350"/>
      <c r="C1177" s="104"/>
      <c r="D1177" s="370"/>
      <c r="E1177" s="52"/>
      <c r="F1177" s="105"/>
      <c r="G1177" s="106"/>
      <c r="H1177" s="106"/>
      <c r="I1177" s="107"/>
      <c r="J1177" s="107"/>
      <c r="K1177" s="52"/>
      <c r="L1177" s="68" t="str">
        <f t="shared" si="180"/>
        <v xml:space="preserve">       </v>
      </c>
      <c r="M1177" s="63" t="str">
        <f t="shared" si="179"/>
        <v xml:space="preserve">   </v>
      </c>
      <c r="N1177" s="51"/>
      <c r="O1177" s="51"/>
      <c r="P1177" s="51"/>
      <c r="Q1177" s="51"/>
      <c r="R1177" s="51"/>
      <c r="S1177" s="51"/>
      <c r="T1177" s="51"/>
      <c r="U1177" s="51"/>
      <c r="V1177" s="51"/>
      <c r="W1177" s="51"/>
      <c r="X1177" s="51"/>
      <c r="Y1177" s="51"/>
      <c r="Z1177" s="51"/>
    </row>
    <row r="1178" spans="1:26" ht="15" hidden="1" customHeight="1" x14ac:dyDescent="0.25">
      <c r="A1178" s="382"/>
      <c r="B1178" s="350"/>
      <c r="C1178" s="104"/>
      <c r="D1178" s="370"/>
      <c r="E1178" s="52"/>
      <c r="F1178" s="105"/>
      <c r="G1178" s="106"/>
      <c r="H1178" s="106"/>
      <c r="I1178" s="107"/>
      <c r="J1178" s="107"/>
      <c r="K1178" s="52"/>
      <c r="L1178" s="68" t="str">
        <f t="shared" si="180"/>
        <v xml:space="preserve">       </v>
      </c>
      <c r="M1178" s="63" t="str">
        <f t="shared" si="179"/>
        <v xml:space="preserve">   </v>
      </c>
      <c r="N1178" s="51"/>
      <c r="O1178" s="51"/>
      <c r="P1178" s="51"/>
      <c r="Q1178" s="51"/>
      <c r="R1178" s="51"/>
      <c r="S1178" s="51"/>
      <c r="T1178" s="51"/>
      <c r="U1178" s="51"/>
      <c r="V1178" s="51"/>
      <c r="W1178" s="51"/>
      <c r="X1178" s="51"/>
      <c r="Y1178" s="51"/>
      <c r="Z1178" s="51"/>
    </row>
    <row r="1179" spans="1:26" ht="15" hidden="1" customHeight="1" x14ac:dyDescent="0.25">
      <c r="A1179" s="382"/>
      <c r="B1179" s="350"/>
      <c r="C1179" s="104"/>
      <c r="D1179" s="370"/>
      <c r="E1179" s="52"/>
      <c r="F1179" s="105"/>
      <c r="G1179" s="106"/>
      <c r="H1179" s="106"/>
      <c r="I1179" s="107"/>
      <c r="J1179" s="107"/>
      <c r="K1179" s="52"/>
      <c r="L1179" s="68" t="str">
        <f t="shared" si="180"/>
        <v xml:space="preserve">       </v>
      </c>
      <c r="M1179" s="63" t="str">
        <f t="shared" si="179"/>
        <v xml:space="preserve">   </v>
      </c>
      <c r="N1179" s="51"/>
      <c r="O1179" s="51"/>
      <c r="P1179" s="51"/>
      <c r="Q1179" s="51"/>
      <c r="R1179" s="51"/>
      <c r="S1179" s="51"/>
      <c r="T1179" s="51"/>
      <c r="U1179" s="51"/>
      <c r="V1179" s="51"/>
      <c r="W1179" s="51"/>
      <c r="X1179" s="51"/>
      <c r="Y1179" s="51"/>
      <c r="Z1179" s="51"/>
    </row>
    <row r="1180" spans="1:26" ht="15" hidden="1" customHeight="1" x14ac:dyDescent="0.25">
      <c r="A1180" s="382"/>
      <c r="B1180" s="350"/>
      <c r="C1180" s="104"/>
      <c r="D1180" s="370"/>
      <c r="E1180" s="52"/>
      <c r="F1180" s="105"/>
      <c r="G1180" s="106"/>
      <c r="H1180" s="106"/>
      <c r="I1180" s="107"/>
      <c r="J1180" s="107"/>
      <c r="K1180" s="52"/>
      <c r="L1180" s="68" t="str">
        <f t="shared" si="180"/>
        <v xml:space="preserve">       </v>
      </c>
      <c r="M1180" s="63" t="str">
        <f t="shared" si="179"/>
        <v xml:space="preserve">   </v>
      </c>
      <c r="N1180" s="51"/>
      <c r="O1180" s="51"/>
      <c r="P1180" s="51"/>
      <c r="Q1180" s="51"/>
      <c r="R1180" s="51"/>
      <c r="S1180" s="51"/>
      <c r="T1180" s="51"/>
      <c r="U1180" s="51"/>
      <c r="V1180" s="51"/>
      <c r="W1180" s="51"/>
      <c r="X1180" s="51"/>
      <c r="Y1180" s="51"/>
      <c r="Z1180" s="51"/>
    </row>
    <row r="1181" spans="1:26" ht="15" hidden="1" customHeight="1" x14ac:dyDescent="0.25">
      <c r="A1181" s="382"/>
      <c r="B1181" s="350"/>
      <c r="C1181" s="104"/>
      <c r="D1181" s="370"/>
      <c r="E1181" s="52"/>
      <c r="F1181" s="105"/>
      <c r="G1181" s="106"/>
      <c r="H1181" s="106"/>
      <c r="I1181" s="107"/>
      <c r="J1181" s="107"/>
      <c r="K1181" s="52"/>
      <c r="L1181" s="68" t="str">
        <f t="shared" si="180"/>
        <v xml:space="preserve">       </v>
      </c>
      <c r="M1181" s="63" t="str">
        <f t="shared" si="179"/>
        <v xml:space="preserve">   </v>
      </c>
      <c r="N1181" s="47"/>
      <c r="O1181" s="47"/>
      <c r="P1181" s="47"/>
      <c r="Q1181" s="47"/>
      <c r="R1181" s="47"/>
      <c r="S1181" s="47"/>
      <c r="T1181" s="47"/>
      <c r="U1181" s="47"/>
      <c r="V1181" s="47"/>
      <c r="W1181" s="47"/>
      <c r="X1181" s="47"/>
      <c r="Y1181" s="47"/>
      <c r="Z1181" s="47"/>
    </row>
    <row r="1182" spans="1:26" ht="15" hidden="1" customHeight="1" x14ac:dyDescent="0.25">
      <c r="A1182" s="384"/>
      <c r="B1182" s="351"/>
      <c r="C1182" s="108"/>
      <c r="D1182" s="109"/>
      <c r="E1182" s="110"/>
      <c r="F1182" s="111"/>
      <c r="G1182" s="106"/>
      <c r="H1182" s="106"/>
      <c r="I1182" s="107"/>
      <c r="J1182" s="107"/>
      <c r="K1182" s="52"/>
      <c r="L1182" s="68" t="str">
        <f>CONCATENATE(C1182," ",D1182," ",E1182," ",F1182)</f>
        <v xml:space="preserve">   </v>
      </c>
      <c r="M1182" s="63" t="str">
        <f t="shared" si="179"/>
        <v xml:space="preserve">   </v>
      </c>
      <c r="N1182" s="47"/>
      <c r="O1182" s="47"/>
      <c r="P1182" s="47"/>
      <c r="Q1182" s="47"/>
      <c r="R1182" s="47"/>
      <c r="S1182" s="47"/>
      <c r="T1182" s="47"/>
      <c r="U1182" s="47"/>
      <c r="V1182" s="47"/>
      <c r="W1182" s="47"/>
      <c r="X1182" s="47"/>
      <c r="Y1182" s="47"/>
      <c r="Z1182" s="47"/>
    </row>
    <row r="1183" spans="1:26" ht="15" hidden="1" customHeight="1" x14ac:dyDescent="0.25">
      <c r="A1183" s="379" t="s">
        <v>365</v>
      </c>
      <c r="B1183" s="352" t="s">
        <v>191</v>
      </c>
      <c r="C1183" s="107"/>
      <c r="D1183" s="107"/>
      <c r="E1183" s="107"/>
      <c r="F1183" s="107"/>
      <c r="G1183" s="106"/>
      <c r="H1183" s="106"/>
      <c r="I1183" s="107"/>
      <c r="J1183" s="107"/>
      <c r="K1183" s="52"/>
      <c r="L1183" s="356" t="str">
        <f t="shared" ref="L1183:L1191" si="181">CONCATENATE(C1183," ",D1183," ",E1183," ",F1183," ",C1184," ",D1184," ",E1184," ",F1184)</f>
        <v xml:space="preserve">       </v>
      </c>
      <c r="M1183" s="63" t="str">
        <f t="shared" si="179"/>
        <v xml:space="preserve">   </v>
      </c>
      <c r="N1183" s="47"/>
      <c r="O1183" s="47"/>
      <c r="P1183" s="47"/>
      <c r="Q1183" s="47"/>
      <c r="R1183" s="47"/>
      <c r="S1183" s="47"/>
      <c r="T1183" s="47"/>
      <c r="U1183" s="47"/>
      <c r="V1183" s="47"/>
      <c r="W1183" s="47"/>
      <c r="X1183" s="47"/>
      <c r="Y1183" s="47"/>
      <c r="Z1183" s="47"/>
    </row>
    <row r="1184" spans="1:26" ht="15" hidden="1" customHeight="1" x14ac:dyDescent="0.25">
      <c r="A1184" s="382"/>
      <c r="B1184" s="350"/>
      <c r="C1184" s="112"/>
      <c r="D1184" s="370"/>
      <c r="E1184" s="52"/>
      <c r="F1184" s="105"/>
      <c r="G1184" s="106"/>
      <c r="H1184" s="106"/>
      <c r="I1184" s="107"/>
      <c r="J1184" s="107"/>
      <c r="K1184" s="52"/>
      <c r="L1184" s="68" t="str">
        <f t="shared" si="181"/>
        <v xml:space="preserve">       </v>
      </c>
      <c r="M1184" s="63" t="str">
        <f t="shared" si="179"/>
        <v xml:space="preserve">   </v>
      </c>
      <c r="N1184" s="47"/>
      <c r="O1184" s="47"/>
      <c r="P1184" s="47"/>
      <c r="Q1184" s="47"/>
      <c r="R1184" s="47"/>
      <c r="S1184" s="47"/>
      <c r="T1184" s="47"/>
      <c r="U1184" s="47"/>
      <c r="V1184" s="47"/>
      <c r="W1184" s="47"/>
      <c r="X1184" s="47"/>
      <c r="Y1184" s="47"/>
      <c r="Z1184" s="47"/>
    </row>
    <row r="1185" spans="1:26" ht="15" hidden="1" customHeight="1" x14ac:dyDescent="0.25">
      <c r="A1185" s="382"/>
      <c r="B1185" s="350"/>
      <c r="C1185" s="104"/>
      <c r="D1185" s="370"/>
      <c r="E1185" s="52"/>
      <c r="F1185" s="105"/>
      <c r="G1185" s="106"/>
      <c r="H1185" s="106"/>
      <c r="I1185" s="107"/>
      <c r="J1185" s="107"/>
      <c r="K1185" s="52"/>
      <c r="L1185" s="68" t="str">
        <f t="shared" si="181"/>
        <v xml:space="preserve">       </v>
      </c>
      <c r="M1185" s="63" t="str">
        <f t="shared" si="179"/>
        <v xml:space="preserve">   </v>
      </c>
      <c r="N1185" s="47"/>
      <c r="O1185" s="47"/>
      <c r="P1185" s="47"/>
      <c r="Q1185" s="47"/>
      <c r="R1185" s="47"/>
      <c r="S1185" s="47"/>
      <c r="T1185" s="47"/>
      <c r="U1185" s="47"/>
      <c r="V1185" s="47"/>
      <c r="W1185" s="47"/>
      <c r="X1185" s="47"/>
      <c r="Y1185" s="47"/>
      <c r="Z1185" s="47"/>
    </row>
    <row r="1186" spans="1:26" ht="15" hidden="1" customHeight="1" x14ac:dyDescent="0.25">
      <c r="A1186" s="382"/>
      <c r="B1186" s="350"/>
      <c r="C1186" s="104"/>
      <c r="D1186" s="370"/>
      <c r="E1186" s="52"/>
      <c r="F1186" s="105"/>
      <c r="G1186" s="106"/>
      <c r="H1186" s="106"/>
      <c r="I1186" s="107"/>
      <c r="J1186" s="107"/>
      <c r="K1186" s="52"/>
      <c r="L1186" s="68" t="str">
        <f t="shared" si="181"/>
        <v xml:space="preserve">       </v>
      </c>
      <c r="M1186" s="63" t="str">
        <f t="shared" si="179"/>
        <v xml:space="preserve">   </v>
      </c>
      <c r="N1186" s="47"/>
      <c r="O1186" s="47"/>
      <c r="P1186" s="47"/>
      <c r="Q1186" s="47"/>
      <c r="R1186" s="47"/>
      <c r="S1186" s="47"/>
      <c r="T1186" s="47"/>
      <c r="U1186" s="47"/>
      <c r="V1186" s="47"/>
      <c r="W1186" s="47"/>
      <c r="X1186" s="47"/>
      <c r="Y1186" s="47"/>
      <c r="Z1186" s="47"/>
    </row>
    <row r="1187" spans="1:26" ht="15" hidden="1" customHeight="1" x14ac:dyDescent="0.25">
      <c r="A1187" s="382"/>
      <c r="B1187" s="350"/>
      <c r="C1187" s="104"/>
      <c r="D1187" s="370"/>
      <c r="E1187" s="52"/>
      <c r="F1187" s="105"/>
      <c r="G1187" s="106"/>
      <c r="H1187" s="106"/>
      <c r="I1187" s="107"/>
      <c r="J1187" s="107"/>
      <c r="K1187" s="52"/>
      <c r="L1187" s="68" t="str">
        <f t="shared" si="181"/>
        <v xml:space="preserve">       </v>
      </c>
      <c r="M1187" s="63" t="str">
        <f t="shared" si="179"/>
        <v xml:space="preserve">   </v>
      </c>
      <c r="N1187" s="51"/>
      <c r="O1187" s="51"/>
      <c r="P1187" s="51"/>
      <c r="Q1187" s="51"/>
      <c r="R1187" s="51"/>
      <c r="S1187" s="51"/>
      <c r="T1187" s="51"/>
      <c r="U1187" s="51"/>
      <c r="V1187" s="51"/>
      <c r="W1187" s="51"/>
      <c r="X1187" s="51"/>
      <c r="Y1187" s="51"/>
      <c r="Z1187" s="51"/>
    </row>
    <row r="1188" spans="1:26" ht="15" hidden="1" customHeight="1" x14ac:dyDescent="0.25">
      <c r="A1188" s="382"/>
      <c r="B1188" s="350"/>
      <c r="C1188" s="104"/>
      <c r="D1188" s="370"/>
      <c r="E1188" s="52"/>
      <c r="F1188" s="105"/>
      <c r="G1188" s="106"/>
      <c r="H1188" s="106"/>
      <c r="I1188" s="107"/>
      <c r="J1188" s="107"/>
      <c r="K1188" s="52"/>
      <c r="L1188" s="68" t="str">
        <f t="shared" si="181"/>
        <v xml:space="preserve">       </v>
      </c>
      <c r="M1188" s="63" t="str">
        <f t="shared" si="179"/>
        <v xml:space="preserve">   </v>
      </c>
      <c r="N1188" s="51"/>
      <c r="O1188" s="51"/>
      <c r="P1188" s="51"/>
      <c r="Q1188" s="51"/>
      <c r="R1188" s="51"/>
      <c r="S1188" s="51"/>
      <c r="T1188" s="51"/>
      <c r="U1188" s="51"/>
      <c r="V1188" s="51"/>
      <c r="W1188" s="51"/>
      <c r="X1188" s="51"/>
      <c r="Y1188" s="51"/>
      <c r="Z1188" s="51"/>
    </row>
    <row r="1189" spans="1:26" ht="15" hidden="1" customHeight="1" x14ac:dyDescent="0.25">
      <c r="A1189" s="382"/>
      <c r="B1189" s="350"/>
      <c r="C1189" s="104"/>
      <c r="D1189" s="370"/>
      <c r="E1189" s="52"/>
      <c r="F1189" s="105"/>
      <c r="G1189" s="106"/>
      <c r="H1189" s="106"/>
      <c r="I1189" s="107"/>
      <c r="J1189" s="107"/>
      <c r="K1189" s="52"/>
      <c r="L1189" s="68" t="str">
        <f t="shared" si="181"/>
        <v xml:space="preserve">       </v>
      </c>
      <c r="M1189" s="63" t="str">
        <f t="shared" si="179"/>
        <v xml:space="preserve">   </v>
      </c>
      <c r="N1189" s="51"/>
      <c r="O1189" s="51"/>
      <c r="P1189" s="51"/>
      <c r="Q1189" s="51"/>
      <c r="R1189" s="51"/>
      <c r="S1189" s="51"/>
      <c r="T1189" s="51"/>
      <c r="U1189" s="51"/>
      <c r="V1189" s="51"/>
      <c r="W1189" s="51"/>
      <c r="X1189" s="51"/>
      <c r="Y1189" s="51"/>
      <c r="Z1189" s="51"/>
    </row>
    <row r="1190" spans="1:26" ht="15" hidden="1" customHeight="1" x14ac:dyDescent="0.25">
      <c r="A1190" s="382"/>
      <c r="B1190" s="350"/>
      <c r="C1190" s="104"/>
      <c r="D1190" s="370"/>
      <c r="E1190" s="52"/>
      <c r="F1190" s="105"/>
      <c r="G1190" s="106"/>
      <c r="H1190" s="106"/>
      <c r="I1190" s="107"/>
      <c r="J1190" s="107"/>
      <c r="K1190" s="52"/>
      <c r="L1190" s="68" t="str">
        <f t="shared" si="181"/>
        <v xml:space="preserve">       </v>
      </c>
      <c r="M1190" s="63" t="str">
        <f t="shared" si="179"/>
        <v xml:space="preserve">   </v>
      </c>
      <c r="N1190" s="51"/>
      <c r="O1190" s="51"/>
      <c r="P1190" s="51"/>
      <c r="Q1190" s="51"/>
      <c r="R1190" s="51"/>
      <c r="S1190" s="51"/>
      <c r="T1190" s="51"/>
      <c r="U1190" s="51"/>
      <c r="V1190" s="51"/>
      <c r="W1190" s="51"/>
      <c r="X1190" s="51"/>
      <c r="Y1190" s="51"/>
      <c r="Z1190" s="51"/>
    </row>
    <row r="1191" spans="1:26" ht="15" hidden="1" customHeight="1" x14ac:dyDescent="0.25">
      <c r="A1191" s="382"/>
      <c r="B1191" s="350"/>
      <c r="C1191" s="104"/>
      <c r="D1191" s="370"/>
      <c r="E1191" s="52"/>
      <c r="F1191" s="105"/>
      <c r="G1191" s="106"/>
      <c r="H1191" s="106"/>
      <c r="I1191" s="107"/>
      <c r="J1191" s="107"/>
      <c r="K1191" s="52"/>
      <c r="L1191" s="68" t="str">
        <f t="shared" si="181"/>
        <v xml:space="preserve">       </v>
      </c>
      <c r="M1191" s="63" t="str">
        <f t="shared" si="179"/>
        <v xml:space="preserve">   </v>
      </c>
      <c r="N1191" s="47"/>
      <c r="O1191" s="47"/>
      <c r="P1191" s="47"/>
      <c r="Q1191" s="47"/>
      <c r="R1191" s="47"/>
      <c r="S1191" s="47"/>
      <c r="T1191" s="47"/>
      <c r="U1191" s="47"/>
      <c r="V1191" s="47"/>
      <c r="W1191" s="47"/>
      <c r="X1191" s="47"/>
      <c r="Y1191" s="47"/>
      <c r="Z1191" s="47"/>
    </row>
    <row r="1192" spans="1:26" ht="15" hidden="1" customHeight="1" x14ac:dyDescent="0.25">
      <c r="A1192" s="384"/>
      <c r="B1192" s="351"/>
      <c r="C1192" s="108"/>
      <c r="D1192" s="109"/>
      <c r="E1192" s="110"/>
      <c r="F1192" s="111"/>
      <c r="G1192" s="106"/>
      <c r="H1192" s="106"/>
      <c r="I1192" s="107"/>
      <c r="J1192" s="107"/>
      <c r="K1192" s="52"/>
      <c r="L1192" s="82" t="str">
        <f>CONCATENATE(C1192," ",D1192," ",E1192," ",F1192)</f>
        <v xml:space="preserve">   </v>
      </c>
      <c r="M1192" s="63" t="str">
        <f t="shared" si="179"/>
        <v xml:space="preserve">   </v>
      </c>
      <c r="N1192" s="47"/>
      <c r="O1192" s="47"/>
      <c r="P1192" s="47"/>
      <c r="Q1192" s="47"/>
      <c r="R1192" s="47"/>
      <c r="S1192" s="47"/>
      <c r="T1192" s="47"/>
      <c r="U1192" s="47"/>
      <c r="V1192" s="47"/>
      <c r="W1192" s="47"/>
      <c r="X1192" s="47"/>
      <c r="Y1192" s="47"/>
      <c r="Z1192" s="47"/>
    </row>
    <row r="1193" spans="1:26" ht="15" hidden="1" customHeight="1" x14ac:dyDescent="0.25">
      <c r="A1193" s="379" t="s">
        <v>365</v>
      </c>
      <c r="B1193" s="352" t="s">
        <v>191</v>
      </c>
      <c r="C1193" s="107"/>
      <c r="D1193" s="107"/>
      <c r="E1193" s="107"/>
      <c r="F1193" s="107"/>
      <c r="G1193" s="106"/>
      <c r="H1193" s="106"/>
      <c r="I1193" s="107"/>
      <c r="J1193" s="107"/>
      <c r="K1193" s="52"/>
      <c r="L1193" s="356" t="str">
        <f t="shared" ref="L1193:L1201" si="182">CONCATENATE(C1193," ",D1193," ",E1193," ",F1193," ",C1194," ",D1194," ",E1194," ",F1194)</f>
        <v xml:space="preserve">       </v>
      </c>
      <c r="M1193" s="63" t="str">
        <f t="shared" si="179"/>
        <v xml:space="preserve">   </v>
      </c>
      <c r="N1193" s="47"/>
      <c r="O1193" s="47"/>
      <c r="P1193" s="47"/>
      <c r="Q1193" s="47"/>
      <c r="R1193" s="47"/>
      <c r="S1193" s="47"/>
      <c r="T1193" s="47"/>
      <c r="U1193" s="47"/>
      <c r="V1193" s="47"/>
      <c r="W1193" s="47"/>
      <c r="X1193" s="47"/>
      <c r="Y1193" s="47"/>
      <c r="Z1193" s="47"/>
    </row>
    <row r="1194" spans="1:26" ht="15" hidden="1" customHeight="1" x14ac:dyDescent="0.25">
      <c r="A1194" s="382"/>
      <c r="B1194" s="350"/>
      <c r="C1194" s="112"/>
      <c r="D1194" s="370"/>
      <c r="E1194" s="52"/>
      <c r="F1194" s="105"/>
      <c r="G1194" s="106"/>
      <c r="H1194" s="106"/>
      <c r="I1194" s="107"/>
      <c r="J1194" s="107"/>
      <c r="K1194" s="52"/>
      <c r="L1194" s="68" t="str">
        <f t="shared" si="182"/>
        <v xml:space="preserve">       </v>
      </c>
      <c r="M1194" s="63" t="str">
        <f t="shared" si="179"/>
        <v xml:space="preserve">   </v>
      </c>
      <c r="N1194" s="47"/>
      <c r="O1194" s="47"/>
      <c r="P1194" s="47"/>
      <c r="Q1194" s="47"/>
      <c r="R1194" s="47"/>
      <c r="S1194" s="47"/>
      <c r="T1194" s="47"/>
      <c r="U1194" s="47"/>
      <c r="V1194" s="47"/>
      <c r="W1194" s="47"/>
      <c r="X1194" s="47"/>
      <c r="Y1194" s="47"/>
      <c r="Z1194" s="47"/>
    </row>
    <row r="1195" spans="1:26" ht="15" hidden="1" customHeight="1" x14ac:dyDescent="0.25">
      <c r="A1195" s="382"/>
      <c r="B1195" s="350"/>
      <c r="C1195" s="104"/>
      <c r="D1195" s="370"/>
      <c r="E1195" s="52"/>
      <c r="F1195" s="105"/>
      <c r="G1195" s="106"/>
      <c r="H1195" s="106"/>
      <c r="I1195" s="107"/>
      <c r="J1195" s="107"/>
      <c r="K1195" s="52"/>
      <c r="L1195" s="68" t="str">
        <f t="shared" si="182"/>
        <v xml:space="preserve">       </v>
      </c>
      <c r="M1195" s="63" t="str">
        <f t="shared" si="179"/>
        <v xml:space="preserve">   </v>
      </c>
      <c r="N1195" s="47"/>
      <c r="O1195" s="47"/>
      <c r="P1195" s="47"/>
      <c r="Q1195" s="47"/>
      <c r="R1195" s="47"/>
      <c r="S1195" s="47"/>
      <c r="T1195" s="47"/>
      <c r="U1195" s="47"/>
      <c r="V1195" s="47"/>
      <c r="W1195" s="47"/>
      <c r="X1195" s="47"/>
      <c r="Y1195" s="47"/>
      <c r="Z1195" s="47"/>
    </row>
    <row r="1196" spans="1:26" ht="15" hidden="1" customHeight="1" x14ac:dyDescent="0.25">
      <c r="A1196" s="382"/>
      <c r="B1196" s="350"/>
      <c r="C1196" s="104"/>
      <c r="D1196" s="370"/>
      <c r="E1196" s="52"/>
      <c r="F1196" s="105"/>
      <c r="G1196" s="106"/>
      <c r="H1196" s="106"/>
      <c r="I1196" s="107"/>
      <c r="J1196" s="107"/>
      <c r="K1196" s="52"/>
      <c r="L1196" s="68" t="str">
        <f t="shared" si="182"/>
        <v xml:space="preserve">       </v>
      </c>
      <c r="M1196" s="63" t="str">
        <f t="shared" si="179"/>
        <v xml:space="preserve">   </v>
      </c>
      <c r="N1196" s="51"/>
      <c r="O1196" s="51"/>
      <c r="P1196" s="51"/>
      <c r="Q1196" s="51"/>
      <c r="R1196" s="51"/>
      <c r="S1196" s="51"/>
      <c r="T1196" s="51"/>
      <c r="U1196" s="51"/>
      <c r="V1196" s="51"/>
      <c r="W1196" s="51"/>
      <c r="X1196" s="51"/>
      <c r="Y1196" s="51"/>
      <c r="Z1196" s="51"/>
    </row>
    <row r="1197" spans="1:26" ht="15" hidden="1" customHeight="1" x14ac:dyDescent="0.25">
      <c r="A1197" s="382"/>
      <c r="B1197" s="350"/>
      <c r="C1197" s="104"/>
      <c r="D1197" s="370"/>
      <c r="E1197" s="52"/>
      <c r="F1197" s="105"/>
      <c r="G1197" s="106"/>
      <c r="H1197" s="106"/>
      <c r="I1197" s="107"/>
      <c r="J1197" s="107"/>
      <c r="K1197" s="52"/>
      <c r="L1197" s="68" t="str">
        <f t="shared" si="182"/>
        <v xml:space="preserve">       </v>
      </c>
      <c r="M1197" s="63" t="str">
        <f t="shared" si="179"/>
        <v xml:space="preserve">   </v>
      </c>
      <c r="N1197" s="51"/>
      <c r="O1197" s="51"/>
      <c r="P1197" s="51"/>
      <c r="Q1197" s="51"/>
      <c r="R1197" s="51"/>
      <c r="S1197" s="51"/>
      <c r="T1197" s="51"/>
      <c r="U1197" s="51"/>
      <c r="V1197" s="51"/>
      <c r="W1197" s="51"/>
      <c r="X1197" s="51"/>
      <c r="Y1197" s="51"/>
      <c r="Z1197" s="51"/>
    </row>
    <row r="1198" spans="1:26" ht="15" hidden="1" customHeight="1" x14ac:dyDescent="0.25">
      <c r="A1198" s="382"/>
      <c r="B1198" s="350"/>
      <c r="C1198" s="104"/>
      <c r="D1198" s="370"/>
      <c r="E1198" s="52"/>
      <c r="F1198" s="105"/>
      <c r="G1198" s="106"/>
      <c r="H1198" s="106"/>
      <c r="I1198" s="107"/>
      <c r="J1198" s="107"/>
      <c r="K1198" s="52"/>
      <c r="L1198" s="68" t="str">
        <f t="shared" si="182"/>
        <v xml:space="preserve">       </v>
      </c>
      <c r="M1198" s="63" t="str">
        <f t="shared" si="179"/>
        <v xml:space="preserve">   </v>
      </c>
      <c r="N1198" s="51"/>
      <c r="O1198" s="51"/>
      <c r="P1198" s="51"/>
      <c r="Q1198" s="51"/>
      <c r="R1198" s="51"/>
      <c r="S1198" s="51"/>
      <c r="T1198" s="51"/>
      <c r="U1198" s="51"/>
      <c r="V1198" s="51"/>
      <c r="W1198" s="51"/>
      <c r="X1198" s="51"/>
      <c r="Y1198" s="51"/>
      <c r="Z1198" s="51"/>
    </row>
    <row r="1199" spans="1:26" ht="15" hidden="1" customHeight="1" x14ac:dyDescent="0.25">
      <c r="A1199" s="382"/>
      <c r="B1199" s="350"/>
      <c r="C1199" s="104"/>
      <c r="D1199" s="370"/>
      <c r="E1199" s="52"/>
      <c r="F1199" s="105"/>
      <c r="G1199" s="106"/>
      <c r="H1199" s="106"/>
      <c r="I1199" s="107"/>
      <c r="J1199" s="107"/>
      <c r="K1199" s="52"/>
      <c r="L1199" s="68" t="str">
        <f t="shared" si="182"/>
        <v xml:space="preserve">       </v>
      </c>
      <c r="M1199" s="63" t="str">
        <f t="shared" si="179"/>
        <v xml:space="preserve">   </v>
      </c>
      <c r="N1199" s="51"/>
      <c r="O1199" s="51"/>
      <c r="P1199" s="51"/>
      <c r="Q1199" s="51"/>
      <c r="R1199" s="51"/>
      <c r="S1199" s="51"/>
      <c r="T1199" s="51"/>
      <c r="U1199" s="51"/>
      <c r="V1199" s="51"/>
      <c r="W1199" s="51"/>
      <c r="X1199" s="51"/>
      <c r="Y1199" s="51"/>
      <c r="Z1199" s="51"/>
    </row>
    <row r="1200" spans="1:26" ht="15" hidden="1" customHeight="1" x14ac:dyDescent="0.25">
      <c r="A1200" s="382"/>
      <c r="B1200" s="350"/>
      <c r="C1200" s="104"/>
      <c r="D1200" s="370"/>
      <c r="E1200" s="52"/>
      <c r="F1200" s="105"/>
      <c r="G1200" s="106"/>
      <c r="H1200" s="106"/>
      <c r="I1200" s="107"/>
      <c r="J1200" s="107"/>
      <c r="K1200" s="52"/>
      <c r="L1200" s="68" t="str">
        <f t="shared" si="182"/>
        <v xml:space="preserve">       </v>
      </c>
      <c r="M1200" s="63" t="str">
        <f t="shared" si="179"/>
        <v xml:space="preserve">   </v>
      </c>
      <c r="N1200" s="47"/>
      <c r="O1200" s="47"/>
      <c r="P1200" s="47"/>
      <c r="Q1200" s="47"/>
      <c r="R1200" s="47"/>
      <c r="S1200" s="47"/>
      <c r="T1200" s="47"/>
      <c r="U1200" s="47"/>
      <c r="V1200" s="47"/>
      <c r="W1200" s="47"/>
      <c r="X1200" s="47"/>
      <c r="Y1200" s="47"/>
      <c r="Z1200" s="47"/>
    </row>
    <row r="1201" spans="1:26" ht="15" hidden="1" customHeight="1" x14ac:dyDescent="0.25">
      <c r="A1201" s="382"/>
      <c r="B1201" s="350"/>
      <c r="C1201" s="104"/>
      <c r="D1201" s="370"/>
      <c r="E1201" s="52"/>
      <c r="F1201" s="105"/>
      <c r="G1201" s="106"/>
      <c r="H1201" s="106"/>
      <c r="I1201" s="107"/>
      <c r="J1201" s="107"/>
      <c r="K1201" s="52"/>
      <c r="L1201" s="68" t="str">
        <f t="shared" si="182"/>
        <v xml:space="preserve">       </v>
      </c>
      <c r="M1201" s="63" t="str">
        <f t="shared" si="179"/>
        <v xml:space="preserve">   </v>
      </c>
      <c r="N1201" s="47"/>
      <c r="O1201" s="47"/>
      <c r="P1201" s="47"/>
      <c r="Q1201" s="47"/>
      <c r="R1201" s="47"/>
      <c r="S1201" s="47"/>
      <c r="T1201" s="47"/>
      <c r="U1201" s="47"/>
      <c r="V1201" s="47"/>
      <c r="W1201" s="47"/>
      <c r="X1201" s="47"/>
      <c r="Y1201" s="47"/>
      <c r="Z1201" s="47"/>
    </row>
    <row r="1202" spans="1:26" ht="15" hidden="1" customHeight="1" x14ac:dyDescent="0.25">
      <c r="A1202" s="384"/>
      <c r="B1202" s="351"/>
      <c r="C1202" s="108"/>
      <c r="D1202" s="109"/>
      <c r="E1202" s="110"/>
      <c r="F1202" s="111"/>
      <c r="G1202" s="106"/>
      <c r="H1202" s="106"/>
      <c r="I1202" s="107"/>
      <c r="J1202" s="107"/>
      <c r="K1202" s="52"/>
      <c r="L1202" s="68" t="str">
        <f>CONCATENATE(C1202," ",D1202," ",E1202," ",F1202)</f>
        <v xml:space="preserve">   </v>
      </c>
      <c r="M1202" s="63" t="str">
        <f t="shared" si="179"/>
        <v xml:space="preserve">   </v>
      </c>
      <c r="N1202" s="47"/>
      <c r="O1202" s="47"/>
      <c r="P1202" s="47"/>
      <c r="Q1202" s="47"/>
      <c r="R1202" s="47"/>
      <c r="S1202" s="47"/>
      <c r="T1202" s="47"/>
      <c r="U1202" s="47"/>
      <c r="V1202" s="47"/>
      <c r="W1202" s="47"/>
      <c r="X1202" s="47"/>
      <c r="Y1202" s="47"/>
      <c r="Z1202" s="47"/>
    </row>
    <row r="1203" spans="1:26" ht="15" hidden="1" customHeight="1" x14ac:dyDescent="0.25">
      <c r="A1203" s="379" t="s">
        <v>365</v>
      </c>
      <c r="B1203" s="352" t="s">
        <v>191</v>
      </c>
      <c r="C1203" s="107"/>
      <c r="D1203" s="107"/>
      <c r="E1203" s="107"/>
      <c r="F1203" s="107"/>
      <c r="G1203" s="106"/>
      <c r="H1203" s="106"/>
      <c r="I1203" s="107"/>
      <c r="J1203" s="107"/>
      <c r="K1203" s="52"/>
      <c r="L1203" s="356" t="str">
        <f t="shared" ref="L1203:L1211" si="183">CONCATENATE(C1203," ",D1203," ",E1203," ",F1203," ",C1204," ",D1204," ",E1204," ",F1204)</f>
        <v xml:space="preserve">       </v>
      </c>
      <c r="M1203" s="63" t="str">
        <f t="shared" si="179"/>
        <v xml:space="preserve">   </v>
      </c>
      <c r="N1203" s="47"/>
      <c r="O1203" s="47"/>
      <c r="P1203" s="47"/>
      <c r="Q1203" s="47"/>
      <c r="R1203" s="47"/>
      <c r="S1203" s="47"/>
      <c r="T1203" s="47"/>
      <c r="U1203" s="47"/>
      <c r="V1203" s="47"/>
      <c r="W1203" s="47"/>
      <c r="X1203" s="47"/>
      <c r="Y1203" s="47"/>
      <c r="Z1203" s="47"/>
    </row>
    <row r="1204" spans="1:26" ht="15" hidden="1" customHeight="1" x14ac:dyDescent="0.25">
      <c r="A1204" s="382"/>
      <c r="B1204" s="350"/>
      <c r="C1204" s="112"/>
      <c r="D1204" s="370"/>
      <c r="E1204" s="52"/>
      <c r="F1204" s="105"/>
      <c r="G1204" s="106"/>
      <c r="H1204" s="106"/>
      <c r="I1204" s="107"/>
      <c r="J1204" s="107"/>
      <c r="K1204" s="52"/>
      <c r="L1204" s="68" t="str">
        <f t="shared" si="183"/>
        <v xml:space="preserve">       </v>
      </c>
      <c r="M1204" s="63" t="str">
        <f t="shared" si="179"/>
        <v xml:space="preserve">   </v>
      </c>
      <c r="N1204" s="47"/>
      <c r="O1204" s="47"/>
      <c r="P1204" s="47"/>
      <c r="Q1204" s="47"/>
      <c r="R1204" s="47"/>
      <c r="S1204" s="47"/>
      <c r="T1204" s="47"/>
      <c r="U1204" s="47"/>
      <c r="V1204" s="47"/>
      <c r="W1204" s="47"/>
      <c r="X1204" s="47"/>
      <c r="Y1204" s="47"/>
      <c r="Z1204" s="47"/>
    </row>
    <row r="1205" spans="1:26" ht="15" hidden="1" customHeight="1" x14ac:dyDescent="0.25">
      <c r="A1205" s="382"/>
      <c r="B1205" s="350"/>
      <c r="C1205" s="104"/>
      <c r="D1205" s="370"/>
      <c r="E1205" s="52"/>
      <c r="F1205" s="105"/>
      <c r="G1205" s="106"/>
      <c r="H1205" s="106"/>
      <c r="I1205" s="107"/>
      <c r="J1205" s="107"/>
      <c r="K1205" s="52"/>
      <c r="L1205" s="68" t="str">
        <f t="shared" si="183"/>
        <v xml:space="preserve">       </v>
      </c>
      <c r="M1205" s="63" t="str">
        <f t="shared" si="179"/>
        <v xml:space="preserve">   </v>
      </c>
      <c r="N1205" s="47"/>
      <c r="O1205" s="47"/>
      <c r="P1205" s="47"/>
      <c r="Q1205" s="47"/>
      <c r="R1205" s="47"/>
      <c r="S1205" s="47"/>
      <c r="T1205" s="47"/>
      <c r="U1205" s="47"/>
      <c r="V1205" s="47"/>
      <c r="W1205" s="47"/>
      <c r="X1205" s="47"/>
      <c r="Y1205" s="47"/>
      <c r="Z1205" s="47"/>
    </row>
    <row r="1206" spans="1:26" ht="15" hidden="1" customHeight="1" x14ac:dyDescent="0.25">
      <c r="A1206" s="382"/>
      <c r="B1206" s="350"/>
      <c r="C1206" s="104"/>
      <c r="D1206" s="370"/>
      <c r="E1206" s="52"/>
      <c r="F1206" s="105"/>
      <c r="G1206" s="106"/>
      <c r="H1206" s="106"/>
      <c r="I1206" s="107"/>
      <c r="J1206" s="107"/>
      <c r="K1206" s="52"/>
      <c r="L1206" s="68" t="str">
        <f t="shared" si="183"/>
        <v xml:space="preserve">       </v>
      </c>
      <c r="M1206" s="63" t="str">
        <f t="shared" si="179"/>
        <v xml:space="preserve">   </v>
      </c>
      <c r="N1206" s="51"/>
      <c r="O1206" s="51"/>
      <c r="P1206" s="51"/>
      <c r="Q1206" s="51"/>
      <c r="R1206" s="51"/>
      <c r="S1206" s="51"/>
      <c r="T1206" s="51"/>
      <c r="U1206" s="51"/>
      <c r="V1206" s="51"/>
      <c r="W1206" s="51"/>
      <c r="X1206" s="51"/>
      <c r="Y1206" s="51"/>
      <c r="Z1206" s="51"/>
    </row>
    <row r="1207" spans="1:26" ht="15" hidden="1" customHeight="1" x14ac:dyDescent="0.25">
      <c r="A1207" s="382"/>
      <c r="B1207" s="350"/>
      <c r="C1207" s="104"/>
      <c r="D1207" s="370"/>
      <c r="E1207" s="52"/>
      <c r="F1207" s="105"/>
      <c r="G1207" s="106"/>
      <c r="H1207" s="106"/>
      <c r="I1207" s="107"/>
      <c r="J1207" s="107"/>
      <c r="K1207" s="52"/>
      <c r="L1207" s="68" t="str">
        <f t="shared" si="183"/>
        <v xml:space="preserve">       </v>
      </c>
      <c r="M1207" s="63" t="str">
        <f t="shared" si="179"/>
        <v xml:space="preserve">   </v>
      </c>
      <c r="N1207" s="51"/>
      <c r="O1207" s="51"/>
      <c r="P1207" s="51"/>
      <c r="Q1207" s="51"/>
      <c r="R1207" s="51"/>
      <c r="S1207" s="51"/>
      <c r="T1207" s="51"/>
      <c r="U1207" s="51"/>
      <c r="V1207" s="51"/>
      <c r="W1207" s="51"/>
      <c r="X1207" s="51"/>
      <c r="Y1207" s="51"/>
      <c r="Z1207" s="51"/>
    </row>
    <row r="1208" spans="1:26" ht="15" hidden="1" customHeight="1" x14ac:dyDescent="0.25">
      <c r="A1208" s="382"/>
      <c r="B1208" s="350"/>
      <c r="C1208" s="104"/>
      <c r="D1208" s="370"/>
      <c r="E1208" s="52"/>
      <c r="F1208" s="105"/>
      <c r="G1208" s="106"/>
      <c r="H1208" s="106"/>
      <c r="I1208" s="107"/>
      <c r="J1208" s="107"/>
      <c r="K1208" s="52"/>
      <c r="L1208" s="68" t="str">
        <f t="shared" si="183"/>
        <v xml:space="preserve">       </v>
      </c>
      <c r="M1208" s="63" t="str">
        <f t="shared" si="179"/>
        <v xml:space="preserve">   </v>
      </c>
      <c r="N1208" s="51"/>
      <c r="O1208" s="51"/>
      <c r="P1208" s="51"/>
      <c r="Q1208" s="51"/>
      <c r="R1208" s="51"/>
      <c r="S1208" s="51"/>
      <c r="T1208" s="51"/>
      <c r="U1208" s="51"/>
      <c r="V1208" s="51"/>
      <c r="W1208" s="51"/>
      <c r="X1208" s="51"/>
      <c r="Y1208" s="51"/>
      <c r="Z1208" s="51"/>
    </row>
    <row r="1209" spans="1:26" ht="15" hidden="1" customHeight="1" x14ac:dyDescent="0.25">
      <c r="A1209" s="382"/>
      <c r="B1209" s="350"/>
      <c r="C1209" s="104"/>
      <c r="D1209" s="370"/>
      <c r="E1209" s="52"/>
      <c r="F1209" s="105"/>
      <c r="G1209" s="106"/>
      <c r="H1209" s="106"/>
      <c r="I1209" s="107"/>
      <c r="J1209" s="107"/>
      <c r="K1209" s="52"/>
      <c r="L1209" s="68" t="str">
        <f t="shared" si="183"/>
        <v xml:space="preserve">       </v>
      </c>
      <c r="M1209" s="63" t="str">
        <f t="shared" si="179"/>
        <v xml:space="preserve">   </v>
      </c>
      <c r="N1209" s="51"/>
      <c r="O1209" s="51"/>
      <c r="P1209" s="51"/>
      <c r="Q1209" s="51"/>
      <c r="R1209" s="51"/>
      <c r="S1209" s="51"/>
      <c r="T1209" s="51"/>
      <c r="U1209" s="51"/>
      <c r="V1209" s="51"/>
      <c r="W1209" s="51"/>
      <c r="X1209" s="51"/>
      <c r="Y1209" s="51"/>
      <c r="Z1209" s="51"/>
    </row>
    <row r="1210" spans="1:26" ht="15" hidden="1" customHeight="1" x14ac:dyDescent="0.25">
      <c r="A1210" s="382"/>
      <c r="B1210" s="350"/>
      <c r="C1210" s="104"/>
      <c r="D1210" s="370"/>
      <c r="E1210" s="52"/>
      <c r="F1210" s="105"/>
      <c r="G1210" s="106"/>
      <c r="H1210" s="106"/>
      <c r="I1210" s="107"/>
      <c r="J1210" s="107"/>
      <c r="K1210" s="52"/>
      <c r="L1210" s="68" t="str">
        <f t="shared" si="183"/>
        <v xml:space="preserve">       </v>
      </c>
      <c r="M1210" s="63" t="str">
        <f t="shared" si="179"/>
        <v xml:space="preserve">   </v>
      </c>
      <c r="N1210" s="47"/>
      <c r="O1210" s="47"/>
      <c r="P1210" s="47"/>
      <c r="Q1210" s="47"/>
      <c r="R1210" s="47"/>
      <c r="S1210" s="47"/>
      <c r="T1210" s="47"/>
      <c r="U1210" s="47"/>
      <c r="V1210" s="47"/>
      <c r="W1210" s="47"/>
      <c r="X1210" s="47"/>
      <c r="Y1210" s="47"/>
      <c r="Z1210" s="47"/>
    </row>
    <row r="1211" spans="1:26" ht="15" hidden="1" customHeight="1" x14ac:dyDescent="0.25">
      <c r="A1211" s="382"/>
      <c r="B1211" s="350"/>
      <c r="C1211" s="104"/>
      <c r="D1211" s="370"/>
      <c r="E1211" s="52"/>
      <c r="F1211" s="105"/>
      <c r="G1211" s="106"/>
      <c r="H1211" s="106"/>
      <c r="I1211" s="107"/>
      <c r="J1211" s="107"/>
      <c r="K1211" s="52"/>
      <c r="L1211" s="68" t="str">
        <f t="shared" si="183"/>
        <v xml:space="preserve">       </v>
      </c>
      <c r="M1211" s="63" t="str">
        <f t="shared" si="179"/>
        <v xml:space="preserve">   </v>
      </c>
      <c r="N1211" s="47"/>
      <c r="O1211" s="47"/>
      <c r="P1211" s="47"/>
      <c r="Q1211" s="47"/>
      <c r="R1211" s="47"/>
      <c r="S1211" s="47"/>
      <c r="T1211" s="47"/>
      <c r="U1211" s="47"/>
      <c r="V1211" s="47"/>
      <c r="W1211" s="47"/>
      <c r="X1211" s="47"/>
      <c r="Y1211" s="47"/>
      <c r="Z1211" s="47"/>
    </row>
    <row r="1212" spans="1:26" ht="15" hidden="1" customHeight="1" x14ac:dyDescent="0.25">
      <c r="A1212" s="384"/>
      <c r="B1212" s="351"/>
      <c r="C1212" s="108"/>
      <c r="D1212" s="109"/>
      <c r="E1212" s="110"/>
      <c r="F1212" s="111"/>
      <c r="G1212" s="106"/>
      <c r="H1212" s="106"/>
      <c r="I1212" s="107"/>
      <c r="J1212" s="107"/>
      <c r="K1212" s="52"/>
      <c r="L1212" s="82" t="str">
        <f>CONCATENATE(C1212," ",D1212," ",E1212," ",F1212)</f>
        <v xml:space="preserve">   </v>
      </c>
      <c r="M1212" s="63" t="str">
        <f t="shared" si="179"/>
        <v xml:space="preserve">   </v>
      </c>
      <c r="N1212" s="47"/>
      <c r="O1212" s="47"/>
      <c r="P1212" s="47"/>
      <c r="Q1212" s="47"/>
      <c r="R1212" s="47"/>
      <c r="S1212" s="47"/>
      <c r="T1212" s="47"/>
      <c r="U1212" s="47"/>
      <c r="V1212" s="47"/>
      <c r="W1212" s="47"/>
      <c r="X1212" s="47"/>
      <c r="Y1212" s="47"/>
      <c r="Z1212" s="47"/>
    </row>
    <row r="1213" spans="1:26" ht="15" hidden="1" customHeight="1" x14ac:dyDescent="0.25">
      <c r="A1213" s="83"/>
      <c r="B1213" s="83"/>
      <c r="C1213" s="113"/>
      <c r="D1213" s="83"/>
      <c r="E1213" s="83"/>
      <c r="F1213" s="83"/>
      <c r="G1213" s="113"/>
      <c r="H1213" s="83"/>
      <c r="I1213" s="83"/>
      <c r="J1213" s="83"/>
      <c r="K1213" s="83"/>
      <c r="L1213" s="83"/>
      <c r="M1213" s="63" t="str">
        <f t="shared" si="179"/>
        <v xml:space="preserve">   </v>
      </c>
      <c r="N1213" s="25"/>
      <c r="O1213" s="25"/>
      <c r="P1213" s="25"/>
      <c r="Q1213" s="25"/>
      <c r="R1213" s="25"/>
      <c r="S1213" s="25"/>
      <c r="T1213" s="25"/>
      <c r="U1213" s="25"/>
      <c r="V1213" s="25"/>
      <c r="W1213" s="25"/>
      <c r="X1213" s="25"/>
      <c r="Y1213" s="25"/>
      <c r="Z1213" s="25"/>
    </row>
    <row r="1214" spans="1:26" ht="15" hidden="1" customHeight="1" x14ac:dyDescent="0.25">
      <c r="A1214" s="387" t="s">
        <v>431</v>
      </c>
      <c r="B1214" s="345" t="s">
        <v>128</v>
      </c>
      <c r="C1214" s="107"/>
      <c r="D1214" s="107"/>
      <c r="E1214" s="107"/>
      <c r="F1214" s="107"/>
      <c r="G1214" s="106"/>
      <c r="H1214" s="106"/>
      <c r="I1214" s="107"/>
      <c r="J1214" s="107"/>
      <c r="K1214" s="52"/>
      <c r="L1214" s="338" t="str">
        <f t="shared" ref="L1214" si="184">CONCATENATE(C1214," ",D1214," ",E1214," ",F1214," ",C1215," ",D1215," ",E1215," ",F1215)</f>
        <v xml:space="preserve">       </v>
      </c>
      <c r="M1214" s="63" t="str">
        <f t="shared" si="179"/>
        <v xml:space="preserve">   </v>
      </c>
      <c r="N1214" s="51"/>
      <c r="O1214" s="51"/>
      <c r="P1214" s="51"/>
      <c r="Q1214" s="51"/>
      <c r="R1214" s="51"/>
      <c r="S1214" s="51"/>
      <c r="T1214" s="51"/>
      <c r="U1214" s="51"/>
      <c r="V1214" s="51"/>
      <c r="W1214" s="51"/>
      <c r="X1214" s="51"/>
      <c r="Y1214" s="51"/>
      <c r="Z1214" s="51"/>
    </row>
    <row r="1215" spans="1:26" ht="15" hidden="1" customHeight="1" x14ac:dyDescent="0.25">
      <c r="A1215" s="388"/>
      <c r="B1215" s="340"/>
      <c r="C1215" s="104"/>
      <c r="D1215" s="370"/>
      <c r="E1215" s="52"/>
      <c r="F1215" s="105"/>
      <c r="G1215" s="106"/>
      <c r="H1215" s="106"/>
      <c r="I1215" s="107"/>
      <c r="J1215" s="107"/>
      <c r="K1215" s="52"/>
      <c r="L1215" s="68" t="str">
        <f t="shared" ref="L1215:L1222" si="185">CONCATENATE(C1215," ",D1215," ",E1215," ",F1215," ",C1216," ",D1216," ",E1216," ",F1216)</f>
        <v xml:space="preserve">       </v>
      </c>
      <c r="M1215" s="63" t="str">
        <f t="shared" si="179"/>
        <v xml:space="preserve">   </v>
      </c>
      <c r="N1215" s="51"/>
      <c r="O1215" s="51"/>
      <c r="P1215" s="51"/>
      <c r="Q1215" s="51"/>
      <c r="R1215" s="51"/>
      <c r="S1215" s="51"/>
      <c r="T1215" s="51"/>
      <c r="U1215" s="51"/>
      <c r="V1215" s="51"/>
      <c r="W1215" s="51"/>
      <c r="X1215" s="51"/>
      <c r="Y1215" s="51"/>
      <c r="Z1215" s="51"/>
    </row>
    <row r="1216" spans="1:26" ht="15" hidden="1" customHeight="1" x14ac:dyDescent="0.25">
      <c r="A1216" s="388"/>
      <c r="B1216" s="340"/>
      <c r="C1216" s="104"/>
      <c r="D1216" s="370"/>
      <c r="E1216" s="52"/>
      <c r="F1216" s="105"/>
      <c r="G1216" s="106"/>
      <c r="H1216" s="106"/>
      <c r="I1216" s="107"/>
      <c r="J1216" s="107"/>
      <c r="K1216" s="52"/>
      <c r="L1216" s="68" t="str">
        <f t="shared" si="185"/>
        <v xml:space="preserve">       </v>
      </c>
      <c r="M1216" s="63" t="str">
        <f t="shared" si="179"/>
        <v xml:space="preserve">   </v>
      </c>
      <c r="N1216" s="51"/>
      <c r="O1216" s="51"/>
      <c r="P1216" s="51"/>
      <c r="Q1216" s="51"/>
      <c r="R1216" s="51"/>
      <c r="S1216" s="51"/>
      <c r="T1216" s="51"/>
      <c r="U1216" s="51"/>
      <c r="V1216" s="51"/>
      <c r="W1216" s="51"/>
      <c r="X1216" s="51"/>
      <c r="Y1216" s="51"/>
      <c r="Z1216" s="51"/>
    </row>
    <row r="1217" spans="1:26" ht="15" hidden="1" customHeight="1" x14ac:dyDescent="0.25">
      <c r="A1217" s="388"/>
      <c r="B1217" s="340"/>
      <c r="C1217" s="104"/>
      <c r="D1217" s="370"/>
      <c r="E1217" s="52"/>
      <c r="F1217" s="105"/>
      <c r="G1217" s="106"/>
      <c r="H1217" s="106"/>
      <c r="I1217" s="107"/>
      <c r="J1217" s="107"/>
      <c r="K1217" s="52"/>
      <c r="L1217" s="68" t="str">
        <f t="shared" si="185"/>
        <v xml:space="preserve">       </v>
      </c>
      <c r="M1217" s="63" t="str">
        <f t="shared" si="179"/>
        <v xml:space="preserve">   </v>
      </c>
      <c r="N1217" s="51"/>
      <c r="O1217" s="51"/>
      <c r="P1217" s="51"/>
      <c r="Q1217" s="51"/>
      <c r="R1217" s="51"/>
      <c r="S1217" s="51"/>
      <c r="T1217" s="51"/>
      <c r="U1217" s="51"/>
      <c r="V1217" s="51"/>
      <c r="W1217" s="51"/>
      <c r="X1217" s="51"/>
      <c r="Y1217" s="51"/>
      <c r="Z1217" s="51"/>
    </row>
    <row r="1218" spans="1:26" ht="15" hidden="1" customHeight="1" x14ac:dyDescent="0.25">
      <c r="A1218" s="388"/>
      <c r="B1218" s="340"/>
      <c r="C1218" s="104"/>
      <c r="D1218" s="370"/>
      <c r="E1218" s="52"/>
      <c r="F1218" s="105"/>
      <c r="G1218" s="106"/>
      <c r="H1218" s="106"/>
      <c r="I1218" s="107"/>
      <c r="J1218" s="107"/>
      <c r="K1218" s="52"/>
      <c r="L1218" s="68" t="str">
        <f t="shared" si="185"/>
        <v xml:space="preserve">       </v>
      </c>
      <c r="M1218" s="63" t="str">
        <f t="shared" si="179"/>
        <v xml:space="preserve">   </v>
      </c>
      <c r="N1218" s="51"/>
      <c r="O1218" s="51"/>
      <c r="P1218" s="51"/>
      <c r="Q1218" s="51"/>
      <c r="R1218" s="51"/>
      <c r="S1218" s="51"/>
      <c r="T1218" s="51"/>
      <c r="U1218" s="51"/>
      <c r="V1218" s="51"/>
      <c r="W1218" s="51"/>
      <c r="X1218" s="51"/>
      <c r="Y1218" s="51"/>
      <c r="Z1218" s="51"/>
    </row>
    <row r="1219" spans="1:26" ht="15" hidden="1" customHeight="1" x14ac:dyDescent="0.25">
      <c r="A1219" s="388"/>
      <c r="B1219" s="340"/>
      <c r="C1219" s="104"/>
      <c r="D1219" s="370"/>
      <c r="E1219" s="52"/>
      <c r="F1219" s="105"/>
      <c r="G1219" s="106"/>
      <c r="H1219" s="106"/>
      <c r="I1219" s="107"/>
      <c r="J1219" s="107"/>
      <c r="K1219" s="52"/>
      <c r="L1219" s="68" t="str">
        <f t="shared" si="185"/>
        <v xml:space="preserve">       </v>
      </c>
      <c r="M1219" s="63" t="str">
        <f t="shared" si="179"/>
        <v xml:space="preserve">   </v>
      </c>
      <c r="N1219" s="51"/>
      <c r="O1219" s="51"/>
      <c r="P1219" s="51"/>
      <c r="Q1219" s="51"/>
      <c r="R1219" s="51"/>
      <c r="S1219" s="51"/>
      <c r="T1219" s="51"/>
      <c r="U1219" s="51"/>
      <c r="V1219" s="51"/>
      <c r="W1219" s="51"/>
      <c r="X1219" s="51"/>
      <c r="Y1219" s="51"/>
      <c r="Z1219" s="51"/>
    </row>
    <row r="1220" spans="1:26" ht="15" hidden="1" customHeight="1" x14ac:dyDescent="0.25">
      <c r="A1220" s="388"/>
      <c r="B1220" s="340"/>
      <c r="C1220" s="104"/>
      <c r="D1220" s="370"/>
      <c r="E1220" s="52"/>
      <c r="F1220" s="105"/>
      <c r="G1220" s="106"/>
      <c r="H1220" s="106"/>
      <c r="I1220" s="107"/>
      <c r="J1220" s="107"/>
      <c r="K1220" s="52"/>
      <c r="L1220" s="68" t="str">
        <f t="shared" si="185"/>
        <v xml:space="preserve">       </v>
      </c>
      <c r="M1220" s="63" t="str">
        <f t="shared" si="179"/>
        <v xml:space="preserve">   </v>
      </c>
      <c r="N1220" s="51"/>
      <c r="O1220" s="51"/>
      <c r="P1220" s="51"/>
      <c r="Q1220" s="51"/>
      <c r="R1220" s="51"/>
      <c r="S1220" s="51"/>
      <c r="T1220" s="51"/>
      <c r="U1220" s="51"/>
      <c r="V1220" s="51"/>
      <c r="W1220" s="51"/>
      <c r="X1220" s="51"/>
      <c r="Y1220" s="51"/>
      <c r="Z1220" s="51"/>
    </row>
    <row r="1221" spans="1:26" ht="15" hidden="1" customHeight="1" x14ac:dyDescent="0.25">
      <c r="A1221" s="388"/>
      <c r="B1221" s="340"/>
      <c r="C1221" s="104"/>
      <c r="D1221" s="370"/>
      <c r="E1221" s="52"/>
      <c r="F1221" s="105"/>
      <c r="G1221" s="106"/>
      <c r="H1221" s="106"/>
      <c r="I1221" s="107"/>
      <c r="J1221" s="107"/>
      <c r="K1221" s="52"/>
      <c r="L1221" s="68" t="str">
        <f t="shared" si="185"/>
        <v xml:space="preserve">       </v>
      </c>
      <c r="M1221" s="63" t="str">
        <f t="shared" si="179"/>
        <v xml:space="preserve">   </v>
      </c>
      <c r="N1221" s="51"/>
      <c r="O1221" s="51"/>
      <c r="P1221" s="51"/>
      <c r="Q1221" s="51"/>
      <c r="R1221" s="51"/>
      <c r="S1221" s="51"/>
      <c r="T1221" s="51"/>
      <c r="U1221" s="51"/>
      <c r="V1221" s="51"/>
      <c r="W1221" s="51"/>
      <c r="X1221" s="51"/>
      <c r="Y1221" s="51"/>
      <c r="Z1221" s="51"/>
    </row>
    <row r="1222" spans="1:26" ht="15" hidden="1" customHeight="1" x14ac:dyDescent="0.25">
      <c r="A1222" s="388"/>
      <c r="B1222" s="340"/>
      <c r="C1222" s="104"/>
      <c r="D1222" s="370"/>
      <c r="E1222" s="52"/>
      <c r="F1222" s="105"/>
      <c r="G1222" s="106"/>
      <c r="H1222" s="106"/>
      <c r="I1222" s="107"/>
      <c r="J1222" s="107"/>
      <c r="K1222" s="52"/>
      <c r="L1222" s="68" t="str">
        <f t="shared" si="185"/>
        <v xml:space="preserve">       </v>
      </c>
      <c r="M1222" s="63" t="str">
        <f t="shared" si="179"/>
        <v xml:space="preserve">   </v>
      </c>
      <c r="N1222" s="51"/>
      <c r="O1222" s="51"/>
      <c r="P1222" s="51"/>
      <c r="Q1222" s="51"/>
      <c r="R1222" s="51"/>
      <c r="S1222" s="51"/>
      <c r="T1222" s="51"/>
      <c r="U1222" s="51"/>
      <c r="V1222" s="51"/>
      <c r="W1222" s="51"/>
      <c r="X1222" s="51"/>
      <c r="Y1222" s="51"/>
      <c r="Z1222" s="51"/>
    </row>
    <row r="1223" spans="1:26" ht="15" hidden="1" customHeight="1" x14ac:dyDescent="0.25">
      <c r="A1223" s="389"/>
      <c r="B1223" s="344"/>
      <c r="C1223" s="104"/>
      <c r="D1223" s="370"/>
      <c r="E1223" s="52"/>
      <c r="F1223" s="105"/>
      <c r="G1223" s="106"/>
      <c r="H1223" s="106"/>
      <c r="I1223" s="107"/>
      <c r="J1223" s="107"/>
      <c r="K1223" s="52"/>
      <c r="L1223" s="68" t="str">
        <f>CONCATENATE(C1223," ",D1223," ",E1223," ",F1223)</f>
        <v xml:space="preserve">   </v>
      </c>
      <c r="M1223" s="63" t="str">
        <f t="shared" si="179"/>
        <v xml:space="preserve">   </v>
      </c>
      <c r="N1223" s="51"/>
      <c r="O1223" s="51"/>
      <c r="P1223" s="51"/>
      <c r="Q1223" s="51"/>
      <c r="R1223" s="51"/>
      <c r="S1223" s="51"/>
      <c r="T1223" s="51"/>
      <c r="U1223" s="51"/>
      <c r="V1223" s="51"/>
      <c r="W1223" s="51"/>
      <c r="X1223" s="51"/>
      <c r="Y1223" s="51"/>
      <c r="Z1223" s="51"/>
    </row>
    <row r="1224" spans="1:26" ht="15" hidden="1" customHeight="1" x14ac:dyDescent="0.25">
      <c r="A1224" s="387" t="s">
        <v>431</v>
      </c>
      <c r="B1224" s="345" t="s">
        <v>128</v>
      </c>
      <c r="C1224" s="107"/>
      <c r="D1224" s="107"/>
      <c r="E1224" s="107"/>
      <c r="F1224" s="107"/>
      <c r="G1224" s="106"/>
      <c r="H1224" s="106"/>
      <c r="I1224" s="107"/>
      <c r="J1224" s="107"/>
      <c r="K1224" s="52"/>
      <c r="L1224" s="338" t="str">
        <f t="shared" ref="L1224" si="186">CONCATENATE(C1224," ",D1224," ",E1224," ",F1224," ",C1225," ",D1225," ",E1225," ",F1225)</f>
        <v xml:space="preserve">       </v>
      </c>
      <c r="M1224" s="63" t="str">
        <f t="shared" si="179"/>
        <v xml:space="preserve">   </v>
      </c>
      <c r="N1224" s="51"/>
      <c r="O1224" s="51"/>
      <c r="P1224" s="51"/>
      <c r="Q1224" s="51"/>
      <c r="R1224" s="51"/>
      <c r="S1224" s="51"/>
      <c r="T1224" s="51"/>
      <c r="U1224" s="51"/>
      <c r="V1224" s="51"/>
      <c r="W1224" s="51"/>
      <c r="X1224" s="51"/>
      <c r="Y1224" s="51"/>
      <c r="Z1224" s="51"/>
    </row>
    <row r="1225" spans="1:26" ht="15" hidden="1" customHeight="1" x14ac:dyDescent="0.25">
      <c r="A1225" s="388"/>
      <c r="B1225" s="340"/>
      <c r="C1225" s="104"/>
      <c r="D1225" s="370"/>
      <c r="E1225" s="52"/>
      <c r="F1225" s="105"/>
      <c r="G1225" s="106"/>
      <c r="H1225" s="106"/>
      <c r="I1225" s="107"/>
      <c r="J1225" s="107"/>
      <c r="K1225" s="52"/>
      <c r="L1225" s="68" t="str">
        <f t="shared" ref="L1225:L1232" si="187">CONCATENATE(C1225," ",D1225," ",E1225," ",F1225," ",C1226," ",D1226," ",E1226," ",F1226)</f>
        <v xml:space="preserve">       </v>
      </c>
      <c r="M1225" s="63" t="str">
        <f t="shared" si="179"/>
        <v xml:space="preserve">   </v>
      </c>
      <c r="N1225" s="51"/>
      <c r="O1225" s="51"/>
      <c r="P1225" s="51"/>
      <c r="Q1225" s="51"/>
      <c r="R1225" s="51"/>
      <c r="S1225" s="51"/>
      <c r="T1225" s="51"/>
      <c r="U1225" s="51"/>
      <c r="V1225" s="51"/>
      <c r="W1225" s="51"/>
      <c r="X1225" s="51"/>
      <c r="Y1225" s="51"/>
      <c r="Z1225" s="51"/>
    </row>
    <row r="1226" spans="1:26" ht="15" hidden="1" customHeight="1" x14ac:dyDescent="0.25">
      <c r="A1226" s="388"/>
      <c r="B1226" s="340"/>
      <c r="C1226" s="104"/>
      <c r="D1226" s="370"/>
      <c r="E1226" s="52"/>
      <c r="F1226" s="105"/>
      <c r="G1226" s="106"/>
      <c r="H1226" s="106"/>
      <c r="I1226" s="107"/>
      <c r="J1226" s="107"/>
      <c r="K1226" s="52"/>
      <c r="L1226" s="68" t="str">
        <f t="shared" si="187"/>
        <v xml:space="preserve">       </v>
      </c>
      <c r="M1226" s="63" t="str">
        <f t="shared" si="179"/>
        <v xml:space="preserve">   </v>
      </c>
      <c r="N1226" s="51"/>
      <c r="O1226" s="51"/>
      <c r="P1226" s="51"/>
      <c r="Q1226" s="51"/>
      <c r="R1226" s="51"/>
      <c r="S1226" s="51"/>
      <c r="T1226" s="51"/>
      <c r="U1226" s="51"/>
      <c r="V1226" s="51"/>
      <c r="W1226" s="51"/>
      <c r="X1226" s="51"/>
      <c r="Y1226" s="51"/>
      <c r="Z1226" s="51"/>
    </row>
    <row r="1227" spans="1:26" ht="15" hidden="1" customHeight="1" x14ac:dyDescent="0.25">
      <c r="A1227" s="388"/>
      <c r="B1227" s="340"/>
      <c r="C1227" s="104"/>
      <c r="D1227" s="370"/>
      <c r="E1227" s="52"/>
      <c r="F1227" s="105"/>
      <c r="G1227" s="106"/>
      <c r="H1227" s="106"/>
      <c r="I1227" s="107"/>
      <c r="J1227" s="107"/>
      <c r="K1227" s="52"/>
      <c r="L1227" s="68" t="str">
        <f t="shared" si="187"/>
        <v xml:space="preserve">       </v>
      </c>
      <c r="M1227" s="63" t="str">
        <f t="shared" si="179"/>
        <v xml:space="preserve">   </v>
      </c>
      <c r="N1227" s="51"/>
      <c r="O1227" s="51"/>
      <c r="P1227" s="51"/>
      <c r="Q1227" s="51"/>
      <c r="R1227" s="51"/>
      <c r="S1227" s="51"/>
      <c r="T1227" s="51"/>
      <c r="U1227" s="51"/>
      <c r="V1227" s="51"/>
      <c r="W1227" s="51"/>
      <c r="X1227" s="51"/>
      <c r="Y1227" s="51"/>
      <c r="Z1227" s="51"/>
    </row>
    <row r="1228" spans="1:26" ht="15" hidden="1" customHeight="1" x14ac:dyDescent="0.25">
      <c r="A1228" s="388"/>
      <c r="B1228" s="340"/>
      <c r="C1228" s="104"/>
      <c r="D1228" s="370"/>
      <c r="E1228" s="52"/>
      <c r="F1228" s="105"/>
      <c r="G1228" s="106"/>
      <c r="H1228" s="106"/>
      <c r="I1228" s="107"/>
      <c r="J1228" s="107"/>
      <c r="K1228" s="52"/>
      <c r="L1228" s="68" t="str">
        <f t="shared" si="187"/>
        <v xml:space="preserve">       </v>
      </c>
      <c r="M1228" s="63" t="str">
        <f t="shared" si="179"/>
        <v xml:space="preserve">   </v>
      </c>
      <c r="N1228" s="51"/>
      <c r="O1228" s="51"/>
      <c r="P1228" s="51"/>
      <c r="Q1228" s="51"/>
      <c r="R1228" s="51"/>
      <c r="S1228" s="51"/>
      <c r="T1228" s="51"/>
      <c r="U1228" s="51"/>
      <c r="V1228" s="51"/>
      <c r="W1228" s="51"/>
      <c r="X1228" s="51"/>
      <c r="Y1228" s="51"/>
      <c r="Z1228" s="51"/>
    </row>
    <row r="1229" spans="1:26" ht="15" hidden="1" customHeight="1" x14ac:dyDescent="0.25">
      <c r="A1229" s="388"/>
      <c r="B1229" s="340"/>
      <c r="C1229" s="104"/>
      <c r="D1229" s="370"/>
      <c r="E1229" s="52"/>
      <c r="F1229" s="105"/>
      <c r="G1229" s="106"/>
      <c r="H1229" s="106"/>
      <c r="I1229" s="107"/>
      <c r="J1229" s="107"/>
      <c r="K1229" s="52"/>
      <c r="L1229" s="68" t="str">
        <f t="shared" si="187"/>
        <v xml:space="preserve">       </v>
      </c>
      <c r="M1229" s="63" t="str">
        <f t="shared" si="179"/>
        <v xml:space="preserve">   </v>
      </c>
      <c r="N1229" s="51"/>
      <c r="O1229" s="51"/>
      <c r="P1229" s="51"/>
      <c r="Q1229" s="51"/>
      <c r="R1229" s="51"/>
      <c r="S1229" s="51"/>
      <c r="T1229" s="51"/>
      <c r="U1229" s="51"/>
      <c r="V1229" s="51"/>
      <c r="W1229" s="51"/>
      <c r="X1229" s="51"/>
      <c r="Y1229" s="51"/>
      <c r="Z1229" s="51"/>
    </row>
    <row r="1230" spans="1:26" ht="15" hidden="1" customHeight="1" x14ac:dyDescent="0.25">
      <c r="A1230" s="388"/>
      <c r="B1230" s="340"/>
      <c r="C1230" s="104"/>
      <c r="D1230" s="370"/>
      <c r="E1230" s="52"/>
      <c r="F1230" s="105"/>
      <c r="G1230" s="106"/>
      <c r="H1230" s="106"/>
      <c r="I1230" s="107"/>
      <c r="J1230" s="107"/>
      <c r="K1230" s="52"/>
      <c r="L1230" s="68" t="str">
        <f t="shared" si="187"/>
        <v xml:space="preserve">       </v>
      </c>
      <c r="M1230" s="63" t="str">
        <f t="shared" si="179"/>
        <v xml:space="preserve">   </v>
      </c>
      <c r="N1230" s="51"/>
      <c r="O1230" s="51"/>
      <c r="P1230" s="51"/>
      <c r="Q1230" s="51"/>
      <c r="R1230" s="51"/>
      <c r="S1230" s="51"/>
      <c r="T1230" s="51"/>
      <c r="U1230" s="51"/>
      <c r="V1230" s="51"/>
      <c r="W1230" s="51"/>
      <c r="X1230" s="51"/>
      <c r="Y1230" s="51"/>
      <c r="Z1230" s="51"/>
    </row>
    <row r="1231" spans="1:26" ht="15" hidden="1" customHeight="1" x14ac:dyDescent="0.25">
      <c r="A1231" s="388"/>
      <c r="B1231" s="340"/>
      <c r="C1231" s="104"/>
      <c r="D1231" s="370"/>
      <c r="E1231" s="52"/>
      <c r="F1231" s="105"/>
      <c r="G1231" s="106"/>
      <c r="H1231" s="106"/>
      <c r="I1231" s="107"/>
      <c r="J1231" s="107"/>
      <c r="K1231" s="52"/>
      <c r="L1231" s="68" t="str">
        <f t="shared" si="187"/>
        <v xml:space="preserve">       </v>
      </c>
      <c r="M1231" s="63" t="str">
        <f t="shared" ref="M1231:M1294" si="188">CONCATENATE(G1231," ",H1231," ",I1231," ",J1231)</f>
        <v xml:space="preserve">   </v>
      </c>
      <c r="N1231" s="51"/>
      <c r="O1231" s="51"/>
      <c r="P1231" s="51"/>
      <c r="Q1231" s="51"/>
      <c r="R1231" s="51"/>
      <c r="S1231" s="51"/>
      <c r="T1231" s="51"/>
      <c r="U1231" s="51"/>
      <c r="V1231" s="51"/>
      <c r="W1231" s="51"/>
      <c r="X1231" s="51"/>
      <c r="Y1231" s="51"/>
      <c r="Z1231" s="51"/>
    </row>
    <row r="1232" spans="1:26" ht="15" hidden="1" customHeight="1" x14ac:dyDescent="0.25">
      <c r="A1232" s="388"/>
      <c r="B1232" s="340"/>
      <c r="C1232" s="104"/>
      <c r="D1232" s="370"/>
      <c r="E1232" s="52"/>
      <c r="F1232" s="105"/>
      <c r="G1232" s="106"/>
      <c r="H1232" s="106"/>
      <c r="I1232" s="107"/>
      <c r="J1232" s="107"/>
      <c r="K1232" s="52"/>
      <c r="L1232" s="68" t="str">
        <f t="shared" si="187"/>
        <v xml:space="preserve">       </v>
      </c>
      <c r="M1232" s="63" t="str">
        <f t="shared" si="188"/>
        <v xml:space="preserve">   </v>
      </c>
      <c r="N1232" s="51"/>
      <c r="O1232" s="51"/>
      <c r="P1232" s="51"/>
      <c r="Q1232" s="51"/>
      <c r="R1232" s="51"/>
      <c r="S1232" s="51"/>
      <c r="T1232" s="51"/>
      <c r="U1232" s="51"/>
      <c r="V1232" s="51"/>
      <c r="W1232" s="51"/>
      <c r="X1232" s="51"/>
      <c r="Y1232" s="51"/>
      <c r="Z1232" s="51"/>
    </row>
    <row r="1233" spans="1:26" ht="15" hidden="1" customHeight="1" x14ac:dyDescent="0.25">
      <c r="A1233" s="389"/>
      <c r="B1233" s="344"/>
      <c r="C1233" s="104"/>
      <c r="D1233" s="370"/>
      <c r="E1233" s="52"/>
      <c r="F1233" s="105"/>
      <c r="G1233" s="106"/>
      <c r="H1233" s="106"/>
      <c r="I1233" s="107"/>
      <c r="J1233" s="107"/>
      <c r="K1233" s="52"/>
      <c r="L1233" s="68" t="str">
        <f>CONCATENATE(C1233," ",D1233," ",E1233," ",F1233)</f>
        <v xml:space="preserve">   </v>
      </c>
      <c r="M1233" s="63" t="str">
        <f t="shared" si="188"/>
        <v xml:space="preserve">   </v>
      </c>
      <c r="N1233" s="51"/>
      <c r="O1233" s="51"/>
      <c r="P1233" s="51"/>
      <c r="Q1233" s="51"/>
      <c r="R1233" s="51"/>
      <c r="S1233" s="51"/>
      <c r="T1233" s="51"/>
      <c r="U1233" s="51"/>
      <c r="V1233" s="51"/>
      <c r="W1233" s="51"/>
      <c r="X1233" s="51"/>
      <c r="Y1233" s="51"/>
      <c r="Z1233" s="51"/>
    </row>
    <row r="1234" spans="1:26" ht="15" hidden="1" customHeight="1" x14ac:dyDescent="0.25">
      <c r="A1234" s="387" t="s">
        <v>431</v>
      </c>
      <c r="B1234" s="345" t="s">
        <v>128</v>
      </c>
      <c r="C1234" s="107"/>
      <c r="D1234" s="107"/>
      <c r="E1234" s="107"/>
      <c r="F1234" s="107"/>
      <c r="G1234" s="106"/>
      <c r="H1234" s="106"/>
      <c r="I1234" s="107"/>
      <c r="J1234" s="107"/>
      <c r="K1234" s="52"/>
      <c r="L1234" s="338" t="str">
        <f t="shared" ref="L1234" si="189">CONCATENATE(C1234," ",D1234," ",E1234," ",F1234," ",C1235," ",D1235," ",E1235," ",F1235)</f>
        <v xml:space="preserve">       </v>
      </c>
      <c r="M1234" s="63" t="str">
        <f t="shared" si="188"/>
        <v xml:space="preserve">   </v>
      </c>
      <c r="N1234" s="51"/>
      <c r="O1234" s="51"/>
      <c r="P1234" s="51"/>
      <c r="Q1234" s="51"/>
      <c r="R1234" s="51"/>
      <c r="S1234" s="51"/>
      <c r="T1234" s="51"/>
      <c r="U1234" s="51"/>
      <c r="V1234" s="51"/>
      <c r="W1234" s="51"/>
      <c r="X1234" s="51"/>
      <c r="Y1234" s="51"/>
      <c r="Z1234" s="51"/>
    </row>
    <row r="1235" spans="1:26" ht="15" hidden="1" customHeight="1" x14ac:dyDescent="0.25">
      <c r="A1235" s="388"/>
      <c r="B1235" s="340"/>
      <c r="C1235" s="104"/>
      <c r="D1235" s="370"/>
      <c r="E1235" s="52"/>
      <c r="F1235" s="105"/>
      <c r="G1235" s="106"/>
      <c r="H1235" s="106"/>
      <c r="I1235" s="107"/>
      <c r="J1235" s="107"/>
      <c r="K1235" s="52"/>
      <c r="L1235" s="68" t="str">
        <f t="shared" ref="L1235:L1242" si="190">CONCATENATE(C1235," ",D1235," ",E1235," ",F1235," ",C1236," ",D1236," ",E1236," ",F1236)</f>
        <v xml:space="preserve">       </v>
      </c>
      <c r="M1235" s="63" t="str">
        <f t="shared" si="188"/>
        <v xml:space="preserve">   </v>
      </c>
      <c r="N1235" s="51"/>
      <c r="O1235" s="51"/>
      <c r="P1235" s="51"/>
      <c r="Q1235" s="51"/>
      <c r="R1235" s="51"/>
      <c r="S1235" s="51"/>
      <c r="T1235" s="51"/>
      <c r="U1235" s="51"/>
      <c r="V1235" s="51"/>
      <c r="W1235" s="51"/>
      <c r="X1235" s="51"/>
      <c r="Y1235" s="51"/>
      <c r="Z1235" s="51"/>
    </row>
    <row r="1236" spans="1:26" ht="15" hidden="1" customHeight="1" x14ac:dyDescent="0.25">
      <c r="A1236" s="388"/>
      <c r="B1236" s="340"/>
      <c r="C1236" s="104"/>
      <c r="D1236" s="370"/>
      <c r="E1236" s="52"/>
      <c r="F1236" s="105"/>
      <c r="G1236" s="106"/>
      <c r="H1236" s="106"/>
      <c r="I1236" s="107"/>
      <c r="J1236" s="107"/>
      <c r="K1236" s="52"/>
      <c r="L1236" s="68" t="str">
        <f t="shared" si="190"/>
        <v xml:space="preserve">       </v>
      </c>
      <c r="M1236" s="63" t="str">
        <f t="shared" si="188"/>
        <v xml:space="preserve">   </v>
      </c>
      <c r="N1236" s="51"/>
      <c r="O1236" s="51"/>
      <c r="P1236" s="51"/>
      <c r="Q1236" s="51"/>
      <c r="R1236" s="51"/>
      <c r="S1236" s="51"/>
      <c r="T1236" s="51"/>
      <c r="U1236" s="51"/>
      <c r="V1236" s="51"/>
      <c r="W1236" s="51"/>
      <c r="X1236" s="51"/>
      <c r="Y1236" s="51"/>
      <c r="Z1236" s="51"/>
    </row>
    <row r="1237" spans="1:26" ht="15" hidden="1" customHeight="1" x14ac:dyDescent="0.25">
      <c r="A1237" s="388"/>
      <c r="B1237" s="340"/>
      <c r="C1237" s="104"/>
      <c r="D1237" s="370"/>
      <c r="E1237" s="52"/>
      <c r="F1237" s="105"/>
      <c r="G1237" s="106"/>
      <c r="H1237" s="106"/>
      <c r="I1237" s="107"/>
      <c r="J1237" s="107"/>
      <c r="K1237" s="52"/>
      <c r="L1237" s="68" t="str">
        <f t="shared" si="190"/>
        <v xml:space="preserve">       </v>
      </c>
      <c r="M1237" s="63" t="str">
        <f t="shared" si="188"/>
        <v xml:space="preserve">   </v>
      </c>
      <c r="N1237" s="51"/>
      <c r="O1237" s="51"/>
      <c r="P1237" s="51"/>
      <c r="Q1237" s="51"/>
      <c r="R1237" s="51"/>
      <c r="S1237" s="51"/>
      <c r="T1237" s="51"/>
      <c r="U1237" s="51"/>
      <c r="V1237" s="51"/>
      <c r="W1237" s="51"/>
      <c r="X1237" s="51"/>
      <c r="Y1237" s="51"/>
      <c r="Z1237" s="51"/>
    </row>
    <row r="1238" spans="1:26" ht="15" hidden="1" customHeight="1" x14ac:dyDescent="0.25">
      <c r="A1238" s="388"/>
      <c r="B1238" s="340"/>
      <c r="C1238" s="104"/>
      <c r="D1238" s="370"/>
      <c r="E1238" s="52"/>
      <c r="F1238" s="105"/>
      <c r="G1238" s="106"/>
      <c r="H1238" s="106"/>
      <c r="I1238" s="107"/>
      <c r="J1238" s="107"/>
      <c r="K1238" s="52"/>
      <c r="L1238" s="68" t="str">
        <f t="shared" si="190"/>
        <v xml:space="preserve">       </v>
      </c>
      <c r="M1238" s="63" t="str">
        <f t="shared" si="188"/>
        <v xml:space="preserve">   </v>
      </c>
      <c r="N1238" s="51"/>
      <c r="O1238" s="51"/>
      <c r="P1238" s="51"/>
      <c r="Q1238" s="51"/>
      <c r="R1238" s="51"/>
      <c r="S1238" s="51"/>
      <c r="T1238" s="51"/>
      <c r="U1238" s="51"/>
      <c r="V1238" s="51"/>
      <c r="W1238" s="51"/>
      <c r="X1238" s="51"/>
      <c r="Y1238" s="51"/>
      <c r="Z1238" s="51"/>
    </row>
    <row r="1239" spans="1:26" ht="15" hidden="1" customHeight="1" x14ac:dyDescent="0.25">
      <c r="A1239" s="388"/>
      <c r="B1239" s="340"/>
      <c r="C1239" s="104"/>
      <c r="D1239" s="370"/>
      <c r="E1239" s="52"/>
      <c r="F1239" s="105"/>
      <c r="G1239" s="106"/>
      <c r="H1239" s="106"/>
      <c r="I1239" s="107"/>
      <c r="J1239" s="107"/>
      <c r="K1239" s="52"/>
      <c r="L1239" s="68" t="str">
        <f t="shared" si="190"/>
        <v xml:space="preserve">       </v>
      </c>
      <c r="M1239" s="63" t="str">
        <f t="shared" si="188"/>
        <v xml:space="preserve">   </v>
      </c>
      <c r="N1239" s="51"/>
      <c r="O1239" s="51"/>
      <c r="P1239" s="51"/>
      <c r="Q1239" s="51"/>
      <c r="R1239" s="51"/>
      <c r="S1239" s="51"/>
      <c r="T1239" s="51"/>
      <c r="U1239" s="51"/>
      <c r="V1239" s="51"/>
      <c r="W1239" s="51"/>
      <c r="X1239" s="51"/>
      <c r="Y1239" s="51"/>
      <c r="Z1239" s="51"/>
    </row>
    <row r="1240" spans="1:26" ht="15" hidden="1" customHeight="1" x14ac:dyDescent="0.25">
      <c r="A1240" s="388"/>
      <c r="B1240" s="340"/>
      <c r="C1240" s="104"/>
      <c r="D1240" s="370"/>
      <c r="E1240" s="52"/>
      <c r="F1240" s="105"/>
      <c r="G1240" s="106"/>
      <c r="H1240" s="106"/>
      <c r="I1240" s="107"/>
      <c r="J1240" s="107"/>
      <c r="K1240" s="52"/>
      <c r="L1240" s="68" t="str">
        <f t="shared" si="190"/>
        <v xml:space="preserve">       </v>
      </c>
      <c r="M1240" s="63" t="str">
        <f t="shared" si="188"/>
        <v xml:space="preserve">   </v>
      </c>
      <c r="N1240" s="51"/>
      <c r="O1240" s="51"/>
      <c r="P1240" s="51"/>
      <c r="Q1240" s="51"/>
      <c r="R1240" s="51"/>
      <c r="S1240" s="51"/>
      <c r="T1240" s="51"/>
      <c r="U1240" s="51"/>
      <c r="V1240" s="51"/>
      <c r="W1240" s="51"/>
      <c r="X1240" s="51"/>
      <c r="Y1240" s="51"/>
      <c r="Z1240" s="51"/>
    </row>
    <row r="1241" spans="1:26" ht="15" hidden="1" customHeight="1" x14ac:dyDescent="0.25">
      <c r="A1241" s="388"/>
      <c r="B1241" s="340"/>
      <c r="C1241" s="104"/>
      <c r="D1241" s="370"/>
      <c r="E1241" s="52"/>
      <c r="F1241" s="105"/>
      <c r="G1241" s="106"/>
      <c r="H1241" s="106"/>
      <c r="I1241" s="107"/>
      <c r="J1241" s="107"/>
      <c r="K1241" s="52"/>
      <c r="L1241" s="68" t="str">
        <f t="shared" si="190"/>
        <v xml:space="preserve">       </v>
      </c>
      <c r="M1241" s="63" t="str">
        <f t="shared" si="188"/>
        <v xml:space="preserve">   </v>
      </c>
      <c r="N1241" s="51"/>
      <c r="O1241" s="51"/>
      <c r="P1241" s="51"/>
      <c r="Q1241" s="51"/>
      <c r="R1241" s="51"/>
      <c r="S1241" s="51"/>
      <c r="T1241" s="51"/>
      <c r="U1241" s="51"/>
      <c r="V1241" s="51"/>
      <c r="W1241" s="51"/>
      <c r="X1241" s="51"/>
      <c r="Y1241" s="51"/>
      <c r="Z1241" s="51"/>
    </row>
    <row r="1242" spans="1:26" ht="15" hidden="1" customHeight="1" x14ac:dyDescent="0.25">
      <c r="A1242" s="388"/>
      <c r="B1242" s="340"/>
      <c r="C1242" s="104"/>
      <c r="D1242" s="370"/>
      <c r="E1242" s="52"/>
      <c r="F1242" s="105"/>
      <c r="G1242" s="106"/>
      <c r="H1242" s="106"/>
      <c r="I1242" s="107"/>
      <c r="J1242" s="107"/>
      <c r="K1242" s="52"/>
      <c r="L1242" s="68" t="str">
        <f t="shared" si="190"/>
        <v xml:space="preserve">       </v>
      </c>
      <c r="M1242" s="63" t="str">
        <f t="shared" si="188"/>
        <v xml:space="preserve">   </v>
      </c>
      <c r="N1242" s="51"/>
      <c r="O1242" s="51"/>
      <c r="P1242" s="51"/>
      <c r="Q1242" s="51"/>
      <c r="R1242" s="51"/>
      <c r="S1242" s="51"/>
      <c r="T1242" s="51"/>
      <c r="U1242" s="51"/>
      <c r="V1242" s="51"/>
      <c r="W1242" s="51"/>
      <c r="X1242" s="51"/>
      <c r="Y1242" s="51"/>
      <c r="Z1242" s="51"/>
    </row>
    <row r="1243" spans="1:26" ht="15" hidden="1" customHeight="1" x14ac:dyDescent="0.25">
      <c r="A1243" s="389"/>
      <c r="B1243" s="344"/>
      <c r="C1243" s="104"/>
      <c r="D1243" s="370"/>
      <c r="E1243" s="52"/>
      <c r="F1243" s="105"/>
      <c r="G1243" s="106"/>
      <c r="H1243" s="106"/>
      <c r="I1243" s="107"/>
      <c r="J1243" s="107"/>
      <c r="K1243" s="52"/>
      <c r="L1243" s="68" t="str">
        <f>CONCATENATE(C1243," ",D1243," ",E1243," ",F1243)</f>
        <v xml:space="preserve">   </v>
      </c>
      <c r="M1243" s="63" t="str">
        <f t="shared" si="188"/>
        <v xml:space="preserve">   </v>
      </c>
      <c r="N1243" s="51"/>
      <c r="O1243" s="51"/>
      <c r="P1243" s="51"/>
      <c r="Q1243" s="51"/>
      <c r="R1243" s="51"/>
      <c r="S1243" s="51"/>
      <c r="T1243" s="51"/>
      <c r="U1243" s="51"/>
      <c r="V1243" s="51"/>
      <c r="W1243" s="51"/>
      <c r="X1243" s="51"/>
      <c r="Y1243" s="51"/>
      <c r="Z1243" s="51"/>
    </row>
    <row r="1244" spans="1:26" ht="15" hidden="1" customHeight="1" x14ac:dyDescent="0.25">
      <c r="A1244" s="387" t="s">
        <v>431</v>
      </c>
      <c r="B1244" s="345" t="s">
        <v>128</v>
      </c>
      <c r="C1244" s="107"/>
      <c r="D1244" s="107"/>
      <c r="E1244" s="107"/>
      <c r="F1244" s="107"/>
      <c r="G1244" s="106"/>
      <c r="H1244" s="106"/>
      <c r="I1244" s="107"/>
      <c r="J1244" s="107"/>
      <c r="K1244" s="52"/>
      <c r="L1244" s="338" t="str">
        <f t="shared" ref="L1244" si="191">CONCATENATE(C1244," ",D1244," ",E1244," ",F1244," ",C1245," ",D1245," ",E1245," ",F1245)</f>
        <v xml:space="preserve">       </v>
      </c>
      <c r="M1244" s="63" t="str">
        <f t="shared" si="188"/>
        <v xml:space="preserve">   </v>
      </c>
      <c r="N1244" s="51"/>
      <c r="O1244" s="51"/>
      <c r="P1244" s="51"/>
      <c r="Q1244" s="51"/>
      <c r="R1244" s="51"/>
      <c r="S1244" s="51"/>
      <c r="T1244" s="51"/>
      <c r="U1244" s="51"/>
      <c r="V1244" s="51"/>
      <c r="W1244" s="51"/>
      <c r="X1244" s="51"/>
      <c r="Y1244" s="51"/>
      <c r="Z1244" s="51"/>
    </row>
    <row r="1245" spans="1:26" ht="15" hidden="1" customHeight="1" x14ac:dyDescent="0.25">
      <c r="A1245" s="388"/>
      <c r="B1245" s="340"/>
      <c r="C1245" s="104"/>
      <c r="D1245" s="370"/>
      <c r="E1245" s="52"/>
      <c r="F1245" s="105"/>
      <c r="G1245" s="106"/>
      <c r="H1245" s="106"/>
      <c r="I1245" s="107"/>
      <c r="J1245" s="107"/>
      <c r="K1245" s="52"/>
      <c r="L1245" s="68" t="str">
        <f t="shared" ref="L1245:L1252" si="192">CONCATENATE(C1245," ",D1245," ",E1245," ",F1245," ",C1246," ",D1246," ",E1246," ",F1246)</f>
        <v xml:space="preserve">       </v>
      </c>
      <c r="M1245" s="63" t="str">
        <f t="shared" si="188"/>
        <v xml:space="preserve">   </v>
      </c>
      <c r="N1245" s="51"/>
      <c r="O1245" s="51"/>
      <c r="P1245" s="51"/>
      <c r="Q1245" s="51"/>
      <c r="R1245" s="51"/>
      <c r="S1245" s="51"/>
      <c r="T1245" s="51"/>
      <c r="U1245" s="51"/>
      <c r="V1245" s="51"/>
      <c r="W1245" s="51"/>
      <c r="X1245" s="51"/>
      <c r="Y1245" s="51"/>
      <c r="Z1245" s="51"/>
    </row>
    <row r="1246" spans="1:26" ht="15" hidden="1" customHeight="1" x14ac:dyDescent="0.25">
      <c r="A1246" s="388"/>
      <c r="B1246" s="340"/>
      <c r="C1246" s="104"/>
      <c r="D1246" s="370"/>
      <c r="E1246" s="52"/>
      <c r="F1246" s="105"/>
      <c r="G1246" s="106"/>
      <c r="H1246" s="106"/>
      <c r="I1246" s="107"/>
      <c r="J1246" s="107"/>
      <c r="K1246" s="52"/>
      <c r="L1246" s="68" t="str">
        <f t="shared" si="192"/>
        <v xml:space="preserve">       </v>
      </c>
      <c r="M1246" s="63" t="str">
        <f t="shared" si="188"/>
        <v xml:space="preserve">   </v>
      </c>
      <c r="N1246" s="51"/>
      <c r="O1246" s="51"/>
      <c r="P1246" s="51"/>
      <c r="Q1246" s="51"/>
      <c r="R1246" s="51"/>
      <c r="S1246" s="51"/>
      <c r="T1246" s="51"/>
      <c r="U1246" s="51"/>
      <c r="V1246" s="51"/>
      <c r="W1246" s="51"/>
      <c r="X1246" s="51"/>
      <c r="Y1246" s="51"/>
      <c r="Z1246" s="51"/>
    </row>
    <row r="1247" spans="1:26" ht="15" hidden="1" customHeight="1" x14ac:dyDescent="0.25">
      <c r="A1247" s="388"/>
      <c r="B1247" s="340"/>
      <c r="C1247" s="104"/>
      <c r="D1247" s="370"/>
      <c r="E1247" s="52"/>
      <c r="F1247" s="105"/>
      <c r="G1247" s="106"/>
      <c r="H1247" s="106"/>
      <c r="I1247" s="107"/>
      <c r="J1247" s="107"/>
      <c r="K1247" s="52"/>
      <c r="L1247" s="68" t="str">
        <f t="shared" si="192"/>
        <v xml:space="preserve">       </v>
      </c>
      <c r="M1247" s="63" t="str">
        <f t="shared" si="188"/>
        <v xml:space="preserve">   </v>
      </c>
      <c r="N1247" s="51"/>
      <c r="O1247" s="51"/>
      <c r="P1247" s="51"/>
      <c r="Q1247" s="51"/>
      <c r="R1247" s="51"/>
      <c r="S1247" s="51"/>
      <c r="T1247" s="51"/>
      <c r="U1247" s="51"/>
      <c r="V1247" s="51"/>
      <c r="W1247" s="51"/>
      <c r="X1247" s="51"/>
      <c r="Y1247" s="51"/>
      <c r="Z1247" s="51"/>
    </row>
    <row r="1248" spans="1:26" ht="15" hidden="1" customHeight="1" x14ac:dyDescent="0.25">
      <c r="A1248" s="388"/>
      <c r="B1248" s="340"/>
      <c r="C1248" s="104"/>
      <c r="D1248" s="370"/>
      <c r="E1248" s="52"/>
      <c r="F1248" s="105"/>
      <c r="G1248" s="106"/>
      <c r="H1248" s="106"/>
      <c r="I1248" s="107"/>
      <c r="J1248" s="107"/>
      <c r="K1248" s="52"/>
      <c r="L1248" s="68" t="str">
        <f t="shared" si="192"/>
        <v xml:space="preserve">       </v>
      </c>
      <c r="M1248" s="63" t="str">
        <f t="shared" si="188"/>
        <v xml:space="preserve">   </v>
      </c>
      <c r="N1248" s="51"/>
      <c r="O1248" s="51"/>
      <c r="P1248" s="51"/>
      <c r="Q1248" s="51"/>
      <c r="R1248" s="51"/>
      <c r="S1248" s="51"/>
      <c r="T1248" s="51"/>
      <c r="U1248" s="51"/>
      <c r="V1248" s="51"/>
      <c r="W1248" s="51"/>
      <c r="X1248" s="51"/>
      <c r="Y1248" s="51"/>
      <c r="Z1248" s="51"/>
    </row>
    <row r="1249" spans="1:26" ht="15" hidden="1" customHeight="1" x14ac:dyDescent="0.25">
      <c r="A1249" s="388"/>
      <c r="B1249" s="340"/>
      <c r="C1249" s="104"/>
      <c r="D1249" s="370"/>
      <c r="E1249" s="52"/>
      <c r="F1249" s="105"/>
      <c r="G1249" s="106"/>
      <c r="H1249" s="106"/>
      <c r="I1249" s="107"/>
      <c r="J1249" s="107"/>
      <c r="K1249" s="52"/>
      <c r="L1249" s="68" t="str">
        <f t="shared" si="192"/>
        <v xml:space="preserve">       </v>
      </c>
      <c r="M1249" s="63" t="str">
        <f t="shared" si="188"/>
        <v xml:space="preserve">   </v>
      </c>
      <c r="N1249" s="51"/>
      <c r="O1249" s="51"/>
      <c r="P1249" s="51"/>
      <c r="Q1249" s="51"/>
      <c r="R1249" s="51"/>
      <c r="S1249" s="51"/>
      <c r="T1249" s="51"/>
      <c r="U1249" s="51"/>
      <c r="V1249" s="51"/>
      <c r="W1249" s="51"/>
      <c r="X1249" s="51"/>
      <c r="Y1249" s="51"/>
      <c r="Z1249" s="51"/>
    </row>
    <row r="1250" spans="1:26" ht="15" hidden="1" customHeight="1" x14ac:dyDescent="0.25">
      <c r="A1250" s="388"/>
      <c r="B1250" s="340"/>
      <c r="C1250" s="104"/>
      <c r="D1250" s="370"/>
      <c r="E1250" s="52"/>
      <c r="F1250" s="105"/>
      <c r="G1250" s="106"/>
      <c r="H1250" s="106"/>
      <c r="I1250" s="107"/>
      <c r="J1250" s="107"/>
      <c r="K1250" s="52"/>
      <c r="L1250" s="68" t="str">
        <f t="shared" si="192"/>
        <v xml:space="preserve">       </v>
      </c>
      <c r="M1250" s="63" t="str">
        <f t="shared" si="188"/>
        <v xml:space="preserve">   </v>
      </c>
      <c r="N1250" s="51"/>
      <c r="O1250" s="51"/>
      <c r="P1250" s="51"/>
      <c r="Q1250" s="51"/>
      <c r="R1250" s="51"/>
      <c r="S1250" s="51"/>
      <c r="T1250" s="51"/>
      <c r="U1250" s="51"/>
      <c r="V1250" s="51"/>
      <c r="W1250" s="51"/>
      <c r="X1250" s="51"/>
      <c r="Y1250" s="51"/>
      <c r="Z1250" s="51"/>
    </row>
    <row r="1251" spans="1:26" ht="15" hidden="1" customHeight="1" x14ac:dyDescent="0.25">
      <c r="A1251" s="388"/>
      <c r="B1251" s="340"/>
      <c r="C1251" s="104"/>
      <c r="D1251" s="370"/>
      <c r="E1251" s="52"/>
      <c r="F1251" s="105"/>
      <c r="G1251" s="106"/>
      <c r="H1251" s="106"/>
      <c r="I1251" s="107"/>
      <c r="J1251" s="107"/>
      <c r="K1251" s="52"/>
      <c r="L1251" s="68" t="str">
        <f t="shared" si="192"/>
        <v xml:space="preserve">       </v>
      </c>
      <c r="M1251" s="63" t="str">
        <f t="shared" si="188"/>
        <v xml:space="preserve">   </v>
      </c>
      <c r="N1251" s="51"/>
      <c r="O1251" s="51"/>
      <c r="P1251" s="51"/>
      <c r="Q1251" s="51"/>
      <c r="R1251" s="51"/>
      <c r="S1251" s="51"/>
      <c r="T1251" s="51"/>
      <c r="U1251" s="51"/>
      <c r="V1251" s="51"/>
      <c r="W1251" s="51"/>
      <c r="X1251" s="51"/>
      <c r="Y1251" s="51"/>
      <c r="Z1251" s="51"/>
    </row>
    <row r="1252" spans="1:26" ht="15" hidden="1" customHeight="1" x14ac:dyDescent="0.25">
      <c r="A1252" s="388"/>
      <c r="B1252" s="340"/>
      <c r="C1252" s="104"/>
      <c r="D1252" s="370"/>
      <c r="E1252" s="52"/>
      <c r="F1252" s="105"/>
      <c r="G1252" s="106"/>
      <c r="H1252" s="106"/>
      <c r="I1252" s="107"/>
      <c r="J1252" s="107"/>
      <c r="K1252" s="52"/>
      <c r="L1252" s="68" t="str">
        <f t="shared" si="192"/>
        <v xml:space="preserve">       </v>
      </c>
      <c r="M1252" s="63" t="str">
        <f t="shared" si="188"/>
        <v xml:space="preserve">   </v>
      </c>
      <c r="N1252" s="51"/>
      <c r="O1252" s="51"/>
      <c r="P1252" s="51"/>
      <c r="Q1252" s="51"/>
      <c r="R1252" s="51"/>
      <c r="S1252" s="51"/>
      <c r="T1252" s="51"/>
      <c r="U1252" s="51"/>
      <c r="V1252" s="51"/>
      <c r="W1252" s="51"/>
      <c r="X1252" s="51"/>
      <c r="Y1252" s="51"/>
      <c r="Z1252" s="51"/>
    </row>
    <row r="1253" spans="1:26" ht="15" hidden="1" customHeight="1" x14ac:dyDescent="0.25">
      <c r="A1253" s="389"/>
      <c r="B1253" s="344"/>
      <c r="C1253" s="104"/>
      <c r="D1253" s="370"/>
      <c r="E1253" s="52"/>
      <c r="F1253" s="105"/>
      <c r="G1253" s="106"/>
      <c r="H1253" s="106"/>
      <c r="I1253" s="107"/>
      <c r="J1253" s="107"/>
      <c r="K1253" s="52"/>
      <c r="L1253" s="68" t="str">
        <f>CONCATENATE(C1253," ",D1253," ",E1253," ",F1253)</f>
        <v xml:space="preserve">   </v>
      </c>
      <c r="M1253" s="63" t="str">
        <f t="shared" si="188"/>
        <v xml:space="preserve">   </v>
      </c>
      <c r="N1253" s="51"/>
      <c r="O1253" s="51"/>
      <c r="P1253" s="51"/>
      <c r="Q1253" s="51"/>
      <c r="R1253" s="51"/>
      <c r="S1253" s="51"/>
      <c r="T1253" s="51"/>
      <c r="U1253" s="51"/>
      <c r="V1253" s="51"/>
      <c r="W1253" s="51"/>
      <c r="X1253" s="51"/>
      <c r="Y1253" s="51"/>
      <c r="Z1253" s="51"/>
    </row>
    <row r="1254" spans="1:26" ht="15" hidden="1" customHeight="1" x14ac:dyDescent="0.25">
      <c r="A1254" s="387" t="s">
        <v>431</v>
      </c>
      <c r="B1254" s="345" t="s">
        <v>128</v>
      </c>
      <c r="C1254" s="107"/>
      <c r="D1254" s="107"/>
      <c r="E1254" s="107"/>
      <c r="F1254" s="107"/>
      <c r="G1254" s="106"/>
      <c r="H1254" s="106"/>
      <c r="I1254" s="107"/>
      <c r="J1254" s="107"/>
      <c r="K1254" s="52"/>
      <c r="L1254" s="338" t="str">
        <f t="shared" ref="L1254" si="193">CONCATENATE(C1254," ",D1254," ",E1254," ",F1254," ",C1255," ",D1255," ",E1255," ",F1255)</f>
        <v xml:space="preserve">       </v>
      </c>
      <c r="M1254" s="63" t="str">
        <f t="shared" si="188"/>
        <v xml:space="preserve">   </v>
      </c>
      <c r="N1254" s="51"/>
      <c r="O1254" s="51"/>
      <c r="P1254" s="51"/>
      <c r="Q1254" s="51"/>
      <c r="R1254" s="51"/>
      <c r="S1254" s="51"/>
      <c r="T1254" s="51"/>
      <c r="U1254" s="51"/>
      <c r="V1254" s="51"/>
      <c r="W1254" s="51"/>
      <c r="X1254" s="51"/>
      <c r="Y1254" s="51"/>
      <c r="Z1254" s="51"/>
    </row>
    <row r="1255" spans="1:26" ht="15" hidden="1" customHeight="1" x14ac:dyDescent="0.25">
      <c r="A1255" s="388"/>
      <c r="B1255" s="340"/>
      <c r="C1255" s="104"/>
      <c r="D1255" s="370"/>
      <c r="E1255" s="52"/>
      <c r="F1255" s="105"/>
      <c r="G1255" s="106"/>
      <c r="H1255" s="106"/>
      <c r="I1255" s="107"/>
      <c r="J1255" s="107"/>
      <c r="K1255" s="52"/>
      <c r="L1255" s="68" t="str">
        <f t="shared" ref="L1255:L1262" si="194">CONCATENATE(C1255," ",D1255," ",E1255," ",F1255," ",C1256," ",D1256," ",E1256," ",F1256)</f>
        <v xml:space="preserve">       </v>
      </c>
      <c r="M1255" s="63" t="str">
        <f t="shared" si="188"/>
        <v xml:space="preserve">   </v>
      </c>
      <c r="N1255" s="51"/>
      <c r="O1255" s="51"/>
      <c r="P1255" s="51"/>
      <c r="Q1255" s="51"/>
      <c r="R1255" s="51"/>
      <c r="S1255" s="51"/>
      <c r="T1255" s="51"/>
      <c r="U1255" s="51"/>
      <c r="V1255" s="51"/>
      <c r="W1255" s="51"/>
      <c r="X1255" s="51"/>
      <c r="Y1255" s="51"/>
      <c r="Z1255" s="51"/>
    </row>
    <row r="1256" spans="1:26" ht="15" hidden="1" customHeight="1" x14ac:dyDescent="0.25">
      <c r="A1256" s="388"/>
      <c r="B1256" s="340"/>
      <c r="C1256" s="104"/>
      <c r="D1256" s="370"/>
      <c r="E1256" s="52"/>
      <c r="F1256" s="105"/>
      <c r="G1256" s="106"/>
      <c r="H1256" s="106"/>
      <c r="I1256" s="107"/>
      <c r="J1256" s="107"/>
      <c r="K1256" s="52"/>
      <c r="L1256" s="68" t="str">
        <f t="shared" si="194"/>
        <v xml:space="preserve">       </v>
      </c>
      <c r="M1256" s="63" t="str">
        <f t="shared" si="188"/>
        <v xml:space="preserve">   </v>
      </c>
      <c r="N1256" s="51"/>
      <c r="O1256" s="51"/>
      <c r="P1256" s="51"/>
      <c r="Q1256" s="51"/>
      <c r="R1256" s="51"/>
      <c r="S1256" s="51"/>
      <c r="T1256" s="51"/>
      <c r="U1256" s="51"/>
      <c r="V1256" s="51"/>
      <c r="W1256" s="51"/>
      <c r="X1256" s="51"/>
      <c r="Y1256" s="51"/>
      <c r="Z1256" s="51"/>
    </row>
    <row r="1257" spans="1:26" ht="15" hidden="1" customHeight="1" x14ac:dyDescent="0.25">
      <c r="A1257" s="388"/>
      <c r="B1257" s="340"/>
      <c r="C1257" s="104"/>
      <c r="D1257" s="370"/>
      <c r="E1257" s="52"/>
      <c r="F1257" s="105"/>
      <c r="G1257" s="106"/>
      <c r="H1257" s="106"/>
      <c r="I1257" s="107"/>
      <c r="J1257" s="107"/>
      <c r="K1257" s="52"/>
      <c r="L1257" s="68" t="str">
        <f t="shared" si="194"/>
        <v xml:space="preserve">       </v>
      </c>
      <c r="M1257" s="63" t="str">
        <f t="shared" si="188"/>
        <v xml:space="preserve">   </v>
      </c>
      <c r="N1257" s="51"/>
      <c r="O1257" s="51"/>
      <c r="P1257" s="51"/>
      <c r="Q1257" s="51"/>
      <c r="R1257" s="51"/>
      <c r="S1257" s="51"/>
      <c r="T1257" s="51"/>
      <c r="U1257" s="51"/>
      <c r="V1257" s="51"/>
      <c r="W1257" s="51"/>
      <c r="X1257" s="51"/>
      <c r="Y1257" s="51"/>
      <c r="Z1257" s="51"/>
    </row>
    <row r="1258" spans="1:26" ht="15" hidden="1" customHeight="1" x14ac:dyDescent="0.25">
      <c r="A1258" s="388"/>
      <c r="B1258" s="340"/>
      <c r="C1258" s="104"/>
      <c r="D1258" s="370"/>
      <c r="E1258" s="52"/>
      <c r="F1258" s="105"/>
      <c r="G1258" s="106"/>
      <c r="H1258" s="106"/>
      <c r="I1258" s="107"/>
      <c r="J1258" s="107"/>
      <c r="K1258" s="52"/>
      <c r="L1258" s="68" t="str">
        <f t="shared" si="194"/>
        <v xml:space="preserve">       </v>
      </c>
      <c r="M1258" s="63" t="str">
        <f t="shared" si="188"/>
        <v xml:space="preserve">   </v>
      </c>
      <c r="N1258" s="51"/>
      <c r="O1258" s="51"/>
      <c r="P1258" s="51"/>
      <c r="Q1258" s="51"/>
      <c r="R1258" s="51"/>
      <c r="S1258" s="51"/>
      <c r="T1258" s="51"/>
      <c r="U1258" s="51"/>
      <c r="V1258" s="51"/>
      <c r="W1258" s="51"/>
      <c r="X1258" s="51"/>
      <c r="Y1258" s="51"/>
      <c r="Z1258" s="51"/>
    </row>
    <row r="1259" spans="1:26" ht="15" hidden="1" customHeight="1" x14ac:dyDescent="0.25">
      <c r="A1259" s="388"/>
      <c r="B1259" s="340"/>
      <c r="C1259" s="104"/>
      <c r="D1259" s="370"/>
      <c r="E1259" s="52"/>
      <c r="F1259" s="105"/>
      <c r="G1259" s="106"/>
      <c r="H1259" s="106"/>
      <c r="I1259" s="107"/>
      <c r="J1259" s="107"/>
      <c r="K1259" s="52"/>
      <c r="L1259" s="68" t="str">
        <f t="shared" si="194"/>
        <v xml:space="preserve">       </v>
      </c>
      <c r="M1259" s="63" t="str">
        <f t="shared" si="188"/>
        <v xml:space="preserve">   </v>
      </c>
      <c r="N1259" s="51"/>
      <c r="O1259" s="51"/>
      <c r="P1259" s="51"/>
      <c r="Q1259" s="51"/>
      <c r="R1259" s="51"/>
      <c r="S1259" s="51"/>
      <c r="T1259" s="51"/>
      <c r="U1259" s="51"/>
      <c r="V1259" s="51"/>
      <c r="W1259" s="51"/>
      <c r="X1259" s="51"/>
      <c r="Y1259" s="51"/>
      <c r="Z1259" s="51"/>
    </row>
    <row r="1260" spans="1:26" ht="15" hidden="1" customHeight="1" x14ac:dyDescent="0.25">
      <c r="A1260" s="388"/>
      <c r="B1260" s="340"/>
      <c r="C1260" s="104"/>
      <c r="D1260" s="370"/>
      <c r="E1260" s="52"/>
      <c r="F1260" s="105"/>
      <c r="G1260" s="106"/>
      <c r="H1260" s="106"/>
      <c r="I1260" s="107"/>
      <c r="J1260" s="107"/>
      <c r="K1260" s="52"/>
      <c r="L1260" s="68" t="str">
        <f t="shared" si="194"/>
        <v xml:space="preserve">       </v>
      </c>
      <c r="M1260" s="63" t="str">
        <f t="shared" si="188"/>
        <v xml:space="preserve">   </v>
      </c>
      <c r="N1260" s="51"/>
      <c r="O1260" s="51"/>
      <c r="P1260" s="51"/>
      <c r="Q1260" s="51"/>
      <c r="R1260" s="51"/>
      <c r="S1260" s="51"/>
      <c r="T1260" s="51"/>
      <c r="U1260" s="51"/>
      <c r="V1260" s="51"/>
      <c r="W1260" s="51"/>
      <c r="X1260" s="51"/>
      <c r="Y1260" s="51"/>
      <c r="Z1260" s="51"/>
    </row>
    <row r="1261" spans="1:26" ht="15" hidden="1" customHeight="1" x14ac:dyDescent="0.25">
      <c r="A1261" s="388"/>
      <c r="B1261" s="340"/>
      <c r="C1261" s="104"/>
      <c r="D1261" s="370"/>
      <c r="E1261" s="52"/>
      <c r="F1261" s="105"/>
      <c r="G1261" s="106"/>
      <c r="H1261" s="106"/>
      <c r="I1261" s="107"/>
      <c r="J1261" s="107"/>
      <c r="K1261" s="52"/>
      <c r="L1261" s="68" t="str">
        <f t="shared" si="194"/>
        <v xml:space="preserve">       </v>
      </c>
      <c r="M1261" s="63" t="str">
        <f t="shared" si="188"/>
        <v xml:space="preserve">   </v>
      </c>
      <c r="N1261" s="51"/>
      <c r="O1261" s="51"/>
      <c r="P1261" s="51"/>
      <c r="Q1261" s="51"/>
      <c r="R1261" s="51"/>
      <c r="S1261" s="51"/>
      <c r="T1261" s="51"/>
      <c r="U1261" s="51"/>
      <c r="V1261" s="51"/>
      <c r="W1261" s="51"/>
      <c r="X1261" s="51"/>
      <c r="Y1261" s="51"/>
      <c r="Z1261" s="51"/>
    </row>
    <row r="1262" spans="1:26" ht="15" hidden="1" customHeight="1" x14ac:dyDescent="0.25">
      <c r="A1262" s="388"/>
      <c r="B1262" s="340"/>
      <c r="C1262" s="104"/>
      <c r="D1262" s="370"/>
      <c r="E1262" s="52"/>
      <c r="F1262" s="105"/>
      <c r="G1262" s="106"/>
      <c r="H1262" s="106"/>
      <c r="I1262" s="107"/>
      <c r="J1262" s="107"/>
      <c r="K1262" s="52"/>
      <c r="L1262" s="68" t="str">
        <f t="shared" si="194"/>
        <v xml:space="preserve">       </v>
      </c>
      <c r="M1262" s="63" t="str">
        <f t="shared" si="188"/>
        <v xml:space="preserve">   </v>
      </c>
      <c r="N1262" s="51"/>
      <c r="O1262" s="51"/>
      <c r="P1262" s="51"/>
      <c r="Q1262" s="51"/>
      <c r="R1262" s="51"/>
      <c r="S1262" s="51"/>
      <c r="T1262" s="51"/>
      <c r="U1262" s="51"/>
      <c r="V1262" s="51"/>
      <c r="W1262" s="51"/>
      <c r="X1262" s="51"/>
      <c r="Y1262" s="51"/>
      <c r="Z1262" s="51"/>
    </row>
    <row r="1263" spans="1:26" ht="15" hidden="1" customHeight="1" x14ac:dyDescent="0.25">
      <c r="A1263" s="389"/>
      <c r="B1263" s="344"/>
      <c r="C1263" s="104"/>
      <c r="D1263" s="370"/>
      <c r="E1263" s="52"/>
      <c r="F1263" s="105"/>
      <c r="G1263" s="106"/>
      <c r="H1263" s="106"/>
      <c r="I1263" s="107"/>
      <c r="J1263" s="107"/>
      <c r="K1263" s="52"/>
      <c r="L1263" s="68" t="str">
        <f>CONCATENATE(C1263," ",D1263," ",E1263," ",F1263)</f>
        <v xml:space="preserve">   </v>
      </c>
      <c r="M1263" s="63" t="str">
        <f t="shared" si="188"/>
        <v xml:space="preserve">   </v>
      </c>
      <c r="N1263" s="51"/>
      <c r="O1263" s="51"/>
      <c r="P1263" s="51"/>
      <c r="Q1263" s="51"/>
      <c r="R1263" s="51"/>
      <c r="S1263" s="51"/>
      <c r="T1263" s="51"/>
      <c r="U1263" s="51"/>
      <c r="V1263" s="51"/>
      <c r="W1263" s="51"/>
      <c r="X1263" s="51"/>
      <c r="Y1263" s="51"/>
      <c r="Z1263" s="51"/>
    </row>
    <row r="1264" spans="1:26" ht="15" hidden="1" customHeight="1" x14ac:dyDescent="0.25">
      <c r="A1264" s="387" t="s">
        <v>431</v>
      </c>
      <c r="B1264" s="345" t="s">
        <v>128</v>
      </c>
      <c r="C1264" s="107"/>
      <c r="D1264" s="107"/>
      <c r="E1264" s="107"/>
      <c r="F1264" s="107"/>
      <c r="G1264" s="106"/>
      <c r="H1264" s="106"/>
      <c r="I1264" s="107"/>
      <c r="J1264" s="107"/>
      <c r="K1264" s="52"/>
      <c r="L1264" s="338" t="str">
        <f t="shared" ref="L1264" si="195">CONCATENATE(C1264," ",D1264," ",E1264," ",F1264," ",C1265," ",D1265," ",E1265," ",F1265)</f>
        <v xml:space="preserve">       </v>
      </c>
      <c r="M1264" s="63" t="str">
        <f t="shared" si="188"/>
        <v xml:space="preserve">   </v>
      </c>
      <c r="N1264" s="51"/>
      <c r="O1264" s="51"/>
      <c r="P1264" s="51"/>
      <c r="Q1264" s="51"/>
      <c r="R1264" s="51"/>
      <c r="S1264" s="51"/>
      <c r="T1264" s="51"/>
      <c r="U1264" s="51"/>
      <c r="V1264" s="51"/>
      <c r="W1264" s="51"/>
      <c r="X1264" s="51"/>
      <c r="Y1264" s="51"/>
      <c r="Z1264" s="51"/>
    </row>
    <row r="1265" spans="1:26" ht="15" hidden="1" customHeight="1" x14ac:dyDescent="0.25">
      <c r="A1265" s="388"/>
      <c r="B1265" s="340"/>
      <c r="C1265" s="104"/>
      <c r="D1265" s="370"/>
      <c r="E1265" s="52"/>
      <c r="F1265" s="105"/>
      <c r="G1265" s="106"/>
      <c r="H1265" s="106"/>
      <c r="I1265" s="107"/>
      <c r="J1265" s="107"/>
      <c r="K1265" s="52"/>
      <c r="L1265" s="68" t="str">
        <f t="shared" ref="L1265:L1272" si="196">CONCATENATE(C1265," ",D1265," ",E1265," ",F1265," ",C1266," ",D1266," ",E1266," ",F1266)</f>
        <v xml:space="preserve">       </v>
      </c>
      <c r="M1265" s="63" t="str">
        <f t="shared" si="188"/>
        <v xml:space="preserve">   </v>
      </c>
      <c r="N1265" s="51"/>
      <c r="O1265" s="51"/>
      <c r="P1265" s="51"/>
      <c r="Q1265" s="51"/>
      <c r="R1265" s="51"/>
      <c r="S1265" s="51"/>
      <c r="T1265" s="51"/>
      <c r="U1265" s="51"/>
      <c r="V1265" s="51"/>
      <c r="W1265" s="51"/>
      <c r="X1265" s="51"/>
      <c r="Y1265" s="51"/>
      <c r="Z1265" s="51"/>
    </row>
    <row r="1266" spans="1:26" ht="15" hidden="1" customHeight="1" x14ac:dyDescent="0.25">
      <c r="A1266" s="388"/>
      <c r="B1266" s="340"/>
      <c r="C1266" s="104"/>
      <c r="D1266" s="370"/>
      <c r="E1266" s="52"/>
      <c r="F1266" s="105"/>
      <c r="G1266" s="106"/>
      <c r="H1266" s="106"/>
      <c r="I1266" s="107"/>
      <c r="J1266" s="107"/>
      <c r="K1266" s="52"/>
      <c r="L1266" s="68" t="str">
        <f t="shared" si="196"/>
        <v xml:space="preserve">       </v>
      </c>
      <c r="M1266" s="63" t="str">
        <f t="shared" si="188"/>
        <v xml:space="preserve">   </v>
      </c>
      <c r="N1266" s="51"/>
      <c r="O1266" s="51"/>
      <c r="P1266" s="51"/>
      <c r="Q1266" s="51"/>
      <c r="R1266" s="51"/>
      <c r="S1266" s="51"/>
      <c r="T1266" s="51"/>
      <c r="U1266" s="51"/>
      <c r="V1266" s="51"/>
      <c r="W1266" s="51"/>
      <c r="X1266" s="51"/>
      <c r="Y1266" s="51"/>
      <c r="Z1266" s="51"/>
    </row>
    <row r="1267" spans="1:26" ht="15" hidden="1" customHeight="1" x14ac:dyDescent="0.25">
      <c r="A1267" s="388"/>
      <c r="B1267" s="340"/>
      <c r="C1267" s="104"/>
      <c r="D1267" s="370"/>
      <c r="E1267" s="52"/>
      <c r="F1267" s="105"/>
      <c r="G1267" s="106"/>
      <c r="H1267" s="106"/>
      <c r="I1267" s="107"/>
      <c r="J1267" s="107"/>
      <c r="K1267" s="52"/>
      <c r="L1267" s="68" t="str">
        <f t="shared" si="196"/>
        <v xml:space="preserve">       </v>
      </c>
      <c r="M1267" s="63" t="str">
        <f t="shared" si="188"/>
        <v xml:space="preserve">   </v>
      </c>
      <c r="N1267" s="51"/>
      <c r="O1267" s="51"/>
      <c r="P1267" s="51"/>
      <c r="Q1267" s="51"/>
      <c r="R1267" s="51"/>
      <c r="S1267" s="51"/>
      <c r="T1267" s="51"/>
      <c r="U1267" s="51"/>
      <c r="V1267" s="51"/>
      <c r="W1267" s="51"/>
      <c r="X1267" s="51"/>
      <c r="Y1267" s="51"/>
      <c r="Z1267" s="51"/>
    </row>
    <row r="1268" spans="1:26" ht="15" hidden="1" customHeight="1" x14ac:dyDescent="0.25">
      <c r="A1268" s="388"/>
      <c r="B1268" s="340"/>
      <c r="C1268" s="104"/>
      <c r="D1268" s="370"/>
      <c r="E1268" s="52"/>
      <c r="F1268" s="105"/>
      <c r="G1268" s="106"/>
      <c r="H1268" s="106"/>
      <c r="I1268" s="107"/>
      <c r="J1268" s="107"/>
      <c r="K1268" s="52"/>
      <c r="L1268" s="68" t="str">
        <f t="shared" si="196"/>
        <v xml:space="preserve">       </v>
      </c>
      <c r="M1268" s="63" t="str">
        <f t="shared" si="188"/>
        <v xml:space="preserve">   </v>
      </c>
      <c r="N1268" s="51"/>
      <c r="O1268" s="51"/>
      <c r="P1268" s="51"/>
      <c r="Q1268" s="51"/>
      <c r="R1268" s="51"/>
      <c r="S1268" s="51"/>
      <c r="T1268" s="51"/>
      <c r="U1268" s="51"/>
      <c r="V1268" s="51"/>
      <c r="W1268" s="51"/>
      <c r="X1268" s="51"/>
      <c r="Y1268" s="51"/>
      <c r="Z1268" s="51"/>
    </row>
    <row r="1269" spans="1:26" ht="15" hidden="1" customHeight="1" x14ac:dyDescent="0.25">
      <c r="A1269" s="388"/>
      <c r="B1269" s="340"/>
      <c r="C1269" s="104"/>
      <c r="D1269" s="370"/>
      <c r="E1269" s="52"/>
      <c r="F1269" s="105"/>
      <c r="G1269" s="106"/>
      <c r="H1269" s="106"/>
      <c r="I1269" s="107"/>
      <c r="J1269" s="107"/>
      <c r="K1269" s="52"/>
      <c r="L1269" s="68" t="str">
        <f t="shared" si="196"/>
        <v xml:space="preserve">       </v>
      </c>
      <c r="M1269" s="63" t="str">
        <f t="shared" si="188"/>
        <v xml:space="preserve">   </v>
      </c>
      <c r="N1269" s="51"/>
      <c r="O1269" s="51"/>
      <c r="P1269" s="51"/>
      <c r="Q1269" s="51"/>
      <c r="R1269" s="51"/>
      <c r="S1269" s="51"/>
      <c r="T1269" s="51"/>
      <c r="U1269" s="51"/>
      <c r="V1269" s="51"/>
      <c r="W1269" s="51"/>
      <c r="X1269" s="51"/>
      <c r="Y1269" s="51"/>
      <c r="Z1269" s="51"/>
    </row>
    <row r="1270" spans="1:26" ht="15" hidden="1" customHeight="1" x14ac:dyDescent="0.25">
      <c r="A1270" s="388"/>
      <c r="B1270" s="340"/>
      <c r="C1270" s="104"/>
      <c r="D1270" s="370"/>
      <c r="E1270" s="52"/>
      <c r="F1270" s="105"/>
      <c r="G1270" s="106"/>
      <c r="H1270" s="106"/>
      <c r="I1270" s="107"/>
      <c r="J1270" s="107"/>
      <c r="K1270" s="52"/>
      <c r="L1270" s="68" t="str">
        <f t="shared" si="196"/>
        <v xml:space="preserve">       </v>
      </c>
      <c r="M1270" s="63" t="str">
        <f t="shared" si="188"/>
        <v xml:space="preserve">   </v>
      </c>
      <c r="N1270" s="51"/>
      <c r="O1270" s="51"/>
      <c r="P1270" s="51"/>
      <c r="Q1270" s="51"/>
      <c r="R1270" s="51"/>
      <c r="S1270" s="51"/>
      <c r="T1270" s="51"/>
      <c r="U1270" s="51"/>
      <c r="V1270" s="51"/>
      <c r="W1270" s="51"/>
      <c r="X1270" s="51"/>
      <c r="Y1270" s="51"/>
      <c r="Z1270" s="51"/>
    </row>
    <row r="1271" spans="1:26" ht="15" hidden="1" customHeight="1" x14ac:dyDescent="0.25">
      <c r="A1271" s="388"/>
      <c r="B1271" s="340"/>
      <c r="C1271" s="104"/>
      <c r="D1271" s="370"/>
      <c r="E1271" s="52"/>
      <c r="F1271" s="105"/>
      <c r="G1271" s="106"/>
      <c r="H1271" s="106"/>
      <c r="I1271" s="107"/>
      <c r="J1271" s="107"/>
      <c r="K1271" s="52"/>
      <c r="L1271" s="68" t="str">
        <f t="shared" si="196"/>
        <v xml:space="preserve">       </v>
      </c>
      <c r="M1271" s="63" t="str">
        <f t="shared" si="188"/>
        <v xml:space="preserve">   </v>
      </c>
      <c r="N1271" s="51"/>
      <c r="O1271" s="51"/>
      <c r="P1271" s="51"/>
      <c r="Q1271" s="51"/>
      <c r="R1271" s="51"/>
      <c r="S1271" s="51"/>
      <c r="T1271" s="51"/>
      <c r="U1271" s="51"/>
      <c r="V1271" s="51"/>
      <c r="W1271" s="51"/>
      <c r="X1271" s="51"/>
      <c r="Y1271" s="51"/>
      <c r="Z1271" s="51"/>
    </row>
    <row r="1272" spans="1:26" ht="15" hidden="1" customHeight="1" x14ac:dyDescent="0.25">
      <c r="A1272" s="388"/>
      <c r="B1272" s="340"/>
      <c r="C1272" s="104"/>
      <c r="D1272" s="370"/>
      <c r="E1272" s="52"/>
      <c r="F1272" s="105"/>
      <c r="G1272" s="106"/>
      <c r="H1272" s="106"/>
      <c r="I1272" s="107"/>
      <c r="J1272" s="107"/>
      <c r="K1272" s="52"/>
      <c r="L1272" s="68" t="str">
        <f t="shared" si="196"/>
        <v xml:space="preserve">       </v>
      </c>
      <c r="M1272" s="63" t="str">
        <f t="shared" si="188"/>
        <v xml:space="preserve">   </v>
      </c>
      <c r="N1272" s="51"/>
      <c r="O1272" s="51"/>
      <c r="P1272" s="51"/>
      <c r="Q1272" s="51"/>
      <c r="R1272" s="51"/>
      <c r="S1272" s="51"/>
      <c r="T1272" s="51"/>
      <c r="U1272" s="51"/>
      <c r="V1272" s="51"/>
      <c r="W1272" s="51"/>
      <c r="X1272" s="51"/>
      <c r="Y1272" s="51"/>
      <c r="Z1272" s="51"/>
    </row>
    <row r="1273" spans="1:26" ht="15" hidden="1" customHeight="1" x14ac:dyDescent="0.25">
      <c r="A1273" s="389"/>
      <c r="B1273" s="344"/>
      <c r="C1273" s="104"/>
      <c r="D1273" s="370"/>
      <c r="E1273" s="52"/>
      <c r="F1273" s="105"/>
      <c r="G1273" s="106"/>
      <c r="H1273" s="106"/>
      <c r="I1273" s="107"/>
      <c r="J1273" s="107"/>
      <c r="K1273" s="52"/>
      <c r="L1273" s="68" t="str">
        <f>CONCATENATE(C1273," ",D1273," ",E1273," ",F1273)</f>
        <v xml:space="preserve">   </v>
      </c>
      <c r="M1273" s="63" t="str">
        <f t="shared" si="188"/>
        <v xml:space="preserve">   </v>
      </c>
      <c r="N1273" s="51"/>
      <c r="O1273" s="51"/>
      <c r="P1273" s="51"/>
      <c r="Q1273" s="51"/>
      <c r="R1273" s="51"/>
      <c r="S1273" s="51"/>
      <c r="T1273" s="51"/>
      <c r="U1273" s="51"/>
      <c r="V1273" s="51"/>
      <c r="W1273" s="51"/>
      <c r="X1273" s="51"/>
      <c r="Y1273" s="51"/>
      <c r="Z1273" s="51"/>
    </row>
    <row r="1274" spans="1:26" ht="15" hidden="1" customHeight="1" x14ac:dyDescent="0.25">
      <c r="A1274" s="387" t="s">
        <v>431</v>
      </c>
      <c r="B1274" s="345" t="s">
        <v>128</v>
      </c>
      <c r="C1274" s="107"/>
      <c r="D1274" s="107"/>
      <c r="E1274" s="107"/>
      <c r="F1274" s="107"/>
      <c r="G1274" s="106"/>
      <c r="H1274" s="106"/>
      <c r="I1274" s="107"/>
      <c r="J1274" s="107"/>
      <c r="K1274" s="52"/>
      <c r="L1274" s="338" t="str">
        <f t="shared" ref="L1274" si="197">CONCATENATE(C1274," ",D1274," ",E1274," ",F1274," ",C1275," ",D1275," ",E1275," ",F1275)</f>
        <v xml:space="preserve">       </v>
      </c>
      <c r="M1274" s="63" t="str">
        <f t="shared" si="188"/>
        <v xml:space="preserve">   </v>
      </c>
      <c r="N1274" s="51"/>
      <c r="O1274" s="51"/>
      <c r="P1274" s="51"/>
      <c r="Q1274" s="51"/>
      <c r="R1274" s="51"/>
      <c r="S1274" s="51"/>
      <c r="T1274" s="51"/>
      <c r="U1274" s="51"/>
      <c r="V1274" s="51"/>
      <c r="W1274" s="51"/>
      <c r="X1274" s="51"/>
      <c r="Y1274" s="51"/>
      <c r="Z1274" s="51"/>
    </row>
    <row r="1275" spans="1:26" ht="15" hidden="1" customHeight="1" x14ac:dyDescent="0.25">
      <c r="A1275" s="388"/>
      <c r="B1275" s="340"/>
      <c r="C1275" s="104"/>
      <c r="D1275" s="370"/>
      <c r="E1275" s="52"/>
      <c r="F1275" s="105"/>
      <c r="G1275" s="106"/>
      <c r="H1275" s="106"/>
      <c r="I1275" s="107"/>
      <c r="J1275" s="107"/>
      <c r="K1275" s="52"/>
      <c r="L1275" s="68" t="str">
        <f t="shared" ref="L1275:L1282" si="198">CONCATENATE(C1275," ",D1275," ",E1275," ",F1275," ",C1276," ",D1276," ",E1276," ",F1276)</f>
        <v xml:space="preserve">       </v>
      </c>
      <c r="M1275" s="63" t="str">
        <f t="shared" si="188"/>
        <v xml:space="preserve">   </v>
      </c>
      <c r="N1275" s="51"/>
      <c r="O1275" s="51"/>
      <c r="P1275" s="51"/>
      <c r="Q1275" s="51"/>
      <c r="R1275" s="51"/>
      <c r="S1275" s="51"/>
      <c r="T1275" s="51"/>
      <c r="U1275" s="51"/>
      <c r="V1275" s="51"/>
      <c r="W1275" s="51"/>
      <c r="X1275" s="51"/>
      <c r="Y1275" s="51"/>
      <c r="Z1275" s="51"/>
    </row>
    <row r="1276" spans="1:26" ht="15" hidden="1" customHeight="1" x14ac:dyDescent="0.25">
      <c r="A1276" s="388"/>
      <c r="B1276" s="340"/>
      <c r="C1276" s="104"/>
      <c r="D1276" s="370"/>
      <c r="E1276" s="52"/>
      <c r="F1276" s="105"/>
      <c r="G1276" s="106"/>
      <c r="H1276" s="106"/>
      <c r="I1276" s="107"/>
      <c r="J1276" s="107"/>
      <c r="K1276" s="52"/>
      <c r="L1276" s="68" t="str">
        <f t="shared" si="198"/>
        <v xml:space="preserve">       </v>
      </c>
      <c r="M1276" s="63" t="str">
        <f t="shared" si="188"/>
        <v xml:space="preserve">   </v>
      </c>
      <c r="N1276" s="51"/>
      <c r="O1276" s="51"/>
      <c r="P1276" s="51"/>
      <c r="Q1276" s="51"/>
      <c r="R1276" s="51"/>
      <c r="S1276" s="51"/>
      <c r="T1276" s="51"/>
      <c r="U1276" s="51"/>
      <c r="V1276" s="51"/>
      <c r="W1276" s="51"/>
      <c r="X1276" s="51"/>
      <c r="Y1276" s="51"/>
      <c r="Z1276" s="51"/>
    </row>
    <row r="1277" spans="1:26" ht="15" hidden="1" customHeight="1" x14ac:dyDescent="0.25">
      <c r="A1277" s="388"/>
      <c r="B1277" s="340"/>
      <c r="C1277" s="104"/>
      <c r="D1277" s="370"/>
      <c r="E1277" s="52"/>
      <c r="F1277" s="105"/>
      <c r="G1277" s="106"/>
      <c r="H1277" s="106"/>
      <c r="I1277" s="107"/>
      <c r="J1277" s="107"/>
      <c r="K1277" s="52"/>
      <c r="L1277" s="68" t="str">
        <f t="shared" si="198"/>
        <v xml:space="preserve">       </v>
      </c>
      <c r="M1277" s="63" t="str">
        <f t="shared" si="188"/>
        <v xml:space="preserve">   </v>
      </c>
      <c r="N1277" s="51"/>
      <c r="O1277" s="51"/>
      <c r="P1277" s="51"/>
      <c r="Q1277" s="51"/>
      <c r="R1277" s="51"/>
      <c r="S1277" s="51"/>
      <c r="T1277" s="51"/>
      <c r="U1277" s="51"/>
      <c r="V1277" s="51"/>
      <c r="W1277" s="51"/>
      <c r="X1277" s="51"/>
      <c r="Y1277" s="51"/>
      <c r="Z1277" s="51"/>
    </row>
    <row r="1278" spans="1:26" ht="15" hidden="1" customHeight="1" x14ac:dyDescent="0.25">
      <c r="A1278" s="388"/>
      <c r="B1278" s="340"/>
      <c r="C1278" s="104"/>
      <c r="D1278" s="370"/>
      <c r="E1278" s="52"/>
      <c r="F1278" s="105"/>
      <c r="G1278" s="106"/>
      <c r="H1278" s="106"/>
      <c r="I1278" s="107"/>
      <c r="J1278" s="107"/>
      <c r="K1278" s="52"/>
      <c r="L1278" s="68" t="str">
        <f t="shared" si="198"/>
        <v xml:space="preserve">       </v>
      </c>
      <c r="M1278" s="63" t="str">
        <f t="shared" si="188"/>
        <v xml:space="preserve">   </v>
      </c>
      <c r="N1278" s="51"/>
      <c r="O1278" s="51"/>
      <c r="P1278" s="51"/>
      <c r="Q1278" s="51"/>
      <c r="R1278" s="51"/>
      <c r="S1278" s="51"/>
      <c r="T1278" s="51"/>
      <c r="U1278" s="51"/>
      <c r="V1278" s="51"/>
      <c r="W1278" s="51"/>
      <c r="X1278" s="51"/>
      <c r="Y1278" s="51"/>
      <c r="Z1278" s="51"/>
    </row>
    <row r="1279" spans="1:26" ht="15" hidden="1" customHeight="1" x14ac:dyDescent="0.25">
      <c r="A1279" s="388"/>
      <c r="B1279" s="340"/>
      <c r="C1279" s="104"/>
      <c r="D1279" s="370"/>
      <c r="E1279" s="52"/>
      <c r="F1279" s="105"/>
      <c r="G1279" s="106"/>
      <c r="H1279" s="106"/>
      <c r="I1279" s="107"/>
      <c r="J1279" s="107"/>
      <c r="K1279" s="52"/>
      <c r="L1279" s="68" t="str">
        <f t="shared" si="198"/>
        <v xml:space="preserve">       </v>
      </c>
      <c r="M1279" s="63" t="str">
        <f t="shared" si="188"/>
        <v xml:space="preserve">   </v>
      </c>
      <c r="N1279" s="51"/>
      <c r="O1279" s="51"/>
      <c r="P1279" s="51"/>
      <c r="Q1279" s="51"/>
      <c r="R1279" s="51"/>
      <c r="S1279" s="51"/>
      <c r="T1279" s="51"/>
      <c r="U1279" s="51"/>
      <c r="V1279" s="51"/>
      <c r="W1279" s="51"/>
      <c r="X1279" s="51"/>
      <c r="Y1279" s="51"/>
      <c r="Z1279" s="51"/>
    </row>
    <row r="1280" spans="1:26" ht="15" hidden="1" customHeight="1" x14ac:dyDescent="0.25">
      <c r="A1280" s="388"/>
      <c r="B1280" s="340"/>
      <c r="C1280" s="104"/>
      <c r="D1280" s="370"/>
      <c r="E1280" s="52"/>
      <c r="F1280" s="105"/>
      <c r="G1280" s="106"/>
      <c r="H1280" s="106"/>
      <c r="I1280" s="107"/>
      <c r="J1280" s="107"/>
      <c r="K1280" s="52"/>
      <c r="L1280" s="68" t="str">
        <f t="shared" si="198"/>
        <v xml:space="preserve">       </v>
      </c>
      <c r="M1280" s="63" t="str">
        <f t="shared" si="188"/>
        <v xml:space="preserve">   </v>
      </c>
      <c r="N1280" s="51"/>
      <c r="O1280" s="51"/>
      <c r="P1280" s="51"/>
      <c r="Q1280" s="51"/>
      <c r="R1280" s="51"/>
      <c r="S1280" s="51"/>
      <c r="T1280" s="51"/>
      <c r="U1280" s="51"/>
      <c r="V1280" s="51"/>
      <c r="W1280" s="51"/>
      <c r="X1280" s="51"/>
      <c r="Y1280" s="51"/>
      <c r="Z1280" s="51"/>
    </row>
    <row r="1281" spans="1:26" ht="15" hidden="1" customHeight="1" x14ac:dyDescent="0.25">
      <c r="A1281" s="388"/>
      <c r="B1281" s="340"/>
      <c r="C1281" s="104"/>
      <c r="D1281" s="370"/>
      <c r="E1281" s="52"/>
      <c r="F1281" s="105"/>
      <c r="G1281" s="106"/>
      <c r="H1281" s="106"/>
      <c r="I1281" s="107"/>
      <c r="J1281" s="107"/>
      <c r="K1281" s="52"/>
      <c r="L1281" s="68" t="str">
        <f t="shared" si="198"/>
        <v xml:space="preserve">       </v>
      </c>
      <c r="M1281" s="63" t="str">
        <f t="shared" si="188"/>
        <v xml:space="preserve">   </v>
      </c>
      <c r="N1281" s="51"/>
      <c r="O1281" s="51"/>
      <c r="P1281" s="51"/>
      <c r="Q1281" s="51"/>
      <c r="R1281" s="51"/>
      <c r="S1281" s="51"/>
      <c r="T1281" s="51"/>
      <c r="U1281" s="51"/>
      <c r="V1281" s="51"/>
      <c r="W1281" s="51"/>
      <c r="X1281" s="51"/>
      <c r="Y1281" s="51"/>
      <c r="Z1281" s="51"/>
    </row>
    <row r="1282" spans="1:26" ht="15" hidden="1" customHeight="1" x14ac:dyDescent="0.25">
      <c r="A1282" s="388"/>
      <c r="B1282" s="340"/>
      <c r="C1282" s="104"/>
      <c r="D1282" s="370"/>
      <c r="E1282" s="52"/>
      <c r="F1282" s="105"/>
      <c r="G1282" s="106"/>
      <c r="H1282" s="106"/>
      <c r="I1282" s="107"/>
      <c r="J1282" s="107"/>
      <c r="K1282" s="52"/>
      <c r="L1282" s="68" t="str">
        <f t="shared" si="198"/>
        <v xml:space="preserve">       </v>
      </c>
      <c r="M1282" s="63" t="str">
        <f t="shared" si="188"/>
        <v xml:space="preserve">   </v>
      </c>
      <c r="N1282" s="51"/>
      <c r="O1282" s="51"/>
      <c r="P1282" s="51"/>
      <c r="Q1282" s="51"/>
      <c r="R1282" s="51"/>
      <c r="S1282" s="51"/>
      <c r="T1282" s="51"/>
      <c r="U1282" s="51"/>
      <c r="V1282" s="51"/>
      <c r="W1282" s="51"/>
      <c r="X1282" s="51"/>
      <c r="Y1282" s="51"/>
      <c r="Z1282" s="51"/>
    </row>
    <row r="1283" spans="1:26" ht="15" hidden="1" customHeight="1" x14ac:dyDescent="0.25">
      <c r="A1283" s="389"/>
      <c r="B1283" s="344"/>
      <c r="C1283" s="104"/>
      <c r="D1283" s="370"/>
      <c r="E1283" s="52"/>
      <c r="F1283" s="105"/>
      <c r="G1283" s="106"/>
      <c r="H1283" s="106"/>
      <c r="I1283" s="107"/>
      <c r="J1283" s="107"/>
      <c r="K1283" s="52"/>
      <c r="L1283" s="68" t="str">
        <f>CONCATENATE(C1283," ",D1283," ",E1283," ",F1283)</f>
        <v xml:space="preserve">   </v>
      </c>
      <c r="M1283" s="63" t="str">
        <f t="shared" si="188"/>
        <v xml:space="preserve">   </v>
      </c>
      <c r="N1283" s="51"/>
      <c r="O1283" s="51"/>
      <c r="P1283" s="51"/>
      <c r="Q1283" s="51"/>
      <c r="R1283" s="51"/>
      <c r="S1283" s="51"/>
      <c r="T1283" s="51"/>
      <c r="U1283" s="51"/>
      <c r="V1283" s="51"/>
      <c r="W1283" s="51"/>
      <c r="X1283" s="51"/>
      <c r="Y1283" s="51"/>
      <c r="Z1283" s="51"/>
    </row>
    <row r="1284" spans="1:26" ht="15" hidden="1" customHeight="1" x14ac:dyDescent="0.25">
      <c r="A1284" s="387" t="s">
        <v>431</v>
      </c>
      <c r="B1284" s="345" t="s">
        <v>128</v>
      </c>
      <c r="C1284" s="107"/>
      <c r="D1284" s="107"/>
      <c r="E1284" s="107"/>
      <c r="F1284" s="107"/>
      <c r="G1284" s="106"/>
      <c r="H1284" s="106"/>
      <c r="I1284" s="107"/>
      <c r="J1284" s="107"/>
      <c r="K1284" s="52"/>
      <c r="L1284" s="338" t="str">
        <f t="shared" ref="L1284" si="199">CONCATENATE(C1284," ",D1284," ",E1284," ",F1284," ",C1285," ",D1285," ",E1285," ",F1285)</f>
        <v xml:space="preserve">       </v>
      </c>
      <c r="M1284" s="63" t="str">
        <f t="shared" si="188"/>
        <v xml:space="preserve">   </v>
      </c>
      <c r="N1284" s="51"/>
      <c r="O1284" s="51"/>
      <c r="P1284" s="51"/>
      <c r="Q1284" s="51"/>
      <c r="R1284" s="51"/>
      <c r="S1284" s="51"/>
      <c r="T1284" s="51"/>
      <c r="U1284" s="51"/>
      <c r="V1284" s="51"/>
      <c r="W1284" s="51"/>
      <c r="X1284" s="51"/>
      <c r="Y1284" s="51"/>
      <c r="Z1284" s="51"/>
    </row>
    <row r="1285" spans="1:26" ht="15" hidden="1" customHeight="1" x14ac:dyDescent="0.25">
      <c r="A1285" s="388"/>
      <c r="B1285" s="340"/>
      <c r="C1285" s="104"/>
      <c r="D1285" s="370"/>
      <c r="E1285" s="52"/>
      <c r="F1285" s="105"/>
      <c r="G1285" s="106"/>
      <c r="H1285" s="106"/>
      <c r="I1285" s="107"/>
      <c r="J1285" s="107"/>
      <c r="K1285" s="52"/>
      <c r="L1285" s="68" t="str">
        <f t="shared" ref="L1285:L1292" si="200">CONCATENATE(C1285," ",D1285," ",E1285," ",F1285," ",C1286," ",D1286," ",E1286," ",F1286)</f>
        <v xml:space="preserve">       </v>
      </c>
      <c r="M1285" s="63" t="str">
        <f t="shared" si="188"/>
        <v xml:space="preserve">   </v>
      </c>
      <c r="N1285" s="51"/>
      <c r="O1285" s="51"/>
      <c r="P1285" s="51"/>
      <c r="Q1285" s="51"/>
      <c r="R1285" s="51"/>
      <c r="S1285" s="51"/>
      <c r="T1285" s="51"/>
      <c r="U1285" s="51"/>
      <c r="V1285" s="51"/>
      <c r="W1285" s="51"/>
      <c r="X1285" s="51"/>
      <c r="Y1285" s="51"/>
      <c r="Z1285" s="51"/>
    </row>
    <row r="1286" spans="1:26" ht="15" hidden="1" customHeight="1" x14ac:dyDescent="0.25">
      <c r="A1286" s="388"/>
      <c r="B1286" s="340"/>
      <c r="C1286" s="104"/>
      <c r="D1286" s="370"/>
      <c r="E1286" s="52"/>
      <c r="F1286" s="105"/>
      <c r="G1286" s="106"/>
      <c r="H1286" s="106"/>
      <c r="I1286" s="107"/>
      <c r="J1286" s="107"/>
      <c r="K1286" s="52"/>
      <c r="L1286" s="68" t="str">
        <f t="shared" si="200"/>
        <v xml:space="preserve">       </v>
      </c>
      <c r="M1286" s="63" t="str">
        <f t="shared" si="188"/>
        <v xml:space="preserve">   </v>
      </c>
      <c r="N1286" s="51"/>
      <c r="O1286" s="51"/>
      <c r="P1286" s="51"/>
      <c r="Q1286" s="51"/>
      <c r="R1286" s="51"/>
      <c r="S1286" s="51"/>
      <c r="T1286" s="51"/>
      <c r="U1286" s="51"/>
      <c r="V1286" s="51"/>
      <c r="W1286" s="51"/>
      <c r="X1286" s="51"/>
      <c r="Y1286" s="51"/>
      <c r="Z1286" s="51"/>
    </row>
    <row r="1287" spans="1:26" ht="15" hidden="1" customHeight="1" x14ac:dyDescent="0.25">
      <c r="A1287" s="388"/>
      <c r="B1287" s="340"/>
      <c r="C1287" s="104"/>
      <c r="D1287" s="370"/>
      <c r="E1287" s="52"/>
      <c r="F1287" s="105"/>
      <c r="G1287" s="106"/>
      <c r="H1287" s="106"/>
      <c r="I1287" s="107"/>
      <c r="J1287" s="107"/>
      <c r="K1287" s="52"/>
      <c r="L1287" s="68" t="str">
        <f t="shared" si="200"/>
        <v xml:space="preserve">       </v>
      </c>
      <c r="M1287" s="63" t="str">
        <f t="shared" si="188"/>
        <v xml:space="preserve">   </v>
      </c>
      <c r="N1287" s="51"/>
      <c r="O1287" s="51"/>
      <c r="P1287" s="51"/>
      <c r="Q1287" s="51"/>
      <c r="R1287" s="51"/>
      <c r="S1287" s="51"/>
      <c r="T1287" s="51"/>
      <c r="U1287" s="51"/>
      <c r="V1287" s="51"/>
      <c r="W1287" s="51"/>
      <c r="X1287" s="51"/>
      <c r="Y1287" s="51"/>
      <c r="Z1287" s="51"/>
    </row>
    <row r="1288" spans="1:26" ht="15" hidden="1" customHeight="1" x14ac:dyDescent="0.25">
      <c r="A1288" s="388"/>
      <c r="B1288" s="340"/>
      <c r="C1288" s="104"/>
      <c r="D1288" s="370"/>
      <c r="E1288" s="52"/>
      <c r="F1288" s="105"/>
      <c r="G1288" s="106"/>
      <c r="H1288" s="106"/>
      <c r="I1288" s="107"/>
      <c r="J1288" s="107"/>
      <c r="K1288" s="52"/>
      <c r="L1288" s="68" t="str">
        <f t="shared" si="200"/>
        <v xml:space="preserve">       </v>
      </c>
      <c r="M1288" s="63" t="str">
        <f t="shared" si="188"/>
        <v xml:space="preserve">   </v>
      </c>
      <c r="N1288" s="51"/>
      <c r="O1288" s="51"/>
      <c r="P1288" s="51"/>
      <c r="Q1288" s="51"/>
      <c r="R1288" s="51"/>
      <c r="S1288" s="51"/>
      <c r="T1288" s="51"/>
      <c r="U1288" s="51"/>
      <c r="V1288" s="51"/>
      <c r="W1288" s="51"/>
      <c r="X1288" s="51"/>
      <c r="Y1288" s="51"/>
      <c r="Z1288" s="51"/>
    </row>
    <row r="1289" spans="1:26" ht="15" hidden="1" customHeight="1" x14ac:dyDescent="0.25">
      <c r="A1289" s="388"/>
      <c r="B1289" s="340"/>
      <c r="C1289" s="104"/>
      <c r="D1289" s="370"/>
      <c r="E1289" s="52"/>
      <c r="F1289" s="105"/>
      <c r="G1289" s="106"/>
      <c r="H1289" s="106"/>
      <c r="I1289" s="107"/>
      <c r="J1289" s="107"/>
      <c r="K1289" s="52"/>
      <c r="L1289" s="68" t="str">
        <f t="shared" si="200"/>
        <v xml:space="preserve">       </v>
      </c>
      <c r="M1289" s="63" t="str">
        <f t="shared" si="188"/>
        <v xml:space="preserve">   </v>
      </c>
      <c r="N1289" s="51"/>
      <c r="O1289" s="51"/>
      <c r="P1289" s="51"/>
      <c r="Q1289" s="51"/>
      <c r="R1289" s="51"/>
      <c r="S1289" s="51"/>
      <c r="T1289" s="51"/>
      <c r="U1289" s="51"/>
      <c r="V1289" s="51"/>
      <c r="W1289" s="51"/>
      <c r="X1289" s="51"/>
      <c r="Y1289" s="51"/>
      <c r="Z1289" s="51"/>
    </row>
    <row r="1290" spans="1:26" ht="15" hidden="1" customHeight="1" x14ac:dyDescent="0.25">
      <c r="A1290" s="388"/>
      <c r="B1290" s="340"/>
      <c r="C1290" s="104"/>
      <c r="D1290" s="370"/>
      <c r="E1290" s="52"/>
      <c r="F1290" s="105"/>
      <c r="G1290" s="106"/>
      <c r="H1290" s="106"/>
      <c r="I1290" s="107"/>
      <c r="J1290" s="107"/>
      <c r="K1290" s="52"/>
      <c r="L1290" s="68" t="str">
        <f t="shared" si="200"/>
        <v xml:space="preserve">       </v>
      </c>
      <c r="M1290" s="63" t="str">
        <f t="shared" si="188"/>
        <v xml:space="preserve">   </v>
      </c>
      <c r="N1290" s="51"/>
      <c r="O1290" s="51"/>
      <c r="P1290" s="51"/>
      <c r="Q1290" s="51"/>
      <c r="R1290" s="51"/>
      <c r="S1290" s="51"/>
      <c r="T1290" s="51"/>
      <c r="U1290" s="51"/>
      <c r="V1290" s="51"/>
      <c r="W1290" s="51"/>
      <c r="X1290" s="51"/>
      <c r="Y1290" s="51"/>
      <c r="Z1290" s="51"/>
    </row>
    <row r="1291" spans="1:26" ht="15" hidden="1" customHeight="1" x14ac:dyDescent="0.25">
      <c r="A1291" s="388"/>
      <c r="B1291" s="340"/>
      <c r="C1291" s="104"/>
      <c r="D1291" s="370"/>
      <c r="E1291" s="52"/>
      <c r="F1291" s="105"/>
      <c r="G1291" s="106"/>
      <c r="H1291" s="106"/>
      <c r="I1291" s="107"/>
      <c r="J1291" s="107"/>
      <c r="K1291" s="52"/>
      <c r="L1291" s="68" t="str">
        <f t="shared" si="200"/>
        <v xml:space="preserve">       </v>
      </c>
      <c r="M1291" s="63" t="str">
        <f t="shared" si="188"/>
        <v xml:space="preserve">   </v>
      </c>
      <c r="N1291" s="51"/>
      <c r="O1291" s="51"/>
      <c r="P1291" s="51"/>
      <c r="Q1291" s="51"/>
      <c r="R1291" s="51"/>
      <c r="S1291" s="51"/>
      <c r="T1291" s="51"/>
      <c r="U1291" s="51"/>
      <c r="V1291" s="51"/>
      <c r="W1291" s="51"/>
      <c r="X1291" s="51"/>
      <c r="Y1291" s="51"/>
      <c r="Z1291" s="51"/>
    </row>
    <row r="1292" spans="1:26" ht="15" hidden="1" customHeight="1" x14ac:dyDescent="0.25">
      <c r="A1292" s="388"/>
      <c r="B1292" s="340"/>
      <c r="C1292" s="104"/>
      <c r="D1292" s="370"/>
      <c r="E1292" s="52"/>
      <c r="F1292" s="105"/>
      <c r="G1292" s="106"/>
      <c r="H1292" s="106"/>
      <c r="I1292" s="107"/>
      <c r="J1292" s="107"/>
      <c r="K1292" s="52"/>
      <c r="L1292" s="68" t="str">
        <f t="shared" si="200"/>
        <v xml:space="preserve">       </v>
      </c>
      <c r="M1292" s="63" t="str">
        <f t="shared" si="188"/>
        <v xml:space="preserve">   </v>
      </c>
      <c r="N1292" s="51"/>
      <c r="O1292" s="51"/>
      <c r="P1292" s="51"/>
      <c r="Q1292" s="51"/>
      <c r="R1292" s="51"/>
      <c r="S1292" s="51"/>
      <c r="T1292" s="51"/>
      <c r="U1292" s="51"/>
      <c r="V1292" s="51"/>
      <c r="W1292" s="51"/>
      <c r="X1292" s="51"/>
      <c r="Y1292" s="51"/>
      <c r="Z1292" s="51"/>
    </row>
    <row r="1293" spans="1:26" ht="15" hidden="1" customHeight="1" x14ac:dyDescent="0.25">
      <c r="A1293" s="389"/>
      <c r="B1293" s="344"/>
      <c r="C1293" s="104"/>
      <c r="D1293" s="370"/>
      <c r="E1293" s="52"/>
      <c r="F1293" s="105"/>
      <c r="G1293" s="106"/>
      <c r="H1293" s="106"/>
      <c r="I1293" s="107"/>
      <c r="J1293" s="107"/>
      <c r="K1293" s="52"/>
      <c r="L1293" s="68" t="str">
        <f>CONCATENATE(C1293," ",D1293," ",E1293," ",F1293)</f>
        <v xml:space="preserve">   </v>
      </c>
      <c r="M1293" s="63" t="str">
        <f t="shared" si="188"/>
        <v xml:space="preserve">   </v>
      </c>
      <c r="N1293" s="51"/>
      <c r="O1293" s="51"/>
      <c r="P1293" s="51"/>
      <c r="Q1293" s="51"/>
      <c r="R1293" s="51"/>
      <c r="S1293" s="51"/>
      <c r="T1293" s="51"/>
      <c r="U1293" s="51"/>
      <c r="V1293" s="51"/>
      <c r="W1293" s="51"/>
      <c r="X1293" s="51"/>
      <c r="Y1293" s="51"/>
      <c r="Z1293" s="51"/>
    </row>
    <row r="1294" spans="1:26" ht="15" hidden="1" customHeight="1" x14ac:dyDescent="0.25">
      <c r="A1294" s="387" t="s">
        <v>431</v>
      </c>
      <c r="B1294" s="345" t="s">
        <v>128</v>
      </c>
      <c r="C1294" s="107"/>
      <c r="D1294" s="107"/>
      <c r="E1294" s="107"/>
      <c r="F1294" s="107"/>
      <c r="G1294" s="106"/>
      <c r="H1294" s="106"/>
      <c r="I1294" s="107"/>
      <c r="J1294" s="107"/>
      <c r="K1294" s="52"/>
      <c r="L1294" s="338" t="str">
        <f t="shared" ref="L1294" si="201">CONCATENATE(C1294," ",D1294," ",E1294," ",F1294," ",C1295," ",D1295," ",E1295," ",F1295)</f>
        <v xml:space="preserve">       </v>
      </c>
      <c r="M1294" s="63" t="str">
        <f t="shared" si="188"/>
        <v xml:space="preserve">   </v>
      </c>
      <c r="N1294" s="51"/>
      <c r="O1294" s="51"/>
      <c r="P1294" s="51"/>
      <c r="Q1294" s="51"/>
      <c r="R1294" s="51"/>
      <c r="S1294" s="51"/>
      <c r="T1294" s="51"/>
      <c r="U1294" s="51"/>
      <c r="V1294" s="51"/>
      <c r="W1294" s="51"/>
      <c r="X1294" s="51"/>
      <c r="Y1294" s="51"/>
      <c r="Z1294" s="51"/>
    </row>
    <row r="1295" spans="1:26" ht="15" hidden="1" customHeight="1" x14ac:dyDescent="0.25">
      <c r="A1295" s="388"/>
      <c r="B1295" s="340"/>
      <c r="C1295" s="104"/>
      <c r="D1295" s="370"/>
      <c r="E1295" s="52"/>
      <c r="F1295" s="105"/>
      <c r="G1295" s="106"/>
      <c r="H1295" s="106"/>
      <c r="I1295" s="107"/>
      <c r="J1295" s="107"/>
      <c r="K1295" s="52"/>
      <c r="L1295" s="68" t="str">
        <f t="shared" ref="L1295:L1302" si="202">CONCATENATE(C1295," ",D1295," ",E1295," ",F1295," ",C1296," ",D1296," ",E1296," ",F1296)</f>
        <v xml:space="preserve">       </v>
      </c>
      <c r="M1295" s="63" t="str">
        <f t="shared" ref="M1295:M1358" si="203">CONCATENATE(G1295," ",H1295," ",I1295," ",J1295)</f>
        <v xml:space="preserve">   </v>
      </c>
      <c r="N1295" s="51"/>
      <c r="O1295" s="51"/>
      <c r="P1295" s="51"/>
      <c r="Q1295" s="51"/>
      <c r="R1295" s="51"/>
      <c r="S1295" s="51"/>
      <c r="T1295" s="51"/>
      <c r="U1295" s="51"/>
      <c r="V1295" s="51"/>
      <c r="W1295" s="51"/>
      <c r="X1295" s="51"/>
      <c r="Y1295" s="51"/>
      <c r="Z1295" s="51"/>
    </row>
    <row r="1296" spans="1:26" ht="15" hidden="1" customHeight="1" x14ac:dyDescent="0.25">
      <c r="A1296" s="388"/>
      <c r="B1296" s="340"/>
      <c r="C1296" s="104"/>
      <c r="D1296" s="370"/>
      <c r="E1296" s="52"/>
      <c r="F1296" s="105"/>
      <c r="G1296" s="106"/>
      <c r="H1296" s="106"/>
      <c r="I1296" s="107"/>
      <c r="J1296" s="107"/>
      <c r="K1296" s="52"/>
      <c r="L1296" s="68" t="str">
        <f t="shared" si="202"/>
        <v xml:space="preserve">       </v>
      </c>
      <c r="M1296" s="63" t="str">
        <f t="shared" si="203"/>
        <v xml:space="preserve">   </v>
      </c>
      <c r="N1296" s="51"/>
      <c r="O1296" s="51"/>
      <c r="P1296" s="51"/>
      <c r="Q1296" s="51"/>
      <c r="R1296" s="51"/>
      <c r="S1296" s="51"/>
      <c r="T1296" s="51"/>
      <c r="U1296" s="51"/>
      <c r="V1296" s="51"/>
      <c r="W1296" s="51"/>
      <c r="X1296" s="51"/>
      <c r="Y1296" s="51"/>
      <c r="Z1296" s="51"/>
    </row>
    <row r="1297" spans="1:26" ht="15" hidden="1" customHeight="1" x14ac:dyDescent="0.25">
      <c r="A1297" s="388"/>
      <c r="B1297" s="340"/>
      <c r="C1297" s="104"/>
      <c r="D1297" s="370"/>
      <c r="E1297" s="52"/>
      <c r="F1297" s="105"/>
      <c r="G1297" s="106"/>
      <c r="H1297" s="106"/>
      <c r="I1297" s="107"/>
      <c r="J1297" s="107"/>
      <c r="K1297" s="52"/>
      <c r="L1297" s="68" t="str">
        <f t="shared" si="202"/>
        <v xml:space="preserve">       </v>
      </c>
      <c r="M1297" s="63" t="str">
        <f t="shared" si="203"/>
        <v xml:space="preserve">   </v>
      </c>
      <c r="N1297" s="51"/>
      <c r="O1297" s="51"/>
      <c r="P1297" s="51"/>
      <c r="Q1297" s="51"/>
      <c r="R1297" s="51"/>
      <c r="S1297" s="51"/>
      <c r="T1297" s="51"/>
      <c r="U1297" s="51"/>
      <c r="V1297" s="51"/>
      <c r="W1297" s="51"/>
      <c r="X1297" s="51"/>
      <c r="Y1297" s="51"/>
      <c r="Z1297" s="51"/>
    </row>
    <row r="1298" spans="1:26" ht="15" hidden="1" customHeight="1" x14ac:dyDescent="0.25">
      <c r="A1298" s="388"/>
      <c r="B1298" s="340"/>
      <c r="C1298" s="104"/>
      <c r="D1298" s="370"/>
      <c r="E1298" s="52"/>
      <c r="F1298" s="105"/>
      <c r="G1298" s="106"/>
      <c r="H1298" s="106"/>
      <c r="I1298" s="107"/>
      <c r="J1298" s="107"/>
      <c r="K1298" s="52"/>
      <c r="L1298" s="68" t="str">
        <f t="shared" si="202"/>
        <v xml:space="preserve">       </v>
      </c>
      <c r="M1298" s="63" t="str">
        <f t="shared" si="203"/>
        <v xml:space="preserve">   </v>
      </c>
      <c r="N1298" s="51"/>
      <c r="O1298" s="51"/>
      <c r="P1298" s="51"/>
      <c r="Q1298" s="51"/>
      <c r="R1298" s="51"/>
      <c r="S1298" s="51"/>
      <c r="T1298" s="51"/>
      <c r="U1298" s="51"/>
      <c r="V1298" s="51"/>
      <c r="W1298" s="51"/>
      <c r="X1298" s="51"/>
      <c r="Y1298" s="51"/>
      <c r="Z1298" s="51"/>
    </row>
    <row r="1299" spans="1:26" ht="15" hidden="1" customHeight="1" x14ac:dyDescent="0.25">
      <c r="A1299" s="388"/>
      <c r="B1299" s="340"/>
      <c r="C1299" s="104"/>
      <c r="D1299" s="370"/>
      <c r="E1299" s="52"/>
      <c r="F1299" s="105"/>
      <c r="G1299" s="106"/>
      <c r="H1299" s="106"/>
      <c r="I1299" s="107"/>
      <c r="J1299" s="107"/>
      <c r="K1299" s="52"/>
      <c r="L1299" s="68" t="str">
        <f t="shared" si="202"/>
        <v xml:space="preserve">       </v>
      </c>
      <c r="M1299" s="63" t="str">
        <f t="shared" si="203"/>
        <v xml:space="preserve">   </v>
      </c>
      <c r="N1299" s="51"/>
      <c r="O1299" s="51"/>
      <c r="P1299" s="51"/>
      <c r="Q1299" s="51"/>
      <c r="R1299" s="51"/>
      <c r="S1299" s="51"/>
      <c r="T1299" s="51"/>
      <c r="U1299" s="51"/>
      <c r="V1299" s="51"/>
      <c r="W1299" s="51"/>
      <c r="X1299" s="51"/>
      <c r="Y1299" s="51"/>
      <c r="Z1299" s="51"/>
    </row>
    <row r="1300" spans="1:26" ht="15" hidden="1" customHeight="1" x14ac:dyDescent="0.25">
      <c r="A1300" s="388"/>
      <c r="B1300" s="340"/>
      <c r="C1300" s="104"/>
      <c r="D1300" s="370"/>
      <c r="E1300" s="52"/>
      <c r="F1300" s="105"/>
      <c r="G1300" s="106"/>
      <c r="H1300" s="106"/>
      <c r="I1300" s="107"/>
      <c r="J1300" s="107"/>
      <c r="K1300" s="52"/>
      <c r="L1300" s="68" t="str">
        <f t="shared" si="202"/>
        <v xml:space="preserve">       </v>
      </c>
      <c r="M1300" s="63" t="str">
        <f t="shared" si="203"/>
        <v xml:space="preserve">   </v>
      </c>
      <c r="N1300" s="51"/>
      <c r="O1300" s="51"/>
      <c r="P1300" s="51"/>
      <c r="Q1300" s="51"/>
      <c r="R1300" s="51"/>
      <c r="S1300" s="51"/>
      <c r="T1300" s="51"/>
      <c r="U1300" s="51"/>
      <c r="V1300" s="51"/>
      <c r="W1300" s="51"/>
      <c r="X1300" s="51"/>
      <c r="Y1300" s="51"/>
      <c r="Z1300" s="51"/>
    </row>
    <row r="1301" spans="1:26" ht="15" hidden="1" customHeight="1" x14ac:dyDescent="0.25">
      <c r="A1301" s="388"/>
      <c r="B1301" s="340"/>
      <c r="C1301" s="104"/>
      <c r="D1301" s="370"/>
      <c r="E1301" s="52"/>
      <c r="F1301" s="105"/>
      <c r="G1301" s="106"/>
      <c r="H1301" s="106"/>
      <c r="I1301" s="107"/>
      <c r="J1301" s="107"/>
      <c r="K1301" s="52"/>
      <c r="L1301" s="68" t="str">
        <f t="shared" si="202"/>
        <v xml:space="preserve">       </v>
      </c>
      <c r="M1301" s="63" t="str">
        <f t="shared" si="203"/>
        <v xml:space="preserve">   </v>
      </c>
      <c r="N1301" s="51"/>
      <c r="O1301" s="51"/>
      <c r="P1301" s="51"/>
      <c r="Q1301" s="51"/>
      <c r="R1301" s="51"/>
      <c r="S1301" s="51"/>
      <c r="T1301" s="51"/>
      <c r="U1301" s="51"/>
      <c r="V1301" s="51"/>
      <c r="W1301" s="51"/>
      <c r="X1301" s="51"/>
      <c r="Y1301" s="51"/>
      <c r="Z1301" s="51"/>
    </row>
    <row r="1302" spans="1:26" ht="15" hidden="1" customHeight="1" x14ac:dyDescent="0.25">
      <c r="A1302" s="388"/>
      <c r="B1302" s="340"/>
      <c r="C1302" s="104"/>
      <c r="D1302" s="370"/>
      <c r="E1302" s="52"/>
      <c r="F1302" s="105"/>
      <c r="G1302" s="106"/>
      <c r="H1302" s="106"/>
      <c r="I1302" s="107"/>
      <c r="J1302" s="107"/>
      <c r="K1302" s="52"/>
      <c r="L1302" s="68" t="str">
        <f t="shared" si="202"/>
        <v xml:space="preserve">       </v>
      </c>
      <c r="M1302" s="63" t="str">
        <f t="shared" si="203"/>
        <v xml:space="preserve">   </v>
      </c>
      <c r="N1302" s="51"/>
      <c r="O1302" s="51"/>
      <c r="P1302" s="51"/>
      <c r="Q1302" s="51"/>
      <c r="R1302" s="51"/>
      <c r="S1302" s="51"/>
      <c r="T1302" s="51"/>
      <c r="U1302" s="51"/>
      <c r="V1302" s="51"/>
      <c r="W1302" s="51"/>
      <c r="X1302" s="51"/>
      <c r="Y1302" s="51"/>
      <c r="Z1302" s="51"/>
    </row>
    <row r="1303" spans="1:26" ht="15" hidden="1" customHeight="1" x14ac:dyDescent="0.25">
      <c r="A1303" s="389"/>
      <c r="B1303" s="344"/>
      <c r="C1303" s="104"/>
      <c r="D1303" s="370"/>
      <c r="E1303" s="52"/>
      <c r="F1303" s="105"/>
      <c r="G1303" s="106"/>
      <c r="H1303" s="106"/>
      <c r="I1303" s="107"/>
      <c r="J1303" s="107"/>
      <c r="K1303" s="52"/>
      <c r="L1303" s="68" t="str">
        <f>CONCATENATE(C1303," ",D1303," ",E1303," ",F1303)</f>
        <v xml:space="preserve">   </v>
      </c>
      <c r="M1303" s="63" t="str">
        <f t="shared" si="203"/>
        <v xml:space="preserve">   </v>
      </c>
      <c r="N1303" s="51"/>
      <c r="O1303" s="51"/>
      <c r="P1303" s="51"/>
      <c r="Q1303" s="51"/>
      <c r="R1303" s="51"/>
      <c r="S1303" s="51"/>
      <c r="T1303" s="51"/>
      <c r="U1303" s="51"/>
      <c r="V1303" s="51"/>
      <c r="W1303" s="51"/>
      <c r="X1303" s="51"/>
      <c r="Y1303" s="51"/>
      <c r="Z1303" s="51"/>
    </row>
    <row r="1304" spans="1:26" ht="15" hidden="1" customHeight="1" x14ac:dyDescent="0.25">
      <c r="A1304" s="387" t="s">
        <v>431</v>
      </c>
      <c r="B1304" s="345" t="s">
        <v>128</v>
      </c>
      <c r="C1304" s="107"/>
      <c r="D1304" s="107"/>
      <c r="E1304" s="107"/>
      <c r="F1304" s="107"/>
      <c r="G1304" s="106"/>
      <c r="H1304" s="106"/>
      <c r="I1304" s="107"/>
      <c r="J1304" s="107"/>
      <c r="K1304" s="52"/>
      <c r="L1304" s="338" t="str">
        <f t="shared" ref="L1304" si="204">CONCATENATE(C1304," ",D1304," ",E1304," ",F1304," ",C1305," ",D1305," ",E1305," ",F1305)</f>
        <v xml:space="preserve">       </v>
      </c>
      <c r="M1304" s="63" t="str">
        <f t="shared" si="203"/>
        <v xml:space="preserve">   </v>
      </c>
      <c r="N1304" s="51"/>
      <c r="O1304" s="51"/>
      <c r="P1304" s="51"/>
      <c r="Q1304" s="51"/>
      <c r="R1304" s="51"/>
      <c r="S1304" s="51"/>
      <c r="T1304" s="51"/>
      <c r="U1304" s="51"/>
      <c r="V1304" s="51"/>
      <c r="W1304" s="51"/>
      <c r="X1304" s="51"/>
      <c r="Y1304" s="51"/>
      <c r="Z1304" s="51"/>
    </row>
    <row r="1305" spans="1:26" ht="15" hidden="1" customHeight="1" x14ac:dyDescent="0.25">
      <c r="A1305" s="388"/>
      <c r="B1305" s="340"/>
      <c r="C1305" s="104"/>
      <c r="D1305" s="370"/>
      <c r="E1305" s="52"/>
      <c r="F1305" s="105"/>
      <c r="G1305" s="106"/>
      <c r="H1305" s="106"/>
      <c r="I1305" s="107"/>
      <c r="J1305" s="107"/>
      <c r="K1305" s="52"/>
      <c r="L1305" s="68" t="str">
        <f t="shared" ref="L1305:L1312" si="205">CONCATENATE(C1305," ",D1305," ",E1305," ",F1305," ",C1306," ",D1306," ",E1306," ",F1306)</f>
        <v xml:space="preserve">       </v>
      </c>
      <c r="M1305" s="63" t="str">
        <f t="shared" si="203"/>
        <v xml:space="preserve">   </v>
      </c>
      <c r="N1305" s="51"/>
      <c r="O1305" s="51"/>
      <c r="P1305" s="51"/>
      <c r="Q1305" s="51"/>
      <c r="R1305" s="51"/>
      <c r="S1305" s="51"/>
      <c r="T1305" s="51"/>
      <c r="U1305" s="51"/>
      <c r="V1305" s="51"/>
      <c r="W1305" s="51"/>
      <c r="X1305" s="51"/>
      <c r="Y1305" s="51"/>
      <c r="Z1305" s="51"/>
    </row>
    <row r="1306" spans="1:26" ht="15" hidden="1" customHeight="1" x14ac:dyDescent="0.25">
      <c r="A1306" s="388"/>
      <c r="B1306" s="340"/>
      <c r="C1306" s="104"/>
      <c r="D1306" s="370"/>
      <c r="E1306" s="52"/>
      <c r="F1306" s="105"/>
      <c r="G1306" s="106"/>
      <c r="H1306" s="106"/>
      <c r="I1306" s="107"/>
      <c r="J1306" s="107"/>
      <c r="K1306" s="52"/>
      <c r="L1306" s="68" t="str">
        <f t="shared" si="205"/>
        <v xml:space="preserve">       </v>
      </c>
      <c r="M1306" s="63" t="str">
        <f t="shared" si="203"/>
        <v xml:space="preserve">   </v>
      </c>
      <c r="N1306" s="51"/>
      <c r="O1306" s="51"/>
      <c r="P1306" s="51"/>
      <c r="Q1306" s="51"/>
      <c r="R1306" s="51"/>
      <c r="S1306" s="51"/>
      <c r="T1306" s="51"/>
      <c r="U1306" s="51"/>
      <c r="V1306" s="51"/>
      <c r="W1306" s="51"/>
      <c r="X1306" s="51"/>
      <c r="Y1306" s="51"/>
      <c r="Z1306" s="51"/>
    </row>
    <row r="1307" spans="1:26" ht="15" hidden="1" customHeight="1" x14ac:dyDescent="0.25">
      <c r="A1307" s="388"/>
      <c r="B1307" s="340"/>
      <c r="C1307" s="104"/>
      <c r="D1307" s="370"/>
      <c r="E1307" s="52"/>
      <c r="F1307" s="105"/>
      <c r="G1307" s="106"/>
      <c r="H1307" s="106"/>
      <c r="I1307" s="107"/>
      <c r="J1307" s="107"/>
      <c r="K1307" s="52"/>
      <c r="L1307" s="68" t="str">
        <f t="shared" si="205"/>
        <v xml:space="preserve">       </v>
      </c>
      <c r="M1307" s="63" t="str">
        <f t="shared" si="203"/>
        <v xml:space="preserve">   </v>
      </c>
      <c r="N1307" s="51"/>
      <c r="O1307" s="51"/>
      <c r="P1307" s="51"/>
      <c r="Q1307" s="51"/>
      <c r="R1307" s="51"/>
      <c r="S1307" s="51"/>
      <c r="T1307" s="51"/>
      <c r="U1307" s="51"/>
      <c r="V1307" s="51"/>
      <c r="W1307" s="51"/>
      <c r="X1307" s="51"/>
      <c r="Y1307" s="51"/>
      <c r="Z1307" s="51"/>
    </row>
    <row r="1308" spans="1:26" ht="15" hidden="1" customHeight="1" x14ac:dyDescent="0.25">
      <c r="A1308" s="388"/>
      <c r="B1308" s="340"/>
      <c r="C1308" s="104"/>
      <c r="D1308" s="370"/>
      <c r="E1308" s="52"/>
      <c r="F1308" s="105"/>
      <c r="G1308" s="106"/>
      <c r="H1308" s="106"/>
      <c r="I1308" s="107"/>
      <c r="J1308" s="107"/>
      <c r="K1308" s="52"/>
      <c r="L1308" s="68" t="str">
        <f t="shared" si="205"/>
        <v xml:space="preserve">       </v>
      </c>
      <c r="M1308" s="63" t="str">
        <f t="shared" si="203"/>
        <v xml:space="preserve">   </v>
      </c>
      <c r="N1308" s="51"/>
      <c r="O1308" s="51"/>
      <c r="P1308" s="51"/>
      <c r="Q1308" s="51"/>
      <c r="R1308" s="51"/>
      <c r="S1308" s="51"/>
      <c r="T1308" s="51"/>
      <c r="U1308" s="51"/>
      <c r="V1308" s="51"/>
      <c r="W1308" s="51"/>
      <c r="X1308" s="51"/>
      <c r="Y1308" s="51"/>
      <c r="Z1308" s="51"/>
    </row>
    <row r="1309" spans="1:26" ht="15" hidden="1" customHeight="1" x14ac:dyDescent="0.25">
      <c r="A1309" s="388"/>
      <c r="B1309" s="340"/>
      <c r="C1309" s="104"/>
      <c r="D1309" s="370"/>
      <c r="E1309" s="52"/>
      <c r="F1309" s="105"/>
      <c r="G1309" s="106"/>
      <c r="H1309" s="106"/>
      <c r="I1309" s="107"/>
      <c r="J1309" s="107"/>
      <c r="K1309" s="52"/>
      <c r="L1309" s="68" t="str">
        <f t="shared" si="205"/>
        <v xml:space="preserve">       </v>
      </c>
      <c r="M1309" s="63" t="str">
        <f t="shared" si="203"/>
        <v xml:space="preserve">   </v>
      </c>
      <c r="N1309" s="51"/>
      <c r="O1309" s="51"/>
      <c r="P1309" s="51"/>
      <c r="Q1309" s="51"/>
      <c r="R1309" s="51"/>
      <c r="S1309" s="51"/>
      <c r="T1309" s="51"/>
      <c r="U1309" s="51"/>
      <c r="V1309" s="51"/>
      <c r="W1309" s="51"/>
      <c r="X1309" s="51"/>
      <c r="Y1309" s="51"/>
      <c r="Z1309" s="51"/>
    </row>
    <row r="1310" spans="1:26" ht="15" hidden="1" customHeight="1" x14ac:dyDescent="0.25">
      <c r="A1310" s="388"/>
      <c r="B1310" s="340"/>
      <c r="C1310" s="104"/>
      <c r="D1310" s="370"/>
      <c r="E1310" s="52"/>
      <c r="F1310" s="105"/>
      <c r="G1310" s="106"/>
      <c r="H1310" s="106"/>
      <c r="I1310" s="107"/>
      <c r="J1310" s="107"/>
      <c r="K1310" s="52"/>
      <c r="L1310" s="68" t="str">
        <f t="shared" si="205"/>
        <v xml:space="preserve">       </v>
      </c>
      <c r="M1310" s="63" t="str">
        <f t="shared" si="203"/>
        <v xml:space="preserve">   </v>
      </c>
      <c r="N1310" s="51"/>
      <c r="O1310" s="51"/>
      <c r="P1310" s="51"/>
      <c r="Q1310" s="51"/>
      <c r="R1310" s="51"/>
      <c r="S1310" s="51"/>
      <c r="T1310" s="51"/>
      <c r="U1310" s="51"/>
      <c r="V1310" s="51"/>
      <c r="W1310" s="51"/>
      <c r="X1310" s="51"/>
      <c r="Y1310" s="51"/>
      <c r="Z1310" s="51"/>
    </row>
    <row r="1311" spans="1:26" ht="15" hidden="1" customHeight="1" x14ac:dyDescent="0.25">
      <c r="A1311" s="388"/>
      <c r="B1311" s="340"/>
      <c r="C1311" s="104"/>
      <c r="D1311" s="370"/>
      <c r="E1311" s="52"/>
      <c r="F1311" s="105"/>
      <c r="G1311" s="106"/>
      <c r="H1311" s="106"/>
      <c r="I1311" s="107"/>
      <c r="J1311" s="107"/>
      <c r="K1311" s="52"/>
      <c r="L1311" s="68" t="str">
        <f t="shared" si="205"/>
        <v xml:space="preserve">       </v>
      </c>
      <c r="M1311" s="63" t="str">
        <f t="shared" si="203"/>
        <v xml:space="preserve">   </v>
      </c>
      <c r="N1311" s="51"/>
      <c r="O1311" s="51"/>
      <c r="P1311" s="51"/>
      <c r="Q1311" s="51"/>
      <c r="R1311" s="51"/>
      <c r="S1311" s="51"/>
      <c r="T1311" s="51"/>
      <c r="U1311" s="51"/>
      <c r="V1311" s="51"/>
      <c r="W1311" s="51"/>
      <c r="X1311" s="51"/>
      <c r="Y1311" s="51"/>
      <c r="Z1311" s="51"/>
    </row>
    <row r="1312" spans="1:26" ht="15" hidden="1" customHeight="1" x14ac:dyDescent="0.25">
      <c r="A1312" s="388"/>
      <c r="B1312" s="340"/>
      <c r="C1312" s="104"/>
      <c r="D1312" s="370"/>
      <c r="E1312" s="52"/>
      <c r="F1312" s="105"/>
      <c r="G1312" s="106"/>
      <c r="H1312" s="106"/>
      <c r="I1312" s="107"/>
      <c r="J1312" s="107"/>
      <c r="K1312" s="52"/>
      <c r="L1312" s="68" t="str">
        <f t="shared" si="205"/>
        <v xml:space="preserve">       </v>
      </c>
      <c r="M1312" s="63" t="str">
        <f t="shared" si="203"/>
        <v xml:space="preserve">   </v>
      </c>
      <c r="N1312" s="51"/>
      <c r="O1312" s="51"/>
      <c r="P1312" s="51"/>
      <c r="Q1312" s="51"/>
      <c r="R1312" s="51"/>
      <c r="S1312" s="51"/>
      <c r="T1312" s="51"/>
      <c r="U1312" s="51"/>
      <c r="V1312" s="51"/>
      <c r="W1312" s="51"/>
      <c r="X1312" s="51"/>
      <c r="Y1312" s="51"/>
      <c r="Z1312" s="51"/>
    </row>
    <row r="1313" spans="1:26" ht="15" hidden="1" customHeight="1" x14ac:dyDescent="0.25">
      <c r="A1313" s="389"/>
      <c r="B1313" s="344"/>
      <c r="C1313" s="104"/>
      <c r="D1313" s="370"/>
      <c r="E1313" s="52"/>
      <c r="F1313" s="105"/>
      <c r="G1313" s="106"/>
      <c r="H1313" s="106"/>
      <c r="I1313" s="107"/>
      <c r="J1313" s="107"/>
      <c r="K1313" s="52"/>
      <c r="L1313" s="68" t="str">
        <f>CONCATENATE(C1313," ",D1313," ",E1313," ",F1313)</f>
        <v xml:space="preserve">   </v>
      </c>
      <c r="M1313" s="63" t="str">
        <f t="shared" si="203"/>
        <v xml:space="preserve">   </v>
      </c>
      <c r="N1313" s="51"/>
      <c r="O1313" s="51"/>
      <c r="P1313" s="51"/>
      <c r="Q1313" s="51"/>
      <c r="R1313" s="51"/>
      <c r="S1313" s="51"/>
      <c r="T1313" s="51"/>
      <c r="U1313" s="51"/>
      <c r="V1313" s="51"/>
      <c r="W1313" s="51"/>
      <c r="X1313" s="51"/>
      <c r="Y1313" s="51"/>
      <c r="Z1313" s="51"/>
    </row>
    <row r="1314" spans="1:26" ht="15" hidden="1" customHeight="1" x14ac:dyDescent="0.25">
      <c r="A1314" s="387" t="s">
        <v>431</v>
      </c>
      <c r="B1314" s="345" t="s">
        <v>128</v>
      </c>
      <c r="C1314" s="107"/>
      <c r="D1314" s="107"/>
      <c r="E1314" s="107"/>
      <c r="F1314" s="107"/>
      <c r="G1314" s="106"/>
      <c r="H1314" s="106"/>
      <c r="I1314" s="107"/>
      <c r="J1314" s="107"/>
      <c r="K1314" s="52"/>
      <c r="L1314" s="338" t="str">
        <f t="shared" ref="L1314" si="206">CONCATENATE(C1314," ",D1314," ",E1314," ",F1314," ",C1315," ",D1315," ",E1315," ",F1315)</f>
        <v xml:space="preserve">       </v>
      </c>
      <c r="M1314" s="63" t="str">
        <f t="shared" si="203"/>
        <v xml:space="preserve">   </v>
      </c>
      <c r="N1314" s="51"/>
      <c r="O1314" s="51"/>
      <c r="P1314" s="51"/>
      <c r="Q1314" s="51"/>
      <c r="R1314" s="51"/>
      <c r="S1314" s="51"/>
      <c r="T1314" s="51"/>
      <c r="U1314" s="51"/>
      <c r="V1314" s="51"/>
      <c r="W1314" s="51"/>
      <c r="X1314" s="51"/>
      <c r="Y1314" s="51"/>
      <c r="Z1314" s="51"/>
    </row>
    <row r="1315" spans="1:26" ht="15" hidden="1" customHeight="1" x14ac:dyDescent="0.25">
      <c r="A1315" s="388"/>
      <c r="B1315" s="340"/>
      <c r="C1315" s="104"/>
      <c r="D1315" s="370"/>
      <c r="E1315" s="52"/>
      <c r="F1315" s="105"/>
      <c r="G1315" s="106"/>
      <c r="H1315" s="106"/>
      <c r="I1315" s="107"/>
      <c r="J1315" s="107"/>
      <c r="K1315" s="52"/>
      <c r="L1315" s="68" t="str">
        <f t="shared" ref="L1315:L1322" si="207">CONCATENATE(C1315," ",D1315," ",E1315," ",F1315," ",C1316," ",D1316," ",E1316," ",F1316)</f>
        <v xml:space="preserve">       </v>
      </c>
      <c r="M1315" s="63" t="str">
        <f t="shared" si="203"/>
        <v xml:space="preserve">   </v>
      </c>
      <c r="N1315" s="51"/>
      <c r="O1315" s="51"/>
      <c r="P1315" s="51"/>
      <c r="Q1315" s="51"/>
      <c r="R1315" s="51"/>
      <c r="S1315" s="51"/>
      <c r="T1315" s="51"/>
      <c r="U1315" s="51"/>
      <c r="V1315" s="51"/>
      <c r="W1315" s="51"/>
      <c r="X1315" s="51"/>
      <c r="Y1315" s="51"/>
      <c r="Z1315" s="51"/>
    </row>
    <row r="1316" spans="1:26" ht="15" hidden="1" customHeight="1" x14ac:dyDescent="0.25">
      <c r="A1316" s="388"/>
      <c r="B1316" s="340"/>
      <c r="C1316" s="104"/>
      <c r="D1316" s="370"/>
      <c r="E1316" s="52"/>
      <c r="F1316" s="105"/>
      <c r="G1316" s="106"/>
      <c r="H1316" s="106"/>
      <c r="I1316" s="107"/>
      <c r="J1316" s="107"/>
      <c r="K1316" s="52"/>
      <c r="L1316" s="68" t="str">
        <f t="shared" si="207"/>
        <v xml:space="preserve">       </v>
      </c>
      <c r="M1316" s="63" t="str">
        <f t="shared" si="203"/>
        <v xml:space="preserve">   </v>
      </c>
      <c r="N1316" s="51"/>
      <c r="O1316" s="51"/>
      <c r="P1316" s="51"/>
      <c r="Q1316" s="51"/>
      <c r="R1316" s="51"/>
      <c r="S1316" s="51"/>
      <c r="T1316" s="51"/>
      <c r="U1316" s="51"/>
      <c r="V1316" s="51"/>
      <c r="W1316" s="51"/>
      <c r="X1316" s="51"/>
      <c r="Y1316" s="51"/>
      <c r="Z1316" s="51"/>
    </row>
    <row r="1317" spans="1:26" ht="15" hidden="1" customHeight="1" x14ac:dyDescent="0.25">
      <c r="A1317" s="388"/>
      <c r="B1317" s="340"/>
      <c r="C1317" s="104"/>
      <c r="D1317" s="370"/>
      <c r="E1317" s="52"/>
      <c r="F1317" s="105"/>
      <c r="G1317" s="106"/>
      <c r="H1317" s="106"/>
      <c r="I1317" s="107"/>
      <c r="J1317" s="107"/>
      <c r="K1317" s="52"/>
      <c r="L1317" s="68" t="str">
        <f t="shared" si="207"/>
        <v xml:space="preserve">       </v>
      </c>
      <c r="M1317" s="63" t="str">
        <f t="shared" si="203"/>
        <v xml:space="preserve">   </v>
      </c>
      <c r="N1317" s="51"/>
      <c r="O1317" s="51"/>
      <c r="P1317" s="51"/>
      <c r="Q1317" s="51"/>
      <c r="R1317" s="51"/>
      <c r="S1317" s="51"/>
      <c r="T1317" s="51"/>
      <c r="U1317" s="51"/>
      <c r="V1317" s="51"/>
      <c r="W1317" s="51"/>
      <c r="X1317" s="51"/>
      <c r="Y1317" s="51"/>
      <c r="Z1317" s="51"/>
    </row>
    <row r="1318" spans="1:26" ht="15" hidden="1" customHeight="1" x14ac:dyDescent="0.25">
      <c r="A1318" s="388"/>
      <c r="B1318" s="340"/>
      <c r="C1318" s="104"/>
      <c r="D1318" s="370"/>
      <c r="E1318" s="52"/>
      <c r="F1318" s="105"/>
      <c r="G1318" s="106"/>
      <c r="H1318" s="106"/>
      <c r="I1318" s="107"/>
      <c r="J1318" s="107"/>
      <c r="K1318" s="52"/>
      <c r="L1318" s="68" t="str">
        <f t="shared" si="207"/>
        <v xml:space="preserve">       </v>
      </c>
      <c r="M1318" s="63" t="str">
        <f t="shared" si="203"/>
        <v xml:space="preserve">   </v>
      </c>
      <c r="N1318" s="51"/>
      <c r="O1318" s="51"/>
      <c r="P1318" s="51"/>
      <c r="Q1318" s="51"/>
      <c r="R1318" s="51"/>
      <c r="S1318" s="51"/>
      <c r="T1318" s="51"/>
      <c r="U1318" s="51"/>
      <c r="V1318" s="51"/>
      <c r="W1318" s="51"/>
      <c r="X1318" s="51"/>
      <c r="Y1318" s="51"/>
      <c r="Z1318" s="51"/>
    </row>
    <row r="1319" spans="1:26" ht="15" hidden="1" customHeight="1" x14ac:dyDescent="0.25">
      <c r="A1319" s="388"/>
      <c r="B1319" s="340"/>
      <c r="C1319" s="104"/>
      <c r="D1319" s="370"/>
      <c r="E1319" s="52"/>
      <c r="F1319" s="105"/>
      <c r="G1319" s="106"/>
      <c r="H1319" s="106"/>
      <c r="I1319" s="107"/>
      <c r="J1319" s="107"/>
      <c r="K1319" s="52"/>
      <c r="L1319" s="68" t="str">
        <f t="shared" si="207"/>
        <v xml:space="preserve">       </v>
      </c>
      <c r="M1319" s="63" t="str">
        <f t="shared" si="203"/>
        <v xml:space="preserve">   </v>
      </c>
      <c r="N1319" s="51"/>
      <c r="O1319" s="51"/>
      <c r="P1319" s="51"/>
      <c r="Q1319" s="51"/>
      <c r="R1319" s="51"/>
      <c r="S1319" s="51"/>
      <c r="T1319" s="51"/>
      <c r="U1319" s="51"/>
      <c r="V1319" s="51"/>
      <c r="W1319" s="51"/>
      <c r="X1319" s="51"/>
      <c r="Y1319" s="51"/>
      <c r="Z1319" s="51"/>
    </row>
    <row r="1320" spans="1:26" ht="15" hidden="1" customHeight="1" x14ac:dyDescent="0.25">
      <c r="A1320" s="388"/>
      <c r="B1320" s="340"/>
      <c r="C1320" s="104"/>
      <c r="D1320" s="370"/>
      <c r="E1320" s="52"/>
      <c r="F1320" s="105"/>
      <c r="G1320" s="106"/>
      <c r="H1320" s="106"/>
      <c r="I1320" s="107"/>
      <c r="J1320" s="107"/>
      <c r="K1320" s="52"/>
      <c r="L1320" s="68" t="str">
        <f t="shared" si="207"/>
        <v xml:space="preserve">       </v>
      </c>
      <c r="M1320" s="63" t="str">
        <f t="shared" si="203"/>
        <v xml:space="preserve">   </v>
      </c>
      <c r="N1320" s="51"/>
      <c r="O1320" s="51"/>
      <c r="P1320" s="51"/>
      <c r="Q1320" s="51"/>
      <c r="R1320" s="51"/>
      <c r="S1320" s="51"/>
      <c r="T1320" s="51"/>
      <c r="U1320" s="51"/>
      <c r="V1320" s="51"/>
      <c r="W1320" s="51"/>
      <c r="X1320" s="51"/>
      <c r="Y1320" s="51"/>
      <c r="Z1320" s="51"/>
    </row>
    <row r="1321" spans="1:26" ht="15" hidden="1" customHeight="1" x14ac:dyDescent="0.25">
      <c r="A1321" s="388"/>
      <c r="B1321" s="340"/>
      <c r="C1321" s="104"/>
      <c r="D1321" s="370"/>
      <c r="E1321" s="52"/>
      <c r="F1321" s="105"/>
      <c r="G1321" s="106"/>
      <c r="H1321" s="106"/>
      <c r="I1321" s="107"/>
      <c r="J1321" s="107"/>
      <c r="K1321" s="52"/>
      <c r="L1321" s="68" t="str">
        <f t="shared" si="207"/>
        <v xml:space="preserve">       </v>
      </c>
      <c r="M1321" s="63" t="str">
        <f t="shared" si="203"/>
        <v xml:space="preserve">   </v>
      </c>
      <c r="N1321" s="51"/>
      <c r="O1321" s="51"/>
      <c r="P1321" s="51"/>
      <c r="Q1321" s="51"/>
      <c r="R1321" s="51"/>
      <c r="S1321" s="51"/>
      <c r="T1321" s="51"/>
      <c r="U1321" s="51"/>
      <c r="V1321" s="51"/>
      <c r="W1321" s="51"/>
      <c r="X1321" s="51"/>
      <c r="Y1321" s="51"/>
      <c r="Z1321" s="51"/>
    </row>
    <row r="1322" spans="1:26" ht="15" hidden="1" customHeight="1" x14ac:dyDescent="0.25">
      <c r="A1322" s="388"/>
      <c r="B1322" s="340"/>
      <c r="C1322" s="104"/>
      <c r="D1322" s="370"/>
      <c r="E1322" s="52"/>
      <c r="F1322" s="105"/>
      <c r="G1322" s="106"/>
      <c r="H1322" s="106"/>
      <c r="I1322" s="107"/>
      <c r="J1322" s="107"/>
      <c r="K1322" s="52"/>
      <c r="L1322" s="68" t="str">
        <f t="shared" si="207"/>
        <v xml:space="preserve">       </v>
      </c>
      <c r="M1322" s="63" t="str">
        <f t="shared" si="203"/>
        <v xml:space="preserve">   </v>
      </c>
      <c r="N1322" s="51"/>
      <c r="O1322" s="51"/>
      <c r="P1322" s="51"/>
      <c r="Q1322" s="51"/>
      <c r="R1322" s="51"/>
      <c r="S1322" s="51"/>
      <c r="T1322" s="51"/>
      <c r="U1322" s="51"/>
      <c r="V1322" s="51"/>
      <c r="W1322" s="51"/>
      <c r="X1322" s="51"/>
      <c r="Y1322" s="51"/>
      <c r="Z1322" s="51"/>
    </row>
    <row r="1323" spans="1:26" ht="15" hidden="1" customHeight="1" x14ac:dyDescent="0.25">
      <c r="A1323" s="389"/>
      <c r="B1323" s="344"/>
      <c r="C1323" s="104"/>
      <c r="D1323" s="370"/>
      <c r="E1323" s="52"/>
      <c r="F1323" s="105"/>
      <c r="G1323" s="106"/>
      <c r="H1323" s="106"/>
      <c r="I1323" s="107"/>
      <c r="J1323" s="107"/>
      <c r="K1323" s="52"/>
      <c r="L1323" s="68" t="str">
        <f>CONCATENATE(C1323," ",D1323," ",E1323," ",F1323)</f>
        <v xml:space="preserve">   </v>
      </c>
      <c r="M1323" s="63" t="str">
        <f t="shared" si="203"/>
        <v xml:space="preserve">   </v>
      </c>
      <c r="N1323" s="51"/>
      <c r="O1323" s="51"/>
      <c r="P1323" s="51"/>
      <c r="Q1323" s="51"/>
      <c r="R1323" s="51"/>
      <c r="S1323" s="51"/>
      <c r="T1323" s="51"/>
      <c r="U1323" s="51"/>
      <c r="V1323" s="51"/>
      <c r="W1323" s="51"/>
      <c r="X1323" s="51"/>
      <c r="Y1323" s="51"/>
      <c r="Z1323" s="51"/>
    </row>
    <row r="1324" spans="1:26" ht="15" hidden="1" customHeight="1" x14ac:dyDescent="0.25">
      <c r="A1324" s="387" t="s">
        <v>431</v>
      </c>
      <c r="B1324" s="345" t="s">
        <v>128</v>
      </c>
      <c r="C1324" s="107"/>
      <c r="D1324" s="107"/>
      <c r="E1324" s="107"/>
      <c r="F1324" s="107"/>
      <c r="G1324" s="106"/>
      <c r="H1324" s="106"/>
      <c r="I1324" s="107"/>
      <c r="J1324" s="107"/>
      <c r="K1324" s="52"/>
      <c r="L1324" s="338" t="str">
        <f t="shared" ref="L1324" si="208">CONCATENATE(C1324," ",D1324," ",E1324," ",F1324," ",C1325," ",D1325," ",E1325," ",F1325)</f>
        <v xml:space="preserve">       </v>
      </c>
      <c r="M1324" s="63" t="str">
        <f t="shared" si="203"/>
        <v xml:space="preserve">   </v>
      </c>
      <c r="N1324" s="51"/>
      <c r="O1324" s="51"/>
      <c r="P1324" s="51"/>
      <c r="Q1324" s="51"/>
      <c r="R1324" s="51"/>
      <c r="S1324" s="51"/>
      <c r="T1324" s="51"/>
      <c r="U1324" s="51"/>
      <c r="V1324" s="51"/>
      <c r="W1324" s="51"/>
      <c r="X1324" s="51"/>
      <c r="Y1324" s="51"/>
      <c r="Z1324" s="51"/>
    </row>
    <row r="1325" spans="1:26" ht="15" hidden="1" customHeight="1" x14ac:dyDescent="0.25">
      <c r="A1325" s="388"/>
      <c r="B1325" s="340"/>
      <c r="C1325" s="104"/>
      <c r="D1325" s="370"/>
      <c r="E1325" s="52"/>
      <c r="F1325" s="105"/>
      <c r="G1325" s="106"/>
      <c r="H1325" s="106"/>
      <c r="I1325" s="107"/>
      <c r="J1325" s="107"/>
      <c r="K1325" s="52"/>
      <c r="L1325" s="68" t="str">
        <f t="shared" ref="L1325:L1332" si="209">CONCATENATE(C1325," ",D1325," ",E1325," ",F1325," ",C1326," ",D1326," ",E1326," ",F1326)</f>
        <v xml:space="preserve">       </v>
      </c>
      <c r="M1325" s="63" t="str">
        <f t="shared" si="203"/>
        <v xml:space="preserve">   </v>
      </c>
      <c r="N1325" s="51"/>
      <c r="O1325" s="51"/>
      <c r="P1325" s="51"/>
      <c r="Q1325" s="51"/>
      <c r="R1325" s="51"/>
      <c r="S1325" s="51"/>
      <c r="T1325" s="51"/>
      <c r="U1325" s="51"/>
      <c r="V1325" s="51"/>
      <c r="W1325" s="51"/>
      <c r="X1325" s="51"/>
      <c r="Y1325" s="51"/>
      <c r="Z1325" s="51"/>
    </row>
    <row r="1326" spans="1:26" ht="15" hidden="1" customHeight="1" x14ac:dyDescent="0.25">
      <c r="A1326" s="388"/>
      <c r="B1326" s="340"/>
      <c r="C1326" s="104"/>
      <c r="D1326" s="370"/>
      <c r="E1326" s="52"/>
      <c r="F1326" s="105"/>
      <c r="G1326" s="106"/>
      <c r="H1326" s="106"/>
      <c r="I1326" s="107"/>
      <c r="J1326" s="107"/>
      <c r="K1326" s="52"/>
      <c r="L1326" s="68" t="str">
        <f t="shared" si="209"/>
        <v xml:space="preserve">       </v>
      </c>
      <c r="M1326" s="63" t="str">
        <f t="shared" si="203"/>
        <v xml:space="preserve">   </v>
      </c>
      <c r="N1326" s="51"/>
      <c r="O1326" s="51"/>
      <c r="P1326" s="51"/>
      <c r="Q1326" s="51"/>
      <c r="R1326" s="51"/>
      <c r="S1326" s="51"/>
      <c r="T1326" s="51"/>
      <c r="U1326" s="51"/>
      <c r="V1326" s="51"/>
      <c r="W1326" s="51"/>
      <c r="X1326" s="51"/>
      <c r="Y1326" s="51"/>
      <c r="Z1326" s="51"/>
    </row>
    <row r="1327" spans="1:26" ht="15" hidden="1" customHeight="1" x14ac:dyDescent="0.25">
      <c r="A1327" s="388"/>
      <c r="B1327" s="340"/>
      <c r="C1327" s="104"/>
      <c r="D1327" s="370"/>
      <c r="E1327" s="52"/>
      <c r="F1327" s="105"/>
      <c r="G1327" s="106"/>
      <c r="H1327" s="106"/>
      <c r="I1327" s="107"/>
      <c r="J1327" s="107"/>
      <c r="K1327" s="52"/>
      <c r="L1327" s="68" t="str">
        <f t="shared" si="209"/>
        <v xml:space="preserve">       </v>
      </c>
      <c r="M1327" s="63" t="str">
        <f t="shared" si="203"/>
        <v xml:space="preserve">   </v>
      </c>
      <c r="N1327" s="51"/>
      <c r="O1327" s="51"/>
      <c r="P1327" s="51"/>
      <c r="Q1327" s="51"/>
      <c r="R1327" s="51"/>
      <c r="S1327" s="51"/>
      <c r="T1327" s="51"/>
      <c r="U1327" s="51"/>
      <c r="V1327" s="51"/>
      <c r="W1327" s="51"/>
      <c r="X1327" s="51"/>
      <c r="Y1327" s="51"/>
      <c r="Z1327" s="51"/>
    </row>
    <row r="1328" spans="1:26" ht="15" hidden="1" customHeight="1" x14ac:dyDescent="0.25">
      <c r="A1328" s="388"/>
      <c r="B1328" s="340"/>
      <c r="C1328" s="104"/>
      <c r="D1328" s="370"/>
      <c r="E1328" s="52"/>
      <c r="F1328" s="105"/>
      <c r="G1328" s="106"/>
      <c r="H1328" s="106"/>
      <c r="I1328" s="107"/>
      <c r="J1328" s="107"/>
      <c r="K1328" s="52"/>
      <c r="L1328" s="68" t="str">
        <f t="shared" si="209"/>
        <v xml:space="preserve">       </v>
      </c>
      <c r="M1328" s="63" t="str">
        <f t="shared" si="203"/>
        <v xml:space="preserve">   </v>
      </c>
      <c r="N1328" s="51"/>
      <c r="O1328" s="51"/>
      <c r="P1328" s="51"/>
      <c r="Q1328" s="51"/>
      <c r="R1328" s="51"/>
      <c r="S1328" s="51"/>
      <c r="T1328" s="51"/>
      <c r="U1328" s="51"/>
      <c r="V1328" s="51"/>
      <c r="W1328" s="51"/>
      <c r="X1328" s="51"/>
      <c r="Y1328" s="51"/>
      <c r="Z1328" s="51"/>
    </row>
    <row r="1329" spans="1:26" ht="15" hidden="1" customHeight="1" x14ac:dyDescent="0.25">
      <c r="A1329" s="388"/>
      <c r="B1329" s="340"/>
      <c r="C1329" s="104"/>
      <c r="D1329" s="370"/>
      <c r="E1329" s="52"/>
      <c r="F1329" s="105"/>
      <c r="G1329" s="106"/>
      <c r="H1329" s="106"/>
      <c r="I1329" s="107"/>
      <c r="J1329" s="107"/>
      <c r="K1329" s="52"/>
      <c r="L1329" s="68" t="str">
        <f t="shared" si="209"/>
        <v xml:space="preserve">       </v>
      </c>
      <c r="M1329" s="63" t="str">
        <f t="shared" si="203"/>
        <v xml:space="preserve">   </v>
      </c>
      <c r="N1329" s="51"/>
      <c r="O1329" s="51"/>
      <c r="P1329" s="51"/>
      <c r="Q1329" s="51"/>
      <c r="R1329" s="51"/>
      <c r="S1329" s="51"/>
      <c r="T1329" s="51"/>
      <c r="U1329" s="51"/>
      <c r="V1329" s="51"/>
      <c r="W1329" s="51"/>
      <c r="X1329" s="51"/>
      <c r="Y1329" s="51"/>
      <c r="Z1329" s="51"/>
    </row>
    <row r="1330" spans="1:26" ht="15" hidden="1" customHeight="1" x14ac:dyDescent="0.25">
      <c r="A1330" s="388"/>
      <c r="B1330" s="340"/>
      <c r="C1330" s="104"/>
      <c r="D1330" s="370"/>
      <c r="E1330" s="52"/>
      <c r="F1330" s="105"/>
      <c r="G1330" s="106"/>
      <c r="H1330" s="106"/>
      <c r="I1330" s="107"/>
      <c r="J1330" s="107"/>
      <c r="K1330" s="52"/>
      <c r="L1330" s="68" t="str">
        <f t="shared" si="209"/>
        <v xml:space="preserve">       </v>
      </c>
      <c r="M1330" s="63" t="str">
        <f t="shared" si="203"/>
        <v xml:space="preserve">   </v>
      </c>
      <c r="N1330" s="51"/>
      <c r="O1330" s="51"/>
      <c r="P1330" s="51"/>
      <c r="Q1330" s="51"/>
      <c r="R1330" s="51"/>
      <c r="S1330" s="51"/>
      <c r="T1330" s="51"/>
      <c r="U1330" s="51"/>
      <c r="V1330" s="51"/>
      <c r="W1330" s="51"/>
      <c r="X1330" s="51"/>
      <c r="Y1330" s="51"/>
      <c r="Z1330" s="51"/>
    </row>
    <row r="1331" spans="1:26" ht="15" hidden="1" customHeight="1" x14ac:dyDescent="0.25">
      <c r="A1331" s="388"/>
      <c r="B1331" s="340"/>
      <c r="C1331" s="104"/>
      <c r="D1331" s="370"/>
      <c r="E1331" s="52"/>
      <c r="F1331" s="105"/>
      <c r="G1331" s="106"/>
      <c r="H1331" s="106"/>
      <c r="I1331" s="107"/>
      <c r="J1331" s="107"/>
      <c r="K1331" s="52"/>
      <c r="L1331" s="68" t="str">
        <f t="shared" si="209"/>
        <v xml:space="preserve">       </v>
      </c>
      <c r="M1331" s="63" t="str">
        <f t="shared" si="203"/>
        <v xml:space="preserve">   </v>
      </c>
      <c r="N1331" s="51"/>
      <c r="O1331" s="51"/>
      <c r="P1331" s="51"/>
      <c r="Q1331" s="51"/>
      <c r="R1331" s="51"/>
      <c r="S1331" s="51"/>
      <c r="T1331" s="51"/>
      <c r="U1331" s="51"/>
      <c r="V1331" s="51"/>
      <c r="W1331" s="51"/>
      <c r="X1331" s="51"/>
      <c r="Y1331" s="51"/>
      <c r="Z1331" s="51"/>
    </row>
    <row r="1332" spans="1:26" ht="15" hidden="1" customHeight="1" x14ac:dyDescent="0.25">
      <c r="A1332" s="388"/>
      <c r="B1332" s="340"/>
      <c r="C1332" s="104"/>
      <c r="D1332" s="370"/>
      <c r="E1332" s="52"/>
      <c r="F1332" s="105"/>
      <c r="G1332" s="106"/>
      <c r="H1332" s="106"/>
      <c r="I1332" s="107"/>
      <c r="J1332" s="107"/>
      <c r="K1332" s="52"/>
      <c r="L1332" s="68" t="str">
        <f t="shared" si="209"/>
        <v xml:space="preserve">       </v>
      </c>
      <c r="M1332" s="63" t="str">
        <f t="shared" si="203"/>
        <v xml:space="preserve">   </v>
      </c>
      <c r="N1332" s="51"/>
      <c r="O1332" s="51"/>
      <c r="P1332" s="51"/>
      <c r="Q1332" s="51"/>
      <c r="R1332" s="51"/>
      <c r="S1332" s="51"/>
      <c r="T1332" s="51"/>
      <c r="U1332" s="51"/>
      <c r="V1332" s="51"/>
      <c r="W1332" s="51"/>
      <c r="X1332" s="51"/>
      <c r="Y1332" s="51"/>
      <c r="Z1332" s="51"/>
    </row>
    <row r="1333" spans="1:26" ht="15" hidden="1" customHeight="1" x14ac:dyDescent="0.25">
      <c r="A1333" s="389"/>
      <c r="B1333" s="344"/>
      <c r="C1333" s="104"/>
      <c r="D1333" s="370"/>
      <c r="E1333" s="52"/>
      <c r="F1333" s="105"/>
      <c r="G1333" s="106"/>
      <c r="H1333" s="106"/>
      <c r="I1333" s="107"/>
      <c r="J1333" s="107"/>
      <c r="K1333" s="52"/>
      <c r="L1333" s="68" t="str">
        <f>CONCATENATE(C1333," ",D1333," ",E1333," ",F1333)</f>
        <v xml:space="preserve">   </v>
      </c>
      <c r="M1333" s="63" t="str">
        <f t="shared" si="203"/>
        <v xml:space="preserve">   </v>
      </c>
      <c r="N1333" s="51"/>
      <c r="O1333" s="51"/>
      <c r="P1333" s="51"/>
      <c r="Q1333" s="51"/>
      <c r="R1333" s="51"/>
      <c r="S1333" s="51"/>
      <c r="T1333" s="51"/>
      <c r="U1333" s="51"/>
      <c r="V1333" s="51"/>
      <c r="W1333" s="51"/>
      <c r="X1333" s="51"/>
      <c r="Y1333" s="51"/>
      <c r="Z1333" s="51"/>
    </row>
    <row r="1334" spans="1:26" ht="15" hidden="1" customHeight="1" x14ac:dyDescent="0.25">
      <c r="A1334" s="387" t="s">
        <v>431</v>
      </c>
      <c r="B1334" s="345" t="s">
        <v>128</v>
      </c>
      <c r="C1334" s="107"/>
      <c r="D1334" s="107"/>
      <c r="E1334" s="107"/>
      <c r="F1334" s="107"/>
      <c r="G1334" s="106"/>
      <c r="H1334" s="106"/>
      <c r="I1334" s="107"/>
      <c r="J1334" s="107"/>
      <c r="K1334" s="52"/>
      <c r="L1334" s="338" t="str">
        <f t="shared" ref="L1334" si="210">CONCATENATE(C1334," ",D1334," ",E1334," ",F1334," ",C1335," ",D1335," ",E1335," ",F1335)</f>
        <v xml:space="preserve">       </v>
      </c>
      <c r="M1334" s="63" t="str">
        <f t="shared" si="203"/>
        <v xml:space="preserve">   </v>
      </c>
      <c r="N1334" s="51"/>
      <c r="O1334" s="51"/>
      <c r="P1334" s="51"/>
      <c r="Q1334" s="51"/>
      <c r="R1334" s="51"/>
      <c r="S1334" s="51"/>
      <c r="T1334" s="51"/>
      <c r="U1334" s="51"/>
      <c r="V1334" s="51"/>
      <c r="W1334" s="51"/>
      <c r="X1334" s="51"/>
      <c r="Y1334" s="51"/>
      <c r="Z1334" s="51"/>
    </row>
    <row r="1335" spans="1:26" ht="15" hidden="1" customHeight="1" x14ac:dyDescent="0.25">
      <c r="A1335" s="388"/>
      <c r="B1335" s="340"/>
      <c r="C1335" s="104"/>
      <c r="D1335" s="370"/>
      <c r="E1335" s="52"/>
      <c r="F1335" s="105"/>
      <c r="G1335" s="106"/>
      <c r="H1335" s="106"/>
      <c r="I1335" s="107"/>
      <c r="J1335" s="107"/>
      <c r="K1335" s="52"/>
      <c r="L1335" s="68" t="str">
        <f t="shared" ref="L1335:L1342" si="211">CONCATENATE(C1335," ",D1335," ",E1335," ",F1335," ",C1336," ",D1336," ",E1336," ",F1336)</f>
        <v xml:space="preserve">       </v>
      </c>
      <c r="M1335" s="63" t="str">
        <f t="shared" si="203"/>
        <v xml:space="preserve">   </v>
      </c>
      <c r="N1335" s="51"/>
      <c r="O1335" s="51"/>
      <c r="P1335" s="51"/>
      <c r="Q1335" s="51"/>
      <c r="R1335" s="51"/>
      <c r="S1335" s="51"/>
      <c r="T1335" s="51"/>
      <c r="U1335" s="51"/>
      <c r="V1335" s="51"/>
      <c r="W1335" s="51"/>
      <c r="X1335" s="51"/>
      <c r="Y1335" s="51"/>
      <c r="Z1335" s="51"/>
    </row>
    <row r="1336" spans="1:26" ht="15" hidden="1" customHeight="1" x14ac:dyDescent="0.25">
      <c r="A1336" s="388"/>
      <c r="B1336" s="340"/>
      <c r="C1336" s="104"/>
      <c r="D1336" s="370"/>
      <c r="E1336" s="52"/>
      <c r="F1336" s="105"/>
      <c r="G1336" s="106"/>
      <c r="H1336" s="106"/>
      <c r="I1336" s="107"/>
      <c r="J1336" s="107"/>
      <c r="K1336" s="52"/>
      <c r="L1336" s="68" t="str">
        <f t="shared" si="211"/>
        <v xml:space="preserve">       </v>
      </c>
      <c r="M1336" s="63" t="str">
        <f t="shared" si="203"/>
        <v xml:space="preserve">   </v>
      </c>
      <c r="N1336" s="51"/>
      <c r="O1336" s="51"/>
      <c r="P1336" s="51"/>
      <c r="Q1336" s="51"/>
      <c r="R1336" s="51"/>
      <c r="S1336" s="51"/>
      <c r="T1336" s="51"/>
      <c r="U1336" s="51"/>
      <c r="V1336" s="51"/>
      <c r="W1336" s="51"/>
      <c r="X1336" s="51"/>
      <c r="Y1336" s="51"/>
      <c r="Z1336" s="51"/>
    </row>
    <row r="1337" spans="1:26" ht="15" hidden="1" customHeight="1" x14ac:dyDescent="0.25">
      <c r="A1337" s="388"/>
      <c r="B1337" s="340"/>
      <c r="C1337" s="104"/>
      <c r="D1337" s="370"/>
      <c r="E1337" s="52"/>
      <c r="F1337" s="105"/>
      <c r="G1337" s="106"/>
      <c r="H1337" s="106"/>
      <c r="I1337" s="107"/>
      <c r="J1337" s="107"/>
      <c r="K1337" s="52"/>
      <c r="L1337" s="68" t="str">
        <f t="shared" si="211"/>
        <v xml:space="preserve">       </v>
      </c>
      <c r="M1337" s="63" t="str">
        <f t="shared" si="203"/>
        <v xml:space="preserve">   </v>
      </c>
      <c r="N1337" s="51"/>
      <c r="O1337" s="51"/>
      <c r="P1337" s="51"/>
      <c r="Q1337" s="51"/>
      <c r="R1337" s="51"/>
      <c r="S1337" s="51"/>
      <c r="T1337" s="51"/>
      <c r="U1337" s="51"/>
      <c r="V1337" s="51"/>
      <c r="W1337" s="51"/>
      <c r="X1337" s="51"/>
      <c r="Y1337" s="51"/>
      <c r="Z1337" s="51"/>
    </row>
    <row r="1338" spans="1:26" ht="15" hidden="1" customHeight="1" x14ac:dyDescent="0.25">
      <c r="A1338" s="388"/>
      <c r="B1338" s="340"/>
      <c r="C1338" s="104"/>
      <c r="D1338" s="370"/>
      <c r="E1338" s="52"/>
      <c r="F1338" s="105"/>
      <c r="G1338" s="106"/>
      <c r="H1338" s="106"/>
      <c r="I1338" s="107"/>
      <c r="J1338" s="107"/>
      <c r="K1338" s="52"/>
      <c r="L1338" s="68" t="str">
        <f t="shared" si="211"/>
        <v xml:space="preserve">       </v>
      </c>
      <c r="M1338" s="63" t="str">
        <f t="shared" si="203"/>
        <v xml:space="preserve">   </v>
      </c>
      <c r="N1338" s="51"/>
      <c r="O1338" s="51"/>
      <c r="P1338" s="51"/>
      <c r="Q1338" s="51"/>
      <c r="R1338" s="51"/>
      <c r="S1338" s="51"/>
      <c r="T1338" s="51"/>
      <c r="U1338" s="51"/>
      <c r="V1338" s="51"/>
      <c r="W1338" s="51"/>
      <c r="X1338" s="51"/>
      <c r="Y1338" s="51"/>
      <c r="Z1338" s="51"/>
    </row>
    <row r="1339" spans="1:26" ht="15" hidden="1" customHeight="1" x14ac:dyDescent="0.25">
      <c r="A1339" s="388"/>
      <c r="B1339" s="340"/>
      <c r="C1339" s="104"/>
      <c r="D1339" s="370"/>
      <c r="E1339" s="52"/>
      <c r="F1339" s="105"/>
      <c r="G1339" s="106"/>
      <c r="H1339" s="106"/>
      <c r="I1339" s="107"/>
      <c r="J1339" s="107"/>
      <c r="K1339" s="52"/>
      <c r="L1339" s="68" t="str">
        <f t="shared" si="211"/>
        <v xml:space="preserve">       </v>
      </c>
      <c r="M1339" s="63" t="str">
        <f t="shared" si="203"/>
        <v xml:space="preserve">   </v>
      </c>
      <c r="N1339" s="51"/>
      <c r="O1339" s="51"/>
      <c r="P1339" s="51"/>
      <c r="Q1339" s="51"/>
      <c r="R1339" s="51"/>
      <c r="S1339" s="51"/>
      <c r="T1339" s="51"/>
      <c r="U1339" s="51"/>
      <c r="V1339" s="51"/>
      <c r="W1339" s="51"/>
      <c r="X1339" s="51"/>
      <c r="Y1339" s="51"/>
      <c r="Z1339" s="51"/>
    </row>
    <row r="1340" spans="1:26" ht="15" hidden="1" customHeight="1" x14ac:dyDescent="0.25">
      <c r="A1340" s="388"/>
      <c r="B1340" s="340"/>
      <c r="C1340" s="104"/>
      <c r="D1340" s="370"/>
      <c r="E1340" s="52"/>
      <c r="F1340" s="105"/>
      <c r="G1340" s="106"/>
      <c r="H1340" s="106"/>
      <c r="I1340" s="107"/>
      <c r="J1340" s="107"/>
      <c r="K1340" s="52"/>
      <c r="L1340" s="68" t="str">
        <f t="shared" si="211"/>
        <v xml:space="preserve">       </v>
      </c>
      <c r="M1340" s="63" t="str">
        <f t="shared" si="203"/>
        <v xml:space="preserve">   </v>
      </c>
      <c r="N1340" s="51"/>
      <c r="O1340" s="51"/>
      <c r="P1340" s="51"/>
      <c r="Q1340" s="51"/>
      <c r="R1340" s="51"/>
      <c r="S1340" s="51"/>
      <c r="T1340" s="51"/>
      <c r="U1340" s="51"/>
      <c r="V1340" s="51"/>
      <c r="W1340" s="51"/>
      <c r="X1340" s="51"/>
      <c r="Y1340" s="51"/>
      <c r="Z1340" s="51"/>
    </row>
    <row r="1341" spans="1:26" ht="15" hidden="1" customHeight="1" x14ac:dyDescent="0.25">
      <c r="A1341" s="388"/>
      <c r="B1341" s="340"/>
      <c r="C1341" s="104"/>
      <c r="D1341" s="370"/>
      <c r="E1341" s="52"/>
      <c r="F1341" s="105"/>
      <c r="G1341" s="106"/>
      <c r="H1341" s="106"/>
      <c r="I1341" s="107"/>
      <c r="J1341" s="107"/>
      <c r="K1341" s="52"/>
      <c r="L1341" s="68" t="str">
        <f t="shared" si="211"/>
        <v xml:space="preserve">       </v>
      </c>
      <c r="M1341" s="63" t="str">
        <f t="shared" si="203"/>
        <v xml:space="preserve">   </v>
      </c>
      <c r="N1341" s="51"/>
      <c r="O1341" s="51"/>
      <c r="P1341" s="51"/>
      <c r="Q1341" s="51"/>
      <c r="R1341" s="51"/>
      <c r="S1341" s="51"/>
      <c r="T1341" s="51"/>
      <c r="U1341" s="51"/>
      <c r="V1341" s="51"/>
      <c r="W1341" s="51"/>
      <c r="X1341" s="51"/>
      <c r="Y1341" s="51"/>
      <c r="Z1341" s="51"/>
    </row>
    <row r="1342" spans="1:26" ht="15" hidden="1" customHeight="1" x14ac:dyDescent="0.25">
      <c r="A1342" s="388"/>
      <c r="B1342" s="340"/>
      <c r="C1342" s="104"/>
      <c r="D1342" s="370"/>
      <c r="E1342" s="52"/>
      <c r="F1342" s="105"/>
      <c r="G1342" s="106"/>
      <c r="H1342" s="106"/>
      <c r="I1342" s="107"/>
      <c r="J1342" s="107"/>
      <c r="K1342" s="52"/>
      <c r="L1342" s="68" t="str">
        <f t="shared" si="211"/>
        <v xml:space="preserve">       </v>
      </c>
      <c r="M1342" s="63" t="str">
        <f t="shared" si="203"/>
        <v xml:space="preserve">   </v>
      </c>
      <c r="N1342" s="51"/>
      <c r="O1342" s="51"/>
      <c r="P1342" s="51"/>
      <c r="Q1342" s="51"/>
      <c r="R1342" s="51"/>
      <c r="S1342" s="51"/>
      <c r="T1342" s="51"/>
      <c r="U1342" s="51"/>
      <c r="V1342" s="51"/>
      <c r="W1342" s="51"/>
      <c r="X1342" s="51"/>
      <c r="Y1342" s="51"/>
      <c r="Z1342" s="51"/>
    </row>
    <row r="1343" spans="1:26" ht="15" hidden="1" customHeight="1" x14ac:dyDescent="0.25">
      <c r="A1343" s="389"/>
      <c r="B1343" s="344"/>
      <c r="C1343" s="104"/>
      <c r="D1343" s="370"/>
      <c r="E1343" s="52"/>
      <c r="F1343" s="105"/>
      <c r="G1343" s="106"/>
      <c r="H1343" s="106"/>
      <c r="I1343" s="107"/>
      <c r="J1343" s="107"/>
      <c r="K1343" s="52"/>
      <c r="L1343" s="68" t="str">
        <f>CONCATENATE(C1343," ",D1343," ",E1343," ",F1343)</f>
        <v xml:space="preserve">   </v>
      </c>
      <c r="M1343" s="63" t="str">
        <f t="shared" si="203"/>
        <v xml:space="preserve">   </v>
      </c>
      <c r="N1343" s="51"/>
      <c r="O1343" s="51"/>
      <c r="P1343" s="51"/>
      <c r="Q1343" s="51"/>
      <c r="R1343" s="51"/>
      <c r="S1343" s="51"/>
      <c r="T1343" s="51"/>
      <c r="U1343" s="51"/>
      <c r="V1343" s="51"/>
      <c r="W1343" s="51"/>
      <c r="X1343" s="51"/>
      <c r="Y1343" s="51"/>
      <c r="Z1343" s="51"/>
    </row>
    <row r="1344" spans="1:26" ht="15" hidden="1" customHeight="1" x14ac:dyDescent="0.25">
      <c r="A1344" s="387" t="s">
        <v>431</v>
      </c>
      <c r="B1344" s="345" t="s">
        <v>128</v>
      </c>
      <c r="C1344" s="107"/>
      <c r="D1344" s="107"/>
      <c r="E1344" s="107"/>
      <c r="F1344" s="107"/>
      <c r="G1344" s="106"/>
      <c r="H1344" s="106"/>
      <c r="I1344" s="107"/>
      <c r="J1344" s="107"/>
      <c r="K1344" s="52"/>
      <c r="L1344" s="338" t="str">
        <f t="shared" ref="L1344" si="212">CONCATENATE(C1344," ",D1344," ",E1344," ",F1344," ",C1345," ",D1345," ",E1345," ",F1345)</f>
        <v xml:space="preserve">       </v>
      </c>
      <c r="M1344" s="63" t="str">
        <f t="shared" si="203"/>
        <v xml:space="preserve">   </v>
      </c>
      <c r="N1344" s="51"/>
      <c r="O1344" s="51"/>
      <c r="P1344" s="51"/>
      <c r="Q1344" s="51"/>
      <c r="R1344" s="51"/>
      <c r="S1344" s="51"/>
      <c r="T1344" s="51"/>
      <c r="U1344" s="51"/>
      <c r="V1344" s="51"/>
      <c r="W1344" s="51"/>
      <c r="X1344" s="51"/>
      <c r="Y1344" s="51"/>
      <c r="Z1344" s="51"/>
    </row>
    <row r="1345" spans="1:26" ht="15" hidden="1" customHeight="1" x14ac:dyDescent="0.25">
      <c r="A1345" s="388"/>
      <c r="B1345" s="340"/>
      <c r="C1345" s="104"/>
      <c r="D1345" s="370"/>
      <c r="E1345" s="52"/>
      <c r="F1345" s="105"/>
      <c r="G1345" s="106"/>
      <c r="H1345" s="106"/>
      <c r="I1345" s="107"/>
      <c r="J1345" s="107"/>
      <c r="K1345" s="52"/>
      <c r="L1345" s="68" t="str">
        <f t="shared" ref="L1345:L1352" si="213">CONCATENATE(C1345," ",D1345," ",E1345," ",F1345," ",C1346," ",D1346," ",E1346," ",F1346)</f>
        <v xml:space="preserve">       </v>
      </c>
      <c r="M1345" s="63" t="str">
        <f t="shared" si="203"/>
        <v xml:space="preserve">   </v>
      </c>
      <c r="N1345" s="51"/>
      <c r="O1345" s="51"/>
      <c r="P1345" s="51"/>
      <c r="Q1345" s="51"/>
      <c r="R1345" s="51"/>
      <c r="S1345" s="51"/>
      <c r="T1345" s="51"/>
      <c r="U1345" s="51"/>
      <c r="V1345" s="51"/>
      <c r="W1345" s="51"/>
      <c r="X1345" s="51"/>
      <c r="Y1345" s="51"/>
      <c r="Z1345" s="51"/>
    </row>
    <row r="1346" spans="1:26" ht="15" hidden="1" customHeight="1" x14ac:dyDescent="0.25">
      <c r="A1346" s="388"/>
      <c r="B1346" s="340"/>
      <c r="C1346" s="104"/>
      <c r="D1346" s="370"/>
      <c r="E1346" s="52"/>
      <c r="F1346" s="105"/>
      <c r="G1346" s="106"/>
      <c r="H1346" s="106"/>
      <c r="I1346" s="107"/>
      <c r="J1346" s="107"/>
      <c r="K1346" s="52"/>
      <c r="L1346" s="68" t="str">
        <f t="shared" si="213"/>
        <v xml:space="preserve">       </v>
      </c>
      <c r="M1346" s="63" t="str">
        <f t="shared" si="203"/>
        <v xml:space="preserve">   </v>
      </c>
      <c r="N1346" s="51"/>
      <c r="O1346" s="51"/>
      <c r="P1346" s="51"/>
      <c r="Q1346" s="51"/>
      <c r="R1346" s="51"/>
      <c r="S1346" s="51"/>
      <c r="T1346" s="51"/>
      <c r="U1346" s="51"/>
      <c r="V1346" s="51"/>
      <c r="W1346" s="51"/>
      <c r="X1346" s="51"/>
      <c r="Y1346" s="51"/>
      <c r="Z1346" s="51"/>
    </row>
    <row r="1347" spans="1:26" ht="15" hidden="1" customHeight="1" x14ac:dyDescent="0.25">
      <c r="A1347" s="388"/>
      <c r="B1347" s="340"/>
      <c r="C1347" s="104"/>
      <c r="D1347" s="370"/>
      <c r="E1347" s="52"/>
      <c r="F1347" s="105"/>
      <c r="G1347" s="106"/>
      <c r="H1347" s="106"/>
      <c r="I1347" s="107"/>
      <c r="J1347" s="107"/>
      <c r="K1347" s="52"/>
      <c r="L1347" s="68" t="str">
        <f t="shared" si="213"/>
        <v xml:space="preserve">       </v>
      </c>
      <c r="M1347" s="63" t="str">
        <f t="shared" si="203"/>
        <v xml:space="preserve">   </v>
      </c>
      <c r="N1347" s="51"/>
      <c r="O1347" s="51"/>
      <c r="P1347" s="51"/>
      <c r="Q1347" s="51"/>
      <c r="R1347" s="51"/>
      <c r="S1347" s="51"/>
      <c r="T1347" s="51"/>
      <c r="U1347" s="51"/>
      <c r="V1347" s="51"/>
      <c r="W1347" s="51"/>
      <c r="X1347" s="51"/>
      <c r="Y1347" s="51"/>
      <c r="Z1347" s="51"/>
    </row>
    <row r="1348" spans="1:26" ht="15" hidden="1" customHeight="1" x14ac:dyDescent="0.25">
      <c r="A1348" s="388"/>
      <c r="B1348" s="340"/>
      <c r="C1348" s="104"/>
      <c r="D1348" s="370"/>
      <c r="E1348" s="52"/>
      <c r="F1348" s="105"/>
      <c r="G1348" s="106"/>
      <c r="H1348" s="106"/>
      <c r="I1348" s="107"/>
      <c r="J1348" s="107"/>
      <c r="K1348" s="52"/>
      <c r="L1348" s="68" t="str">
        <f t="shared" si="213"/>
        <v xml:space="preserve">       </v>
      </c>
      <c r="M1348" s="63" t="str">
        <f t="shared" si="203"/>
        <v xml:space="preserve">   </v>
      </c>
      <c r="N1348" s="51"/>
      <c r="O1348" s="51"/>
      <c r="P1348" s="51"/>
      <c r="Q1348" s="51"/>
      <c r="R1348" s="51"/>
      <c r="S1348" s="51"/>
      <c r="T1348" s="51"/>
      <c r="U1348" s="51"/>
      <c r="V1348" s="51"/>
      <c r="W1348" s="51"/>
      <c r="X1348" s="51"/>
      <c r="Y1348" s="51"/>
      <c r="Z1348" s="51"/>
    </row>
    <row r="1349" spans="1:26" ht="15" hidden="1" customHeight="1" x14ac:dyDescent="0.25">
      <c r="A1349" s="388"/>
      <c r="B1349" s="340"/>
      <c r="C1349" s="104"/>
      <c r="D1349" s="370"/>
      <c r="E1349" s="52"/>
      <c r="F1349" s="105"/>
      <c r="G1349" s="106"/>
      <c r="H1349" s="106"/>
      <c r="I1349" s="107"/>
      <c r="J1349" s="107"/>
      <c r="K1349" s="52"/>
      <c r="L1349" s="68" t="str">
        <f t="shared" si="213"/>
        <v xml:space="preserve">       </v>
      </c>
      <c r="M1349" s="63" t="str">
        <f t="shared" si="203"/>
        <v xml:space="preserve">   </v>
      </c>
      <c r="N1349" s="51"/>
      <c r="O1349" s="51"/>
      <c r="P1349" s="51"/>
      <c r="Q1349" s="51"/>
      <c r="R1349" s="51"/>
      <c r="S1349" s="51"/>
      <c r="T1349" s="51"/>
      <c r="U1349" s="51"/>
      <c r="V1349" s="51"/>
      <c r="W1349" s="51"/>
      <c r="X1349" s="51"/>
      <c r="Y1349" s="51"/>
      <c r="Z1349" s="51"/>
    </row>
    <row r="1350" spans="1:26" ht="15" hidden="1" customHeight="1" x14ac:dyDescent="0.25">
      <c r="A1350" s="388"/>
      <c r="B1350" s="340"/>
      <c r="C1350" s="104"/>
      <c r="D1350" s="370"/>
      <c r="E1350" s="52"/>
      <c r="F1350" s="105"/>
      <c r="G1350" s="106"/>
      <c r="H1350" s="106"/>
      <c r="I1350" s="107"/>
      <c r="J1350" s="107"/>
      <c r="K1350" s="52"/>
      <c r="L1350" s="68" t="str">
        <f t="shared" si="213"/>
        <v xml:space="preserve">       </v>
      </c>
      <c r="M1350" s="63" t="str">
        <f t="shared" si="203"/>
        <v xml:space="preserve">   </v>
      </c>
      <c r="N1350" s="51"/>
      <c r="O1350" s="51"/>
      <c r="P1350" s="51"/>
      <c r="Q1350" s="51"/>
      <c r="R1350" s="51"/>
      <c r="S1350" s="51"/>
      <c r="T1350" s="51"/>
      <c r="U1350" s="51"/>
      <c r="V1350" s="51"/>
      <c r="W1350" s="51"/>
      <c r="X1350" s="51"/>
      <c r="Y1350" s="51"/>
      <c r="Z1350" s="51"/>
    </row>
    <row r="1351" spans="1:26" ht="15" hidden="1" customHeight="1" x14ac:dyDescent="0.25">
      <c r="A1351" s="388"/>
      <c r="B1351" s="340"/>
      <c r="C1351" s="104"/>
      <c r="D1351" s="370"/>
      <c r="E1351" s="52"/>
      <c r="F1351" s="105"/>
      <c r="G1351" s="106"/>
      <c r="H1351" s="106"/>
      <c r="I1351" s="107"/>
      <c r="J1351" s="107"/>
      <c r="K1351" s="52"/>
      <c r="L1351" s="68" t="str">
        <f t="shared" si="213"/>
        <v xml:space="preserve">       </v>
      </c>
      <c r="M1351" s="63" t="str">
        <f t="shared" si="203"/>
        <v xml:space="preserve">   </v>
      </c>
      <c r="N1351" s="51"/>
      <c r="O1351" s="51"/>
      <c r="P1351" s="51"/>
      <c r="Q1351" s="51"/>
      <c r="R1351" s="51"/>
      <c r="S1351" s="51"/>
      <c r="T1351" s="51"/>
      <c r="U1351" s="51"/>
      <c r="V1351" s="51"/>
      <c r="W1351" s="51"/>
      <c r="X1351" s="51"/>
      <c r="Y1351" s="51"/>
      <c r="Z1351" s="51"/>
    </row>
    <row r="1352" spans="1:26" ht="15" hidden="1" customHeight="1" x14ac:dyDescent="0.25">
      <c r="A1352" s="388"/>
      <c r="B1352" s="340"/>
      <c r="C1352" s="104"/>
      <c r="D1352" s="370"/>
      <c r="E1352" s="52"/>
      <c r="F1352" s="105"/>
      <c r="G1352" s="106"/>
      <c r="H1352" s="106"/>
      <c r="I1352" s="107"/>
      <c r="J1352" s="107"/>
      <c r="K1352" s="52"/>
      <c r="L1352" s="68" t="str">
        <f t="shared" si="213"/>
        <v xml:space="preserve">       </v>
      </c>
      <c r="M1352" s="63" t="str">
        <f t="shared" si="203"/>
        <v xml:space="preserve">   </v>
      </c>
      <c r="N1352" s="51"/>
      <c r="O1352" s="51"/>
      <c r="P1352" s="51"/>
      <c r="Q1352" s="51"/>
      <c r="R1352" s="51"/>
      <c r="S1352" s="51"/>
      <c r="T1352" s="51"/>
      <c r="U1352" s="51"/>
      <c r="V1352" s="51"/>
      <c r="W1352" s="51"/>
      <c r="X1352" s="51"/>
      <c r="Y1352" s="51"/>
      <c r="Z1352" s="51"/>
    </row>
    <row r="1353" spans="1:26" ht="15" hidden="1" customHeight="1" x14ac:dyDescent="0.25">
      <c r="A1353" s="389"/>
      <c r="B1353" s="344"/>
      <c r="C1353" s="104"/>
      <c r="D1353" s="370"/>
      <c r="E1353" s="52"/>
      <c r="F1353" s="105"/>
      <c r="G1353" s="106"/>
      <c r="H1353" s="106"/>
      <c r="I1353" s="107"/>
      <c r="J1353" s="107"/>
      <c r="K1353" s="52"/>
      <c r="L1353" s="68" t="str">
        <f>CONCATENATE(C1353," ",D1353," ",E1353," ",F1353)</f>
        <v xml:space="preserve">   </v>
      </c>
      <c r="M1353" s="63" t="str">
        <f t="shared" si="203"/>
        <v xml:space="preserve">   </v>
      </c>
      <c r="N1353" s="51"/>
      <c r="O1353" s="51"/>
      <c r="P1353" s="51"/>
      <c r="Q1353" s="51"/>
      <c r="R1353" s="51"/>
      <c r="S1353" s="51"/>
      <c r="T1353" s="51"/>
      <c r="U1353" s="51"/>
      <c r="V1353" s="51"/>
      <c r="W1353" s="51"/>
      <c r="X1353" s="51"/>
      <c r="Y1353" s="51"/>
      <c r="Z1353" s="51"/>
    </row>
    <row r="1354" spans="1:26" ht="15" hidden="1" customHeight="1" x14ac:dyDescent="0.25">
      <c r="A1354" s="387" t="s">
        <v>431</v>
      </c>
      <c r="B1354" s="345" t="s">
        <v>128</v>
      </c>
      <c r="C1354" s="107"/>
      <c r="D1354" s="107"/>
      <c r="E1354" s="107"/>
      <c r="F1354" s="107"/>
      <c r="G1354" s="106"/>
      <c r="H1354" s="106"/>
      <c r="I1354" s="107"/>
      <c r="J1354" s="107"/>
      <c r="K1354" s="52"/>
      <c r="L1354" s="338" t="str">
        <f t="shared" ref="L1354" si="214">CONCATENATE(C1354," ",D1354," ",E1354," ",F1354," ",C1355," ",D1355," ",E1355," ",F1355)</f>
        <v xml:space="preserve">       </v>
      </c>
      <c r="M1354" s="63" t="str">
        <f t="shared" si="203"/>
        <v xml:space="preserve">   </v>
      </c>
      <c r="N1354" s="51"/>
      <c r="O1354" s="51"/>
      <c r="P1354" s="51"/>
      <c r="Q1354" s="51"/>
      <c r="R1354" s="51"/>
      <c r="S1354" s="51"/>
      <c r="T1354" s="51"/>
      <c r="U1354" s="51"/>
      <c r="V1354" s="51"/>
      <c r="W1354" s="51"/>
      <c r="X1354" s="51"/>
      <c r="Y1354" s="51"/>
      <c r="Z1354" s="51"/>
    </row>
    <row r="1355" spans="1:26" ht="15" hidden="1" customHeight="1" x14ac:dyDescent="0.25">
      <c r="A1355" s="388"/>
      <c r="B1355" s="340"/>
      <c r="C1355" s="104"/>
      <c r="D1355" s="370"/>
      <c r="E1355" s="52"/>
      <c r="F1355" s="105"/>
      <c r="G1355" s="106"/>
      <c r="H1355" s="106"/>
      <c r="I1355" s="107"/>
      <c r="J1355" s="107"/>
      <c r="K1355" s="52"/>
      <c r="L1355" s="68" t="str">
        <f t="shared" ref="L1355:L1362" si="215">CONCATENATE(C1355," ",D1355," ",E1355," ",F1355," ",C1356," ",D1356," ",E1356," ",F1356)</f>
        <v xml:space="preserve">       </v>
      </c>
      <c r="M1355" s="63" t="str">
        <f t="shared" si="203"/>
        <v xml:space="preserve">   </v>
      </c>
      <c r="N1355" s="51"/>
      <c r="O1355" s="51"/>
      <c r="P1355" s="51"/>
      <c r="Q1355" s="51"/>
      <c r="R1355" s="51"/>
      <c r="S1355" s="51"/>
      <c r="T1355" s="51"/>
      <c r="U1355" s="51"/>
      <c r="V1355" s="51"/>
      <c r="W1355" s="51"/>
      <c r="X1355" s="51"/>
      <c r="Y1355" s="51"/>
      <c r="Z1355" s="51"/>
    </row>
    <row r="1356" spans="1:26" ht="15" hidden="1" customHeight="1" x14ac:dyDescent="0.25">
      <c r="A1356" s="388"/>
      <c r="B1356" s="340"/>
      <c r="C1356" s="104"/>
      <c r="D1356" s="370"/>
      <c r="E1356" s="52"/>
      <c r="F1356" s="105"/>
      <c r="G1356" s="106"/>
      <c r="H1356" s="106"/>
      <c r="I1356" s="107"/>
      <c r="J1356" s="107"/>
      <c r="K1356" s="52"/>
      <c r="L1356" s="68" t="str">
        <f t="shared" si="215"/>
        <v xml:space="preserve">       </v>
      </c>
      <c r="M1356" s="63" t="str">
        <f t="shared" si="203"/>
        <v xml:space="preserve">   </v>
      </c>
      <c r="N1356" s="51"/>
      <c r="O1356" s="51"/>
      <c r="P1356" s="51"/>
      <c r="Q1356" s="51"/>
      <c r="R1356" s="51"/>
      <c r="S1356" s="51"/>
      <c r="T1356" s="51"/>
      <c r="U1356" s="51"/>
      <c r="V1356" s="51"/>
      <c r="W1356" s="51"/>
      <c r="X1356" s="51"/>
      <c r="Y1356" s="51"/>
      <c r="Z1356" s="51"/>
    </row>
    <row r="1357" spans="1:26" ht="15" hidden="1" customHeight="1" x14ac:dyDescent="0.25">
      <c r="A1357" s="388"/>
      <c r="B1357" s="340"/>
      <c r="C1357" s="104"/>
      <c r="D1357" s="370"/>
      <c r="E1357" s="52"/>
      <c r="F1357" s="105"/>
      <c r="G1357" s="106"/>
      <c r="H1357" s="106"/>
      <c r="I1357" s="107"/>
      <c r="J1357" s="107"/>
      <c r="K1357" s="52"/>
      <c r="L1357" s="68" t="str">
        <f t="shared" si="215"/>
        <v xml:space="preserve">       </v>
      </c>
      <c r="M1357" s="63" t="str">
        <f t="shared" si="203"/>
        <v xml:space="preserve">   </v>
      </c>
      <c r="N1357" s="51"/>
      <c r="O1357" s="51"/>
      <c r="P1357" s="51"/>
      <c r="Q1357" s="51"/>
      <c r="R1357" s="51"/>
      <c r="S1357" s="51"/>
      <c r="T1357" s="51"/>
      <c r="U1357" s="51"/>
      <c r="V1357" s="51"/>
      <c r="W1357" s="51"/>
      <c r="X1357" s="51"/>
      <c r="Y1357" s="51"/>
      <c r="Z1357" s="51"/>
    </row>
    <row r="1358" spans="1:26" ht="15" hidden="1" customHeight="1" x14ac:dyDescent="0.25">
      <c r="A1358" s="388"/>
      <c r="B1358" s="340"/>
      <c r="C1358" s="104"/>
      <c r="D1358" s="370"/>
      <c r="E1358" s="52"/>
      <c r="F1358" s="105"/>
      <c r="G1358" s="106"/>
      <c r="H1358" s="106"/>
      <c r="I1358" s="107"/>
      <c r="J1358" s="107"/>
      <c r="K1358" s="52"/>
      <c r="L1358" s="68" t="str">
        <f t="shared" si="215"/>
        <v xml:space="preserve">       </v>
      </c>
      <c r="M1358" s="63" t="str">
        <f t="shared" si="203"/>
        <v xml:space="preserve">   </v>
      </c>
      <c r="N1358" s="51"/>
      <c r="O1358" s="51"/>
      <c r="P1358" s="51"/>
      <c r="Q1358" s="51"/>
      <c r="R1358" s="51"/>
      <c r="S1358" s="51"/>
      <c r="T1358" s="51"/>
      <c r="U1358" s="51"/>
      <c r="V1358" s="51"/>
      <c r="W1358" s="51"/>
      <c r="X1358" s="51"/>
      <c r="Y1358" s="51"/>
      <c r="Z1358" s="51"/>
    </row>
    <row r="1359" spans="1:26" ht="15" hidden="1" customHeight="1" x14ac:dyDescent="0.25">
      <c r="A1359" s="388"/>
      <c r="B1359" s="340"/>
      <c r="C1359" s="104"/>
      <c r="D1359" s="370"/>
      <c r="E1359" s="52"/>
      <c r="F1359" s="105"/>
      <c r="G1359" s="106"/>
      <c r="H1359" s="106"/>
      <c r="I1359" s="107"/>
      <c r="J1359" s="107"/>
      <c r="K1359" s="52"/>
      <c r="L1359" s="68" t="str">
        <f t="shared" si="215"/>
        <v xml:space="preserve">       </v>
      </c>
      <c r="M1359" s="63" t="str">
        <f t="shared" ref="M1359:M1422" si="216">CONCATENATE(G1359," ",H1359," ",I1359," ",J1359)</f>
        <v xml:space="preserve">   </v>
      </c>
      <c r="N1359" s="51"/>
      <c r="O1359" s="51"/>
      <c r="P1359" s="51"/>
      <c r="Q1359" s="51"/>
      <c r="R1359" s="51"/>
      <c r="S1359" s="51"/>
      <c r="T1359" s="51"/>
      <c r="U1359" s="51"/>
      <c r="V1359" s="51"/>
      <c r="W1359" s="51"/>
      <c r="X1359" s="51"/>
      <c r="Y1359" s="51"/>
      <c r="Z1359" s="51"/>
    </row>
    <row r="1360" spans="1:26" ht="15" hidden="1" customHeight="1" x14ac:dyDescent="0.25">
      <c r="A1360" s="388"/>
      <c r="B1360" s="340"/>
      <c r="C1360" s="104"/>
      <c r="D1360" s="370"/>
      <c r="E1360" s="52"/>
      <c r="F1360" s="105"/>
      <c r="G1360" s="106"/>
      <c r="H1360" s="106"/>
      <c r="I1360" s="107"/>
      <c r="J1360" s="107"/>
      <c r="K1360" s="52"/>
      <c r="L1360" s="68" t="str">
        <f t="shared" si="215"/>
        <v xml:space="preserve">       </v>
      </c>
      <c r="M1360" s="63" t="str">
        <f t="shared" si="216"/>
        <v xml:space="preserve">   </v>
      </c>
      <c r="N1360" s="51"/>
      <c r="O1360" s="51"/>
      <c r="P1360" s="51"/>
      <c r="Q1360" s="51"/>
      <c r="R1360" s="51"/>
      <c r="S1360" s="51"/>
      <c r="T1360" s="51"/>
      <c r="U1360" s="51"/>
      <c r="V1360" s="51"/>
      <c r="W1360" s="51"/>
      <c r="X1360" s="51"/>
      <c r="Y1360" s="51"/>
      <c r="Z1360" s="51"/>
    </row>
    <row r="1361" spans="1:26" ht="15" hidden="1" customHeight="1" x14ac:dyDescent="0.25">
      <c r="A1361" s="388"/>
      <c r="B1361" s="340"/>
      <c r="C1361" s="104"/>
      <c r="D1361" s="370"/>
      <c r="E1361" s="52"/>
      <c r="F1361" s="105"/>
      <c r="G1361" s="106"/>
      <c r="H1361" s="106"/>
      <c r="I1361" s="107"/>
      <c r="J1361" s="107"/>
      <c r="K1361" s="52"/>
      <c r="L1361" s="68" t="str">
        <f t="shared" si="215"/>
        <v xml:space="preserve">       </v>
      </c>
      <c r="M1361" s="63" t="str">
        <f t="shared" si="216"/>
        <v xml:space="preserve">   </v>
      </c>
      <c r="N1361" s="51"/>
      <c r="O1361" s="51"/>
      <c r="P1361" s="51"/>
      <c r="Q1361" s="51"/>
      <c r="R1361" s="51"/>
      <c r="S1361" s="51"/>
      <c r="T1361" s="51"/>
      <c r="U1361" s="51"/>
      <c r="V1361" s="51"/>
      <c r="W1361" s="51"/>
      <c r="X1361" s="51"/>
      <c r="Y1361" s="51"/>
      <c r="Z1361" s="51"/>
    </row>
    <row r="1362" spans="1:26" ht="15" hidden="1" customHeight="1" x14ac:dyDescent="0.25">
      <c r="A1362" s="388"/>
      <c r="B1362" s="340"/>
      <c r="C1362" s="104"/>
      <c r="D1362" s="370"/>
      <c r="E1362" s="52"/>
      <c r="F1362" s="105"/>
      <c r="G1362" s="106"/>
      <c r="H1362" s="106"/>
      <c r="I1362" s="107"/>
      <c r="J1362" s="107"/>
      <c r="K1362" s="52"/>
      <c r="L1362" s="68" t="str">
        <f t="shared" si="215"/>
        <v xml:space="preserve">       </v>
      </c>
      <c r="M1362" s="63" t="str">
        <f t="shared" si="216"/>
        <v xml:space="preserve">   </v>
      </c>
      <c r="N1362" s="51"/>
      <c r="O1362" s="51"/>
      <c r="P1362" s="51"/>
      <c r="Q1362" s="51"/>
      <c r="R1362" s="51"/>
      <c r="S1362" s="51"/>
      <c r="T1362" s="51"/>
      <c r="U1362" s="51"/>
      <c r="V1362" s="51"/>
      <c r="W1362" s="51"/>
      <c r="X1362" s="51"/>
      <c r="Y1362" s="51"/>
      <c r="Z1362" s="51"/>
    </row>
    <row r="1363" spans="1:26" ht="15" hidden="1" customHeight="1" x14ac:dyDescent="0.25">
      <c r="A1363" s="389"/>
      <c r="B1363" s="344"/>
      <c r="C1363" s="104"/>
      <c r="D1363" s="370"/>
      <c r="E1363" s="52"/>
      <c r="F1363" s="105"/>
      <c r="G1363" s="106"/>
      <c r="H1363" s="106"/>
      <c r="I1363" s="107"/>
      <c r="J1363" s="107"/>
      <c r="K1363" s="52"/>
      <c r="L1363" s="68" t="str">
        <f>CONCATENATE(C1363," ",D1363," ",E1363," ",F1363)</f>
        <v xml:space="preserve">   </v>
      </c>
      <c r="M1363" s="63" t="str">
        <f t="shared" si="216"/>
        <v xml:space="preserve">   </v>
      </c>
      <c r="N1363" s="51"/>
      <c r="O1363" s="51"/>
      <c r="P1363" s="51"/>
      <c r="Q1363" s="51"/>
      <c r="R1363" s="51"/>
      <c r="S1363" s="51"/>
      <c r="T1363" s="51"/>
      <c r="U1363" s="51"/>
      <c r="V1363" s="51"/>
      <c r="W1363" s="51"/>
      <c r="X1363" s="51"/>
      <c r="Y1363" s="51"/>
      <c r="Z1363" s="51"/>
    </row>
    <row r="1364" spans="1:26" ht="15" hidden="1" customHeight="1" x14ac:dyDescent="0.25">
      <c r="A1364" s="387" t="s">
        <v>431</v>
      </c>
      <c r="B1364" s="345" t="s">
        <v>128</v>
      </c>
      <c r="C1364" s="107"/>
      <c r="D1364" s="107"/>
      <c r="E1364" s="107"/>
      <c r="F1364" s="107"/>
      <c r="G1364" s="106"/>
      <c r="H1364" s="106"/>
      <c r="I1364" s="107"/>
      <c r="J1364" s="107"/>
      <c r="K1364" s="52"/>
      <c r="L1364" s="338" t="str">
        <f t="shared" ref="L1364" si="217">CONCATENATE(C1364," ",D1364," ",E1364," ",F1364," ",C1365," ",D1365," ",E1365," ",F1365)</f>
        <v xml:space="preserve">       </v>
      </c>
      <c r="M1364" s="63" t="str">
        <f t="shared" si="216"/>
        <v xml:space="preserve">   </v>
      </c>
      <c r="N1364" s="51"/>
      <c r="O1364" s="51"/>
      <c r="P1364" s="51"/>
      <c r="Q1364" s="51"/>
      <c r="R1364" s="51"/>
      <c r="S1364" s="51"/>
      <c r="T1364" s="51"/>
      <c r="U1364" s="51"/>
      <c r="V1364" s="51"/>
      <c r="W1364" s="51"/>
      <c r="X1364" s="51"/>
      <c r="Y1364" s="51"/>
      <c r="Z1364" s="51"/>
    </row>
    <row r="1365" spans="1:26" ht="15" hidden="1" customHeight="1" x14ac:dyDescent="0.25">
      <c r="A1365" s="388"/>
      <c r="B1365" s="340"/>
      <c r="C1365" s="104"/>
      <c r="D1365" s="370"/>
      <c r="E1365" s="52"/>
      <c r="F1365" s="105"/>
      <c r="G1365" s="106"/>
      <c r="H1365" s="106"/>
      <c r="I1365" s="107"/>
      <c r="J1365" s="107"/>
      <c r="K1365" s="52"/>
      <c r="L1365" s="68" t="str">
        <f t="shared" ref="L1365:L1372" si="218">CONCATENATE(C1365," ",D1365," ",E1365," ",F1365," ",C1366," ",D1366," ",E1366," ",F1366)</f>
        <v xml:space="preserve">       </v>
      </c>
      <c r="M1365" s="63" t="str">
        <f t="shared" si="216"/>
        <v xml:space="preserve">   </v>
      </c>
      <c r="N1365" s="51"/>
      <c r="O1365" s="51"/>
      <c r="P1365" s="51"/>
      <c r="Q1365" s="51"/>
      <c r="R1365" s="51"/>
      <c r="S1365" s="51"/>
      <c r="T1365" s="51"/>
      <c r="U1365" s="51"/>
      <c r="V1365" s="51"/>
      <c r="W1365" s="51"/>
      <c r="X1365" s="51"/>
      <c r="Y1365" s="51"/>
      <c r="Z1365" s="51"/>
    </row>
    <row r="1366" spans="1:26" ht="15" hidden="1" customHeight="1" x14ac:dyDescent="0.25">
      <c r="A1366" s="388"/>
      <c r="B1366" s="340"/>
      <c r="C1366" s="104"/>
      <c r="D1366" s="370"/>
      <c r="E1366" s="52"/>
      <c r="F1366" s="105"/>
      <c r="G1366" s="106"/>
      <c r="H1366" s="106"/>
      <c r="I1366" s="107"/>
      <c r="J1366" s="107"/>
      <c r="K1366" s="52"/>
      <c r="L1366" s="68" t="str">
        <f t="shared" si="218"/>
        <v xml:space="preserve">       </v>
      </c>
      <c r="M1366" s="63" t="str">
        <f t="shared" si="216"/>
        <v xml:space="preserve">   </v>
      </c>
      <c r="N1366" s="51"/>
      <c r="O1366" s="51"/>
      <c r="P1366" s="51"/>
      <c r="Q1366" s="51"/>
      <c r="R1366" s="51"/>
      <c r="S1366" s="51"/>
      <c r="T1366" s="51"/>
      <c r="U1366" s="51"/>
      <c r="V1366" s="51"/>
      <c r="W1366" s="51"/>
      <c r="X1366" s="51"/>
      <c r="Y1366" s="51"/>
      <c r="Z1366" s="51"/>
    </row>
    <row r="1367" spans="1:26" ht="15" hidden="1" customHeight="1" x14ac:dyDescent="0.25">
      <c r="A1367" s="388"/>
      <c r="B1367" s="340"/>
      <c r="C1367" s="104"/>
      <c r="D1367" s="370"/>
      <c r="E1367" s="52"/>
      <c r="F1367" s="105"/>
      <c r="G1367" s="106"/>
      <c r="H1367" s="106"/>
      <c r="I1367" s="107"/>
      <c r="J1367" s="107"/>
      <c r="K1367" s="52"/>
      <c r="L1367" s="68" t="str">
        <f t="shared" si="218"/>
        <v xml:space="preserve">       </v>
      </c>
      <c r="M1367" s="63" t="str">
        <f t="shared" si="216"/>
        <v xml:space="preserve">   </v>
      </c>
      <c r="N1367" s="51"/>
      <c r="O1367" s="51"/>
      <c r="P1367" s="51"/>
      <c r="Q1367" s="51"/>
      <c r="R1367" s="51"/>
      <c r="S1367" s="51"/>
      <c r="T1367" s="51"/>
      <c r="U1367" s="51"/>
      <c r="V1367" s="51"/>
      <c r="W1367" s="51"/>
      <c r="X1367" s="51"/>
      <c r="Y1367" s="51"/>
      <c r="Z1367" s="51"/>
    </row>
    <row r="1368" spans="1:26" ht="15" hidden="1" customHeight="1" x14ac:dyDescent="0.25">
      <c r="A1368" s="388"/>
      <c r="B1368" s="340"/>
      <c r="C1368" s="104"/>
      <c r="D1368" s="370"/>
      <c r="E1368" s="52"/>
      <c r="F1368" s="105"/>
      <c r="G1368" s="106"/>
      <c r="H1368" s="106"/>
      <c r="I1368" s="107"/>
      <c r="J1368" s="107"/>
      <c r="K1368" s="52"/>
      <c r="L1368" s="68" t="str">
        <f t="shared" si="218"/>
        <v xml:space="preserve">       </v>
      </c>
      <c r="M1368" s="63" t="str">
        <f t="shared" si="216"/>
        <v xml:space="preserve">   </v>
      </c>
      <c r="N1368" s="51"/>
      <c r="O1368" s="51"/>
      <c r="P1368" s="51"/>
      <c r="Q1368" s="51"/>
      <c r="R1368" s="51"/>
      <c r="S1368" s="51"/>
      <c r="T1368" s="51"/>
      <c r="U1368" s="51"/>
      <c r="V1368" s="51"/>
      <c r="W1368" s="51"/>
      <c r="X1368" s="51"/>
      <c r="Y1368" s="51"/>
      <c r="Z1368" s="51"/>
    </row>
    <row r="1369" spans="1:26" ht="15" hidden="1" customHeight="1" x14ac:dyDescent="0.25">
      <c r="A1369" s="388"/>
      <c r="B1369" s="340"/>
      <c r="C1369" s="104"/>
      <c r="D1369" s="370"/>
      <c r="E1369" s="52"/>
      <c r="F1369" s="105"/>
      <c r="G1369" s="106"/>
      <c r="H1369" s="106"/>
      <c r="I1369" s="107"/>
      <c r="J1369" s="107"/>
      <c r="K1369" s="52"/>
      <c r="L1369" s="68" t="str">
        <f t="shared" si="218"/>
        <v xml:space="preserve">       </v>
      </c>
      <c r="M1369" s="63" t="str">
        <f t="shared" si="216"/>
        <v xml:space="preserve">   </v>
      </c>
      <c r="N1369" s="51"/>
      <c r="O1369" s="51"/>
      <c r="P1369" s="51"/>
      <c r="Q1369" s="51"/>
      <c r="R1369" s="51"/>
      <c r="S1369" s="51"/>
      <c r="T1369" s="51"/>
      <c r="U1369" s="51"/>
      <c r="V1369" s="51"/>
      <c r="W1369" s="51"/>
      <c r="X1369" s="51"/>
      <c r="Y1369" s="51"/>
      <c r="Z1369" s="51"/>
    </row>
    <row r="1370" spans="1:26" ht="15" hidden="1" customHeight="1" x14ac:dyDescent="0.25">
      <c r="A1370" s="388"/>
      <c r="B1370" s="340"/>
      <c r="C1370" s="104"/>
      <c r="D1370" s="370"/>
      <c r="E1370" s="52"/>
      <c r="F1370" s="105"/>
      <c r="G1370" s="106"/>
      <c r="H1370" s="106"/>
      <c r="I1370" s="107"/>
      <c r="J1370" s="107"/>
      <c r="K1370" s="52"/>
      <c r="L1370" s="68" t="str">
        <f t="shared" si="218"/>
        <v xml:space="preserve">       </v>
      </c>
      <c r="M1370" s="63" t="str">
        <f t="shared" si="216"/>
        <v xml:space="preserve">   </v>
      </c>
      <c r="N1370" s="51"/>
      <c r="O1370" s="51"/>
      <c r="P1370" s="51"/>
      <c r="Q1370" s="51"/>
      <c r="R1370" s="51"/>
      <c r="S1370" s="51"/>
      <c r="T1370" s="51"/>
      <c r="U1370" s="51"/>
      <c r="V1370" s="51"/>
      <c r="W1370" s="51"/>
      <c r="X1370" s="51"/>
      <c r="Y1370" s="51"/>
      <c r="Z1370" s="51"/>
    </row>
    <row r="1371" spans="1:26" ht="15" hidden="1" customHeight="1" x14ac:dyDescent="0.25">
      <c r="A1371" s="388"/>
      <c r="B1371" s="340"/>
      <c r="C1371" s="104"/>
      <c r="D1371" s="370"/>
      <c r="E1371" s="52"/>
      <c r="F1371" s="105"/>
      <c r="G1371" s="106"/>
      <c r="H1371" s="106"/>
      <c r="I1371" s="107"/>
      <c r="J1371" s="107"/>
      <c r="K1371" s="52"/>
      <c r="L1371" s="68" t="str">
        <f t="shared" si="218"/>
        <v xml:space="preserve">       </v>
      </c>
      <c r="M1371" s="63" t="str">
        <f t="shared" si="216"/>
        <v xml:space="preserve">   </v>
      </c>
      <c r="N1371" s="51"/>
      <c r="O1371" s="51"/>
      <c r="P1371" s="51"/>
      <c r="Q1371" s="51"/>
      <c r="R1371" s="51"/>
      <c r="S1371" s="51"/>
      <c r="T1371" s="51"/>
      <c r="U1371" s="51"/>
      <c r="V1371" s="51"/>
      <c r="W1371" s="51"/>
      <c r="X1371" s="51"/>
      <c r="Y1371" s="51"/>
      <c r="Z1371" s="51"/>
    </row>
    <row r="1372" spans="1:26" ht="15" hidden="1" customHeight="1" x14ac:dyDescent="0.25">
      <c r="A1372" s="388"/>
      <c r="B1372" s="340"/>
      <c r="C1372" s="104"/>
      <c r="D1372" s="370"/>
      <c r="E1372" s="52"/>
      <c r="F1372" s="105"/>
      <c r="G1372" s="106"/>
      <c r="H1372" s="106"/>
      <c r="I1372" s="107"/>
      <c r="J1372" s="107"/>
      <c r="K1372" s="52"/>
      <c r="L1372" s="68" t="str">
        <f t="shared" si="218"/>
        <v xml:space="preserve">       </v>
      </c>
      <c r="M1372" s="63" t="str">
        <f t="shared" si="216"/>
        <v xml:space="preserve">   </v>
      </c>
      <c r="N1372" s="51"/>
      <c r="O1372" s="51"/>
      <c r="P1372" s="51"/>
      <c r="Q1372" s="51"/>
      <c r="R1372" s="51"/>
      <c r="S1372" s="51"/>
      <c r="T1372" s="51"/>
      <c r="U1372" s="51"/>
      <c r="V1372" s="51"/>
      <c r="W1372" s="51"/>
      <c r="X1372" s="51"/>
      <c r="Y1372" s="51"/>
      <c r="Z1372" s="51"/>
    </row>
    <row r="1373" spans="1:26" ht="15" hidden="1" customHeight="1" x14ac:dyDescent="0.25">
      <c r="A1373" s="389"/>
      <c r="B1373" s="344"/>
      <c r="C1373" s="104"/>
      <c r="D1373" s="370"/>
      <c r="E1373" s="52"/>
      <c r="F1373" s="105"/>
      <c r="G1373" s="106"/>
      <c r="H1373" s="106"/>
      <c r="I1373" s="107"/>
      <c r="J1373" s="107"/>
      <c r="K1373" s="52"/>
      <c r="L1373" s="68" t="str">
        <f>CONCATENATE(C1373," ",D1373," ",E1373," ",F1373)</f>
        <v xml:space="preserve">   </v>
      </c>
      <c r="M1373" s="63" t="str">
        <f t="shared" si="216"/>
        <v xml:space="preserve">   </v>
      </c>
      <c r="N1373" s="51"/>
      <c r="O1373" s="51"/>
      <c r="P1373" s="51"/>
      <c r="Q1373" s="51"/>
      <c r="R1373" s="51"/>
      <c r="S1373" s="51"/>
      <c r="T1373" s="51"/>
      <c r="U1373" s="51"/>
      <c r="V1373" s="51"/>
      <c r="W1373" s="51"/>
      <c r="X1373" s="51"/>
      <c r="Y1373" s="51"/>
      <c r="Z1373" s="51"/>
    </row>
    <row r="1374" spans="1:26" ht="15" hidden="1" customHeight="1" x14ac:dyDescent="0.25">
      <c r="A1374" s="387" t="s">
        <v>431</v>
      </c>
      <c r="B1374" s="345" t="s">
        <v>128</v>
      </c>
      <c r="C1374" s="107"/>
      <c r="D1374" s="107"/>
      <c r="E1374" s="107"/>
      <c r="F1374" s="107"/>
      <c r="G1374" s="106"/>
      <c r="H1374" s="106"/>
      <c r="I1374" s="107"/>
      <c r="J1374" s="107"/>
      <c r="K1374" s="52"/>
      <c r="L1374" s="338" t="str">
        <f t="shared" ref="L1374" si="219">CONCATENATE(C1374," ",D1374," ",E1374," ",F1374," ",C1375," ",D1375," ",E1375," ",F1375)</f>
        <v xml:space="preserve">       </v>
      </c>
      <c r="M1374" s="63" t="str">
        <f t="shared" si="216"/>
        <v xml:space="preserve">   </v>
      </c>
      <c r="N1374" s="51"/>
      <c r="O1374" s="51"/>
      <c r="P1374" s="51"/>
      <c r="Q1374" s="51"/>
      <c r="R1374" s="51"/>
      <c r="S1374" s="51"/>
      <c r="T1374" s="51"/>
      <c r="U1374" s="51"/>
      <c r="V1374" s="51"/>
      <c r="W1374" s="51"/>
      <c r="X1374" s="51"/>
      <c r="Y1374" s="51"/>
      <c r="Z1374" s="51"/>
    </row>
    <row r="1375" spans="1:26" ht="15" hidden="1" customHeight="1" x14ac:dyDescent="0.25">
      <c r="A1375" s="388"/>
      <c r="B1375" s="340"/>
      <c r="C1375" s="104"/>
      <c r="D1375" s="370"/>
      <c r="E1375" s="52"/>
      <c r="F1375" s="105"/>
      <c r="G1375" s="106"/>
      <c r="H1375" s="106"/>
      <c r="I1375" s="107"/>
      <c r="J1375" s="107"/>
      <c r="K1375" s="52"/>
      <c r="L1375" s="68" t="str">
        <f t="shared" ref="L1375:L1382" si="220">CONCATENATE(C1375," ",D1375," ",E1375," ",F1375," ",C1376," ",D1376," ",E1376," ",F1376)</f>
        <v xml:space="preserve">       </v>
      </c>
      <c r="M1375" s="63" t="str">
        <f t="shared" si="216"/>
        <v xml:space="preserve">   </v>
      </c>
      <c r="N1375" s="51"/>
      <c r="O1375" s="51"/>
      <c r="P1375" s="51"/>
      <c r="Q1375" s="51"/>
      <c r="R1375" s="51"/>
      <c r="S1375" s="51"/>
      <c r="T1375" s="51"/>
      <c r="U1375" s="51"/>
      <c r="V1375" s="51"/>
      <c r="W1375" s="51"/>
      <c r="X1375" s="51"/>
      <c r="Y1375" s="51"/>
      <c r="Z1375" s="51"/>
    </row>
    <row r="1376" spans="1:26" ht="15" hidden="1" customHeight="1" x14ac:dyDescent="0.25">
      <c r="A1376" s="388"/>
      <c r="B1376" s="340"/>
      <c r="C1376" s="104"/>
      <c r="D1376" s="370"/>
      <c r="E1376" s="52"/>
      <c r="F1376" s="105"/>
      <c r="G1376" s="106"/>
      <c r="H1376" s="106"/>
      <c r="I1376" s="107"/>
      <c r="J1376" s="107"/>
      <c r="K1376" s="52"/>
      <c r="L1376" s="68" t="str">
        <f t="shared" si="220"/>
        <v xml:space="preserve">       </v>
      </c>
      <c r="M1376" s="63" t="str">
        <f t="shared" si="216"/>
        <v xml:space="preserve">   </v>
      </c>
      <c r="N1376" s="51"/>
      <c r="O1376" s="51"/>
      <c r="P1376" s="51"/>
      <c r="Q1376" s="51"/>
      <c r="R1376" s="51"/>
      <c r="S1376" s="51"/>
      <c r="T1376" s="51"/>
      <c r="U1376" s="51"/>
      <c r="V1376" s="51"/>
      <c r="W1376" s="51"/>
      <c r="X1376" s="51"/>
      <c r="Y1376" s="51"/>
      <c r="Z1376" s="51"/>
    </row>
    <row r="1377" spans="1:26" ht="15" hidden="1" customHeight="1" x14ac:dyDescent="0.25">
      <c r="A1377" s="388"/>
      <c r="B1377" s="340"/>
      <c r="C1377" s="104"/>
      <c r="D1377" s="370"/>
      <c r="E1377" s="52"/>
      <c r="F1377" s="105"/>
      <c r="G1377" s="106"/>
      <c r="H1377" s="106"/>
      <c r="I1377" s="107"/>
      <c r="J1377" s="107"/>
      <c r="K1377" s="52"/>
      <c r="L1377" s="68" t="str">
        <f t="shared" si="220"/>
        <v xml:space="preserve">       </v>
      </c>
      <c r="M1377" s="63" t="str">
        <f t="shared" si="216"/>
        <v xml:space="preserve">   </v>
      </c>
      <c r="N1377" s="51"/>
      <c r="O1377" s="51"/>
      <c r="P1377" s="51"/>
      <c r="Q1377" s="51"/>
      <c r="R1377" s="51"/>
      <c r="S1377" s="51"/>
      <c r="T1377" s="51"/>
      <c r="U1377" s="51"/>
      <c r="V1377" s="51"/>
      <c r="W1377" s="51"/>
      <c r="X1377" s="51"/>
      <c r="Y1377" s="51"/>
      <c r="Z1377" s="51"/>
    </row>
    <row r="1378" spans="1:26" ht="15" hidden="1" customHeight="1" x14ac:dyDescent="0.25">
      <c r="A1378" s="388"/>
      <c r="B1378" s="340"/>
      <c r="C1378" s="104"/>
      <c r="D1378" s="370"/>
      <c r="E1378" s="52"/>
      <c r="F1378" s="105"/>
      <c r="G1378" s="106"/>
      <c r="H1378" s="106"/>
      <c r="I1378" s="107"/>
      <c r="J1378" s="107"/>
      <c r="K1378" s="52"/>
      <c r="L1378" s="68" t="str">
        <f t="shared" si="220"/>
        <v xml:space="preserve">       </v>
      </c>
      <c r="M1378" s="63" t="str">
        <f t="shared" si="216"/>
        <v xml:space="preserve">   </v>
      </c>
      <c r="N1378" s="51"/>
      <c r="O1378" s="51"/>
      <c r="P1378" s="51"/>
      <c r="Q1378" s="51"/>
      <c r="R1378" s="51"/>
      <c r="S1378" s="51"/>
      <c r="T1378" s="51"/>
      <c r="U1378" s="51"/>
      <c r="V1378" s="51"/>
      <c r="W1378" s="51"/>
      <c r="X1378" s="51"/>
      <c r="Y1378" s="51"/>
      <c r="Z1378" s="51"/>
    </row>
    <row r="1379" spans="1:26" ht="15" hidden="1" customHeight="1" x14ac:dyDescent="0.25">
      <c r="A1379" s="388"/>
      <c r="B1379" s="340"/>
      <c r="C1379" s="104"/>
      <c r="D1379" s="370"/>
      <c r="E1379" s="52"/>
      <c r="F1379" s="105"/>
      <c r="G1379" s="106"/>
      <c r="H1379" s="106"/>
      <c r="I1379" s="107"/>
      <c r="J1379" s="107"/>
      <c r="K1379" s="52"/>
      <c r="L1379" s="68" t="str">
        <f t="shared" si="220"/>
        <v xml:space="preserve">       </v>
      </c>
      <c r="M1379" s="63" t="str">
        <f t="shared" si="216"/>
        <v xml:space="preserve">   </v>
      </c>
      <c r="N1379" s="51"/>
      <c r="O1379" s="51"/>
      <c r="P1379" s="51"/>
      <c r="Q1379" s="51"/>
      <c r="R1379" s="51"/>
      <c r="S1379" s="51"/>
      <c r="T1379" s="51"/>
      <c r="U1379" s="51"/>
      <c r="V1379" s="51"/>
      <c r="W1379" s="51"/>
      <c r="X1379" s="51"/>
      <c r="Y1379" s="51"/>
      <c r="Z1379" s="51"/>
    </row>
    <row r="1380" spans="1:26" ht="15" hidden="1" customHeight="1" x14ac:dyDescent="0.25">
      <c r="A1380" s="388"/>
      <c r="B1380" s="340"/>
      <c r="C1380" s="104"/>
      <c r="D1380" s="370"/>
      <c r="E1380" s="52"/>
      <c r="F1380" s="105"/>
      <c r="G1380" s="106"/>
      <c r="H1380" s="106"/>
      <c r="I1380" s="107"/>
      <c r="J1380" s="107"/>
      <c r="K1380" s="52"/>
      <c r="L1380" s="68" t="str">
        <f t="shared" si="220"/>
        <v xml:space="preserve">       </v>
      </c>
      <c r="M1380" s="63" t="str">
        <f t="shared" si="216"/>
        <v xml:space="preserve">   </v>
      </c>
      <c r="N1380" s="51"/>
      <c r="O1380" s="51"/>
      <c r="P1380" s="51"/>
      <c r="Q1380" s="51"/>
      <c r="R1380" s="51"/>
      <c r="S1380" s="51"/>
      <c r="T1380" s="51"/>
      <c r="U1380" s="51"/>
      <c r="V1380" s="51"/>
      <c r="W1380" s="51"/>
      <c r="X1380" s="51"/>
      <c r="Y1380" s="51"/>
      <c r="Z1380" s="51"/>
    </row>
    <row r="1381" spans="1:26" ht="15" hidden="1" customHeight="1" x14ac:dyDescent="0.25">
      <c r="A1381" s="388"/>
      <c r="B1381" s="340"/>
      <c r="C1381" s="104"/>
      <c r="D1381" s="370"/>
      <c r="E1381" s="52"/>
      <c r="F1381" s="105"/>
      <c r="G1381" s="106"/>
      <c r="H1381" s="106"/>
      <c r="I1381" s="107"/>
      <c r="J1381" s="107"/>
      <c r="K1381" s="52"/>
      <c r="L1381" s="68" t="str">
        <f t="shared" si="220"/>
        <v xml:space="preserve">       </v>
      </c>
      <c r="M1381" s="63" t="str">
        <f t="shared" si="216"/>
        <v xml:space="preserve">   </v>
      </c>
      <c r="N1381" s="51"/>
      <c r="O1381" s="51"/>
      <c r="P1381" s="51"/>
      <c r="Q1381" s="51"/>
      <c r="R1381" s="51"/>
      <c r="S1381" s="51"/>
      <c r="T1381" s="51"/>
      <c r="U1381" s="51"/>
      <c r="V1381" s="51"/>
      <c r="W1381" s="51"/>
      <c r="X1381" s="51"/>
      <c r="Y1381" s="51"/>
      <c r="Z1381" s="51"/>
    </row>
    <row r="1382" spans="1:26" ht="15" hidden="1" customHeight="1" x14ac:dyDescent="0.25">
      <c r="A1382" s="388"/>
      <c r="B1382" s="340"/>
      <c r="C1382" s="104"/>
      <c r="D1382" s="370"/>
      <c r="E1382" s="52"/>
      <c r="F1382" s="105"/>
      <c r="G1382" s="106"/>
      <c r="H1382" s="106"/>
      <c r="I1382" s="107"/>
      <c r="J1382" s="107"/>
      <c r="K1382" s="52"/>
      <c r="L1382" s="68" t="str">
        <f t="shared" si="220"/>
        <v xml:space="preserve">       </v>
      </c>
      <c r="M1382" s="63" t="str">
        <f t="shared" si="216"/>
        <v xml:space="preserve">   </v>
      </c>
      <c r="N1382" s="51"/>
      <c r="O1382" s="51"/>
      <c r="P1382" s="51"/>
      <c r="Q1382" s="51"/>
      <c r="R1382" s="51"/>
      <c r="S1382" s="51"/>
      <c r="T1382" s="51"/>
      <c r="U1382" s="51"/>
      <c r="V1382" s="51"/>
      <c r="W1382" s="51"/>
      <c r="X1382" s="51"/>
      <c r="Y1382" s="51"/>
      <c r="Z1382" s="51"/>
    </row>
    <row r="1383" spans="1:26" ht="15" hidden="1" customHeight="1" x14ac:dyDescent="0.25">
      <c r="A1383" s="389"/>
      <c r="B1383" s="344"/>
      <c r="C1383" s="104"/>
      <c r="D1383" s="370"/>
      <c r="E1383" s="52"/>
      <c r="F1383" s="105"/>
      <c r="G1383" s="106"/>
      <c r="H1383" s="106"/>
      <c r="I1383" s="107"/>
      <c r="J1383" s="107"/>
      <c r="K1383" s="52"/>
      <c r="L1383" s="68" t="str">
        <f>CONCATENATE(C1383," ",D1383," ",E1383," ",F1383)</f>
        <v xml:space="preserve">   </v>
      </c>
      <c r="M1383" s="63" t="str">
        <f t="shared" si="216"/>
        <v xml:space="preserve">   </v>
      </c>
      <c r="N1383" s="51"/>
      <c r="O1383" s="51"/>
      <c r="P1383" s="51"/>
      <c r="Q1383" s="51"/>
      <c r="R1383" s="51"/>
      <c r="S1383" s="51"/>
      <c r="T1383" s="51"/>
      <c r="U1383" s="51"/>
      <c r="V1383" s="51"/>
      <c r="W1383" s="51"/>
      <c r="X1383" s="51"/>
      <c r="Y1383" s="51"/>
      <c r="Z1383" s="51"/>
    </row>
    <row r="1384" spans="1:26" ht="15" hidden="1" customHeight="1" x14ac:dyDescent="0.25">
      <c r="A1384" s="387" t="s">
        <v>431</v>
      </c>
      <c r="B1384" s="345" t="s">
        <v>128</v>
      </c>
      <c r="C1384" s="107"/>
      <c r="D1384" s="107"/>
      <c r="E1384" s="107"/>
      <c r="F1384" s="107"/>
      <c r="G1384" s="106"/>
      <c r="H1384" s="106"/>
      <c r="I1384" s="107"/>
      <c r="J1384" s="107"/>
      <c r="K1384" s="52"/>
      <c r="L1384" s="338" t="str">
        <f t="shared" ref="L1384" si="221">CONCATENATE(C1384," ",D1384," ",E1384," ",F1384," ",C1385," ",D1385," ",E1385," ",F1385)</f>
        <v xml:space="preserve">       </v>
      </c>
      <c r="M1384" s="63" t="str">
        <f t="shared" si="216"/>
        <v xml:space="preserve">   </v>
      </c>
      <c r="N1384" s="51"/>
      <c r="O1384" s="51"/>
      <c r="P1384" s="51"/>
      <c r="Q1384" s="51"/>
      <c r="R1384" s="51"/>
      <c r="S1384" s="51"/>
      <c r="T1384" s="51"/>
      <c r="U1384" s="51"/>
      <c r="V1384" s="51"/>
      <c r="W1384" s="51"/>
      <c r="X1384" s="51"/>
      <c r="Y1384" s="51"/>
      <c r="Z1384" s="51"/>
    </row>
    <row r="1385" spans="1:26" ht="15" hidden="1" customHeight="1" x14ac:dyDescent="0.25">
      <c r="A1385" s="388"/>
      <c r="B1385" s="340"/>
      <c r="C1385" s="104"/>
      <c r="D1385" s="370"/>
      <c r="E1385" s="52"/>
      <c r="F1385" s="105"/>
      <c r="G1385" s="106"/>
      <c r="H1385" s="106"/>
      <c r="I1385" s="107"/>
      <c r="J1385" s="107"/>
      <c r="K1385" s="52"/>
      <c r="L1385" s="68" t="str">
        <f t="shared" ref="L1385:L1392" si="222">CONCATENATE(C1385," ",D1385," ",E1385," ",F1385," ",C1386," ",D1386," ",E1386," ",F1386)</f>
        <v xml:space="preserve">       </v>
      </c>
      <c r="M1385" s="63" t="str">
        <f t="shared" si="216"/>
        <v xml:space="preserve">   </v>
      </c>
      <c r="N1385" s="51"/>
      <c r="O1385" s="51"/>
      <c r="P1385" s="51"/>
      <c r="Q1385" s="51"/>
      <c r="R1385" s="51"/>
      <c r="S1385" s="51"/>
      <c r="T1385" s="51"/>
      <c r="U1385" s="51"/>
      <c r="V1385" s="51"/>
      <c r="W1385" s="51"/>
      <c r="X1385" s="51"/>
      <c r="Y1385" s="51"/>
      <c r="Z1385" s="51"/>
    </row>
    <row r="1386" spans="1:26" ht="15" hidden="1" customHeight="1" x14ac:dyDescent="0.25">
      <c r="A1386" s="388"/>
      <c r="B1386" s="340"/>
      <c r="C1386" s="104"/>
      <c r="D1386" s="370"/>
      <c r="E1386" s="52"/>
      <c r="F1386" s="105"/>
      <c r="G1386" s="106"/>
      <c r="H1386" s="106"/>
      <c r="I1386" s="107"/>
      <c r="J1386" s="107"/>
      <c r="K1386" s="52"/>
      <c r="L1386" s="68" t="str">
        <f t="shared" si="222"/>
        <v xml:space="preserve">       </v>
      </c>
      <c r="M1386" s="63" t="str">
        <f t="shared" si="216"/>
        <v xml:space="preserve">   </v>
      </c>
      <c r="N1386" s="51"/>
      <c r="O1386" s="51"/>
      <c r="P1386" s="51"/>
      <c r="Q1386" s="51"/>
      <c r="R1386" s="51"/>
      <c r="S1386" s="51"/>
      <c r="T1386" s="51"/>
      <c r="U1386" s="51"/>
      <c r="V1386" s="51"/>
      <c r="W1386" s="51"/>
      <c r="X1386" s="51"/>
      <c r="Y1386" s="51"/>
      <c r="Z1386" s="51"/>
    </row>
    <row r="1387" spans="1:26" ht="15" hidden="1" customHeight="1" x14ac:dyDescent="0.25">
      <c r="A1387" s="388"/>
      <c r="B1387" s="340"/>
      <c r="C1387" s="104"/>
      <c r="D1387" s="370"/>
      <c r="E1387" s="52"/>
      <c r="F1387" s="105"/>
      <c r="G1387" s="106"/>
      <c r="H1387" s="106"/>
      <c r="I1387" s="107"/>
      <c r="J1387" s="107"/>
      <c r="K1387" s="52"/>
      <c r="L1387" s="68" t="str">
        <f t="shared" si="222"/>
        <v xml:space="preserve">       </v>
      </c>
      <c r="M1387" s="63" t="str">
        <f t="shared" si="216"/>
        <v xml:space="preserve">   </v>
      </c>
      <c r="N1387" s="51"/>
      <c r="O1387" s="51"/>
      <c r="P1387" s="51"/>
      <c r="Q1387" s="51"/>
      <c r="R1387" s="51"/>
      <c r="S1387" s="51"/>
      <c r="T1387" s="51"/>
      <c r="U1387" s="51"/>
      <c r="V1387" s="51"/>
      <c r="W1387" s="51"/>
      <c r="X1387" s="51"/>
      <c r="Y1387" s="51"/>
      <c r="Z1387" s="51"/>
    </row>
    <row r="1388" spans="1:26" ht="15" hidden="1" customHeight="1" x14ac:dyDescent="0.25">
      <c r="A1388" s="388"/>
      <c r="B1388" s="340"/>
      <c r="C1388" s="104"/>
      <c r="D1388" s="370"/>
      <c r="E1388" s="52"/>
      <c r="F1388" s="105"/>
      <c r="G1388" s="106"/>
      <c r="H1388" s="106"/>
      <c r="I1388" s="107"/>
      <c r="J1388" s="107"/>
      <c r="K1388" s="52"/>
      <c r="L1388" s="68" t="str">
        <f t="shared" si="222"/>
        <v xml:space="preserve">       </v>
      </c>
      <c r="M1388" s="63" t="str">
        <f t="shared" si="216"/>
        <v xml:space="preserve">   </v>
      </c>
      <c r="N1388" s="51"/>
      <c r="O1388" s="51"/>
      <c r="P1388" s="51"/>
      <c r="Q1388" s="51"/>
      <c r="R1388" s="51"/>
      <c r="S1388" s="51"/>
      <c r="T1388" s="51"/>
      <c r="U1388" s="51"/>
      <c r="V1388" s="51"/>
      <c r="W1388" s="51"/>
      <c r="X1388" s="51"/>
      <c r="Y1388" s="51"/>
      <c r="Z1388" s="51"/>
    </row>
    <row r="1389" spans="1:26" ht="15" hidden="1" customHeight="1" x14ac:dyDescent="0.25">
      <c r="A1389" s="388"/>
      <c r="B1389" s="340"/>
      <c r="C1389" s="104"/>
      <c r="D1389" s="370"/>
      <c r="E1389" s="52"/>
      <c r="F1389" s="105"/>
      <c r="G1389" s="106"/>
      <c r="H1389" s="106"/>
      <c r="I1389" s="107"/>
      <c r="J1389" s="107"/>
      <c r="K1389" s="52"/>
      <c r="L1389" s="68" t="str">
        <f t="shared" si="222"/>
        <v xml:space="preserve">       </v>
      </c>
      <c r="M1389" s="63" t="str">
        <f t="shared" si="216"/>
        <v xml:space="preserve">   </v>
      </c>
      <c r="N1389" s="51"/>
      <c r="O1389" s="51"/>
      <c r="P1389" s="51"/>
      <c r="Q1389" s="51"/>
      <c r="R1389" s="51"/>
      <c r="S1389" s="51"/>
      <c r="T1389" s="51"/>
      <c r="U1389" s="51"/>
      <c r="V1389" s="51"/>
      <c r="W1389" s="51"/>
      <c r="X1389" s="51"/>
      <c r="Y1389" s="51"/>
      <c r="Z1389" s="51"/>
    </row>
    <row r="1390" spans="1:26" ht="15" hidden="1" customHeight="1" x14ac:dyDescent="0.25">
      <c r="A1390" s="388"/>
      <c r="B1390" s="340"/>
      <c r="C1390" s="104"/>
      <c r="D1390" s="370"/>
      <c r="E1390" s="52"/>
      <c r="F1390" s="105"/>
      <c r="G1390" s="106"/>
      <c r="H1390" s="106"/>
      <c r="I1390" s="107"/>
      <c r="J1390" s="107"/>
      <c r="K1390" s="52"/>
      <c r="L1390" s="68" t="str">
        <f t="shared" si="222"/>
        <v xml:space="preserve">       </v>
      </c>
      <c r="M1390" s="63" t="str">
        <f t="shared" si="216"/>
        <v xml:space="preserve">   </v>
      </c>
      <c r="N1390" s="51"/>
      <c r="O1390" s="51"/>
      <c r="P1390" s="51"/>
      <c r="Q1390" s="51"/>
      <c r="R1390" s="51"/>
      <c r="S1390" s="51"/>
      <c r="T1390" s="51"/>
      <c r="U1390" s="51"/>
      <c r="V1390" s="51"/>
      <c r="W1390" s="51"/>
      <c r="X1390" s="51"/>
      <c r="Y1390" s="51"/>
      <c r="Z1390" s="51"/>
    </row>
    <row r="1391" spans="1:26" ht="15" hidden="1" customHeight="1" x14ac:dyDescent="0.25">
      <c r="A1391" s="388"/>
      <c r="B1391" s="340"/>
      <c r="C1391" s="104"/>
      <c r="D1391" s="370"/>
      <c r="E1391" s="52"/>
      <c r="F1391" s="105"/>
      <c r="G1391" s="106"/>
      <c r="H1391" s="106"/>
      <c r="I1391" s="107"/>
      <c r="J1391" s="107"/>
      <c r="K1391" s="52"/>
      <c r="L1391" s="68" t="str">
        <f t="shared" si="222"/>
        <v xml:space="preserve">       </v>
      </c>
      <c r="M1391" s="63" t="str">
        <f t="shared" si="216"/>
        <v xml:space="preserve">   </v>
      </c>
      <c r="N1391" s="51"/>
      <c r="O1391" s="51"/>
      <c r="P1391" s="51"/>
      <c r="Q1391" s="51"/>
      <c r="R1391" s="51"/>
      <c r="S1391" s="51"/>
      <c r="T1391" s="51"/>
      <c r="U1391" s="51"/>
      <c r="V1391" s="51"/>
      <c r="W1391" s="51"/>
      <c r="X1391" s="51"/>
      <c r="Y1391" s="51"/>
      <c r="Z1391" s="51"/>
    </row>
    <row r="1392" spans="1:26" ht="15" hidden="1" customHeight="1" x14ac:dyDescent="0.25">
      <c r="A1392" s="388"/>
      <c r="B1392" s="340"/>
      <c r="C1392" s="104"/>
      <c r="D1392" s="370"/>
      <c r="E1392" s="52"/>
      <c r="F1392" s="105"/>
      <c r="G1392" s="106"/>
      <c r="H1392" s="106"/>
      <c r="I1392" s="107"/>
      <c r="J1392" s="107"/>
      <c r="K1392" s="52"/>
      <c r="L1392" s="68" t="str">
        <f t="shared" si="222"/>
        <v xml:space="preserve">       </v>
      </c>
      <c r="M1392" s="63" t="str">
        <f t="shared" si="216"/>
        <v xml:space="preserve">   </v>
      </c>
      <c r="N1392" s="51"/>
      <c r="O1392" s="51"/>
      <c r="P1392" s="51"/>
      <c r="Q1392" s="51"/>
      <c r="R1392" s="51"/>
      <c r="S1392" s="51"/>
      <c r="T1392" s="51"/>
      <c r="U1392" s="51"/>
      <c r="V1392" s="51"/>
      <c r="W1392" s="51"/>
      <c r="X1392" s="51"/>
      <c r="Y1392" s="51"/>
      <c r="Z1392" s="51"/>
    </row>
    <row r="1393" spans="1:26" ht="15" hidden="1" customHeight="1" x14ac:dyDescent="0.25">
      <c r="A1393" s="389"/>
      <c r="B1393" s="344"/>
      <c r="C1393" s="104"/>
      <c r="D1393" s="370"/>
      <c r="E1393" s="52"/>
      <c r="F1393" s="105"/>
      <c r="G1393" s="106"/>
      <c r="H1393" s="106"/>
      <c r="I1393" s="107"/>
      <c r="J1393" s="107"/>
      <c r="K1393" s="52"/>
      <c r="L1393" s="68" t="str">
        <f>CONCATENATE(C1393," ",D1393," ",E1393," ",F1393)</f>
        <v xml:space="preserve">   </v>
      </c>
      <c r="M1393" s="63" t="str">
        <f t="shared" si="216"/>
        <v xml:space="preserve">   </v>
      </c>
      <c r="N1393" s="51"/>
      <c r="O1393" s="51"/>
      <c r="P1393" s="51"/>
      <c r="Q1393" s="51"/>
      <c r="R1393" s="51"/>
      <c r="S1393" s="51"/>
      <c r="T1393" s="51"/>
      <c r="U1393" s="51"/>
      <c r="V1393" s="51"/>
      <c r="W1393" s="51"/>
      <c r="X1393" s="51"/>
      <c r="Y1393" s="51"/>
      <c r="Z1393" s="51"/>
    </row>
    <row r="1394" spans="1:26" ht="15" hidden="1" customHeight="1" x14ac:dyDescent="0.25">
      <c r="A1394" s="387" t="s">
        <v>431</v>
      </c>
      <c r="B1394" s="345" t="s">
        <v>128</v>
      </c>
      <c r="C1394" s="107"/>
      <c r="D1394" s="107"/>
      <c r="E1394" s="107"/>
      <c r="F1394" s="107"/>
      <c r="G1394" s="106"/>
      <c r="H1394" s="106"/>
      <c r="I1394" s="107"/>
      <c r="J1394" s="107"/>
      <c r="K1394" s="52"/>
      <c r="L1394" s="338" t="str">
        <f t="shared" ref="L1394" si="223">CONCATENATE(C1394," ",D1394," ",E1394," ",F1394," ",C1395," ",D1395," ",E1395," ",F1395)</f>
        <v xml:space="preserve">       </v>
      </c>
      <c r="M1394" s="63" t="str">
        <f t="shared" si="216"/>
        <v xml:space="preserve">   </v>
      </c>
      <c r="N1394" s="51"/>
      <c r="O1394" s="51"/>
      <c r="P1394" s="51"/>
      <c r="Q1394" s="51"/>
      <c r="R1394" s="51"/>
      <c r="S1394" s="51"/>
      <c r="T1394" s="51"/>
      <c r="U1394" s="51"/>
      <c r="V1394" s="51"/>
      <c r="W1394" s="51"/>
      <c r="X1394" s="51"/>
      <c r="Y1394" s="51"/>
      <c r="Z1394" s="51"/>
    </row>
    <row r="1395" spans="1:26" ht="15" hidden="1" customHeight="1" x14ac:dyDescent="0.25">
      <c r="A1395" s="388"/>
      <c r="B1395" s="340"/>
      <c r="C1395" s="104"/>
      <c r="D1395" s="370"/>
      <c r="E1395" s="52"/>
      <c r="F1395" s="105"/>
      <c r="G1395" s="106"/>
      <c r="H1395" s="106"/>
      <c r="I1395" s="107"/>
      <c r="J1395" s="107"/>
      <c r="K1395" s="52"/>
      <c r="L1395" s="68" t="str">
        <f t="shared" ref="L1395:L1402" si="224">CONCATENATE(C1395," ",D1395," ",E1395," ",F1395," ",C1396," ",D1396," ",E1396," ",F1396)</f>
        <v xml:space="preserve">       </v>
      </c>
      <c r="M1395" s="63" t="str">
        <f t="shared" si="216"/>
        <v xml:space="preserve">   </v>
      </c>
      <c r="N1395" s="51"/>
      <c r="O1395" s="51"/>
      <c r="P1395" s="51"/>
      <c r="Q1395" s="51"/>
      <c r="R1395" s="51"/>
      <c r="S1395" s="51"/>
      <c r="T1395" s="51"/>
      <c r="U1395" s="51"/>
      <c r="V1395" s="51"/>
      <c r="W1395" s="51"/>
      <c r="X1395" s="51"/>
      <c r="Y1395" s="51"/>
      <c r="Z1395" s="51"/>
    </row>
    <row r="1396" spans="1:26" ht="15" hidden="1" customHeight="1" x14ac:dyDescent="0.25">
      <c r="A1396" s="388"/>
      <c r="B1396" s="340"/>
      <c r="C1396" s="104"/>
      <c r="D1396" s="370"/>
      <c r="E1396" s="52"/>
      <c r="F1396" s="105"/>
      <c r="G1396" s="106"/>
      <c r="H1396" s="106"/>
      <c r="I1396" s="107"/>
      <c r="J1396" s="107"/>
      <c r="K1396" s="52"/>
      <c r="L1396" s="68" t="str">
        <f t="shared" si="224"/>
        <v xml:space="preserve">       </v>
      </c>
      <c r="M1396" s="63" t="str">
        <f t="shared" si="216"/>
        <v xml:space="preserve">   </v>
      </c>
      <c r="N1396" s="51"/>
      <c r="O1396" s="51"/>
      <c r="P1396" s="51"/>
      <c r="Q1396" s="51"/>
      <c r="R1396" s="51"/>
      <c r="S1396" s="51"/>
      <c r="T1396" s="51"/>
      <c r="U1396" s="51"/>
      <c r="V1396" s="51"/>
      <c r="W1396" s="51"/>
      <c r="X1396" s="51"/>
      <c r="Y1396" s="51"/>
      <c r="Z1396" s="51"/>
    </row>
    <row r="1397" spans="1:26" ht="15" hidden="1" customHeight="1" x14ac:dyDescent="0.25">
      <c r="A1397" s="388"/>
      <c r="B1397" s="340"/>
      <c r="C1397" s="104"/>
      <c r="D1397" s="370"/>
      <c r="E1397" s="52"/>
      <c r="F1397" s="105"/>
      <c r="G1397" s="106"/>
      <c r="H1397" s="106"/>
      <c r="I1397" s="107"/>
      <c r="J1397" s="107"/>
      <c r="K1397" s="52"/>
      <c r="L1397" s="68" t="str">
        <f t="shared" si="224"/>
        <v xml:space="preserve">       </v>
      </c>
      <c r="M1397" s="63" t="str">
        <f t="shared" si="216"/>
        <v xml:space="preserve">   </v>
      </c>
      <c r="N1397" s="51"/>
      <c r="O1397" s="51"/>
      <c r="P1397" s="51"/>
      <c r="Q1397" s="51"/>
      <c r="R1397" s="51"/>
      <c r="S1397" s="51"/>
      <c r="T1397" s="51"/>
      <c r="U1397" s="51"/>
      <c r="V1397" s="51"/>
      <c r="W1397" s="51"/>
      <c r="X1397" s="51"/>
      <c r="Y1397" s="51"/>
      <c r="Z1397" s="51"/>
    </row>
    <row r="1398" spans="1:26" ht="15" hidden="1" customHeight="1" x14ac:dyDescent="0.25">
      <c r="A1398" s="388"/>
      <c r="B1398" s="340"/>
      <c r="C1398" s="104"/>
      <c r="D1398" s="370"/>
      <c r="E1398" s="52"/>
      <c r="F1398" s="105"/>
      <c r="G1398" s="106"/>
      <c r="H1398" s="106"/>
      <c r="I1398" s="107"/>
      <c r="J1398" s="107"/>
      <c r="K1398" s="52"/>
      <c r="L1398" s="68" t="str">
        <f t="shared" si="224"/>
        <v xml:space="preserve">       </v>
      </c>
      <c r="M1398" s="63" t="str">
        <f t="shared" si="216"/>
        <v xml:space="preserve">   </v>
      </c>
      <c r="N1398" s="51"/>
      <c r="O1398" s="51"/>
      <c r="P1398" s="51"/>
      <c r="Q1398" s="51"/>
      <c r="R1398" s="51"/>
      <c r="S1398" s="51"/>
      <c r="T1398" s="51"/>
      <c r="U1398" s="51"/>
      <c r="V1398" s="51"/>
      <c r="W1398" s="51"/>
      <c r="X1398" s="51"/>
      <c r="Y1398" s="51"/>
      <c r="Z1398" s="51"/>
    </row>
    <row r="1399" spans="1:26" ht="15" hidden="1" customHeight="1" x14ac:dyDescent="0.25">
      <c r="A1399" s="388"/>
      <c r="B1399" s="340"/>
      <c r="C1399" s="104"/>
      <c r="D1399" s="370"/>
      <c r="E1399" s="52"/>
      <c r="F1399" s="105"/>
      <c r="G1399" s="106"/>
      <c r="H1399" s="106"/>
      <c r="I1399" s="107"/>
      <c r="J1399" s="107"/>
      <c r="K1399" s="52"/>
      <c r="L1399" s="68" t="str">
        <f t="shared" si="224"/>
        <v xml:space="preserve">       </v>
      </c>
      <c r="M1399" s="63" t="str">
        <f t="shared" si="216"/>
        <v xml:space="preserve">   </v>
      </c>
      <c r="N1399" s="51"/>
      <c r="O1399" s="51"/>
      <c r="P1399" s="51"/>
      <c r="Q1399" s="51"/>
      <c r="R1399" s="51"/>
      <c r="S1399" s="51"/>
      <c r="T1399" s="51"/>
      <c r="U1399" s="51"/>
      <c r="V1399" s="51"/>
      <c r="W1399" s="51"/>
      <c r="X1399" s="51"/>
      <c r="Y1399" s="51"/>
      <c r="Z1399" s="51"/>
    </row>
    <row r="1400" spans="1:26" ht="15" hidden="1" customHeight="1" x14ac:dyDescent="0.25">
      <c r="A1400" s="388"/>
      <c r="B1400" s="340"/>
      <c r="C1400" s="104"/>
      <c r="D1400" s="370"/>
      <c r="E1400" s="52"/>
      <c r="F1400" s="105"/>
      <c r="G1400" s="106"/>
      <c r="H1400" s="106"/>
      <c r="I1400" s="107"/>
      <c r="J1400" s="107"/>
      <c r="K1400" s="52"/>
      <c r="L1400" s="68" t="str">
        <f t="shared" si="224"/>
        <v xml:space="preserve">       </v>
      </c>
      <c r="M1400" s="63" t="str">
        <f t="shared" si="216"/>
        <v xml:space="preserve">   </v>
      </c>
      <c r="N1400" s="51"/>
      <c r="O1400" s="51"/>
      <c r="P1400" s="51"/>
      <c r="Q1400" s="51"/>
      <c r="R1400" s="51"/>
      <c r="S1400" s="51"/>
      <c r="T1400" s="51"/>
      <c r="U1400" s="51"/>
      <c r="V1400" s="51"/>
      <c r="W1400" s="51"/>
      <c r="X1400" s="51"/>
      <c r="Y1400" s="51"/>
      <c r="Z1400" s="51"/>
    </row>
    <row r="1401" spans="1:26" ht="15" hidden="1" customHeight="1" x14ac:dyDescent="0.25">
      <c r="A1401" s="388"/>
      <c r="B1401" s="340"/>
      <c r="C1401" s="104"/>
      <c r="D1401" s="370"/>
      <c r="E1401" s="52"/>
      <c r="F1401" s="105"/>
      <c r="G1401" s="106"/>
      <c r="H1401" s="106"/>
      <c r="I1401" s="107"/>
      <c r="J1401" s="107"/>
      <c r="K1401" s="52"/>
      <c r="L1401" s="68" t="str">
        <f t="shared" si="224"/>
        <v xml:space="preserve">       </v>
      </c>
      <c r="M1401" s="63" t="str">
        <f t="shared" si="216"/>
        <v xml:space="preserve">   </v>
      </c>
      <c r="N1401" s="51"/>
      <c r="O1401" s="51"/>
      <c r="P1401" s="51"/>
      <c r="Q1401" s="51"/>
      <c r="R1401" s="51"/>
      <c r="S1401" s="51"/>
      <c r="T1401" s="51"/>
      <c r="U1401" s="51"/>
      <c r="V1401" s="51"/>
      <c r="W1401" s="51"/>
      <c r="X1401" s="51"/>
      <c r="Y1401" s="51"/>
      <c r="Z1401" s="51"/>
    </row>
    <row r="1402" spans="1:26" ht="15" hidden="1" customHeight="1" x14ac:dyDescent="0.25">
      <c r="A1402" s="388"/>
      <c r="B1402" s="340"/>
      <c r="C1402" s="104"/>
      <c r="D1402" s="370"/>
      <c r="E1402" s="52"/>
      <c r="F1402" s="105"/>
      <c r="G1402" s="106"/>
      <c r="H1402" s="106"/>
      <c r="I1402" s="107"/>
      <c r="J1402" s="107"/>
      <c r="K1402" s="52"/>
      <c r="L1402" s="68" t="str">
        <f t="shared" si="224"/>
        <v xml:space="preserve">       </v>
      </c>
      <c r="M1402" s="63" t="str">
        <f t="shared" si="216"/>
        <v xml:space="preserve">   </v>
      </c>
      <c r="N1402" s="51"/>
      <c r="O1402" s="51"/>
      <c r="P1402" s="51"/>
      <c r="Q1402" s="51"/>
      <c r="R1402" s="51"/>
      <c r="S1402" s="51"/>
      <c r="T1402" s="51"/>
      <c r="U1402" s="51"/>
      <c r="V1402" s="51"/>
      <c r="W1402" s="51"/>
      <c r="X1402" s="51"/>
      <c r="Y1402" s="51"/>
      <c r="Z1402" s="51"/>
    </row>
    <row r="1403" spans="1:26" ht="15" hidden="1" customHeight="1" x14ac:dyDescent="0.25">
      <c r="A1403" s="389"/>
      <c r="B1403" s="344"/>
      <c r="C1403" s="104"/>
      <c r="D1403" s="370"/>
      <c r="E1403" s="52"/>
      <c r="F1403" s="105"/>
      <c r="G1403" s="106"/>
      <c r="H1403" s="106"/>
      <c r="I1403" s="107"/>
      <c r="J1403" s="107"/>
      <c r="K1403" s="52"/>
      <c r="L1403" s="68" t="str">
        <f>CONCATENATE(C1403," ",D1403," ",E1403," ",F1403)</f>
        <v xml:space="preserve">   </v>
      </c>
      <c r="M1403" s="63" t="str">
        <f t="shared" si="216"/>
        <v xml:space="preserve">   </v>
      </c>
      <c r="N1403" s="51"/>
      <c r="O1403" s="51"/>
      <c r="P1403" s="51"/>
      <c r="Q1403" s="51"/>
      <c r="R1403" s="51"/>
      <c r="S1403" s="51"/>
      <c r="T1403" s="51"/>
      <c r="U1403" s="51"/>
      <c r="V1403" s="51"/>
      <c r="W1403" s="51"/>
      <c r="X1403" s="51"/>
      <c r="Y1403" s="51"/>
      <c r="Z1403" s="51"/>
    </row>
    <row r="1404" spans="1:26" ht="15" hidden="1" customHeight="1" x14ac:dyDescent="0.25">
      <c r="A1404" s="387" t="s">
        <v>431</v>
      </c>
      <c r="B1404" s="345" t="s">
        <v>128</v>
      </c>
      <c r="C1404" s="107"/>
      <c r="D1404" s="107"/>
      <c r="E1404" s="107"/>
      <c r="F1404" s="107"/>
      <c r="G1404" s="106"/>
      <c r="H1404" s="106"/>
      <c r="I1404" s="107"/>
      <c r="J1404" s="107"/>
      <c r="K1404" s="52"/>
      <c r="L1404" s="338" t="str">
        <f t="shared" ref="L1404" si="225">CONCATENATE(C1404," ",D1404," ",E1404," ",F1404," ",C1405," ",D1405," ",E1405," ",F1405)</f>
        <v xml:space="preserve">       </v>
      </c>
      <c r="M1404" s="63" t="str">
        <f t="shared" si="216"/>
        <v xml:space="preserve">   </v>
      </c>
      <c r="N1404" s="51"/>
      <c r="O1404" s="51"/>
      <c r="P1404" s="51"/>
      <c r="Q1404" s="51"/>
      <c r="R1404" s="51"/>
      <c r="S1404" s="51"/>
      <c r="T1404" s="51"/>
      <c r="U1404" s="51"/>
      <c r="V1404" s="51"/>
      <c r="W1404" s="51"/>
      <c r="X1404" s="51"/>
      <c r="Y1404" s="51"/>
      <c r="Z1404" s="51"/>
    </row>
    <row r="1405" spans="1:26" ht="15" hidden="1" customHeight="1" x14ac:dyDescent="0.25">
      <c r="A1405" s="388"/>
      <c r="B1405" s="340"/>
      <c r="C1405" s="104"/>
      <c r="D1405" s="370"/>
      <c r="E1405" s="52"/>
      <c r="F1405" s="105"/>
      <c r="G1405" s="106"/>
      <c r="H1405" s="106"/>
      <c r="I1405" s="107"/>
      <c r="J1405" s="107"/>
      <c r="K1405" s="52"/>
      <c r="L1405" s="68" t="str">
        <f t="shared" ref="L1405:L1412" si="226">CONCATENATE(C1405," ",D1405," ",E1405," ",F1405," ",C1406," ",D1406," ",E1406," ",F1406)</f>
        <v xml:space="preserve">       </v>
      </c>
      <c r="M1405" s="63" t="str">
        <f t="shared" si="216"/>
        <v xml:space="preserve">   </v>
      </c>
      <c r="N1405" s="51"/>
      <c r="O1405" s="51"/>
      <c r="P1405" s="51"/>
      <c r="Q1405" s="51"/>
      <c r="R1405" s="51"/>
      <c r="S1405" s="51"/>
      <c r="T1405" s="51"/>
      <c r="U1405" s="51"/>
      <c r="V1405" s="51"/>
      <c r="W1405" s="51"/>
      <c r="X1405" s="51"/>
      <c r="Y1405" s="51"/>
      <c r="Z1405" s="51"/>
    </row>
    <row r="1406" spans="1:26" ht="15" hidden="1" customHeight="1" x14ac:dyDescent="0.25">
      <c r="A1406" s="388"/>
      <c r="B1406" s="340"/>
      <c r="C1406" s="104"/>
      <c r="D1406" s="370"/>
      <c r="E1406" s="52"/>
      <c r="F1406" s="105"/>
      <c r="G1406" s="106"/>
      <c r="H1406" s="106"/>
      <c r="I1406" s="107"/>
      <c r="J1406" s="107"/>
      <c r="K1406" s="52"/>
      <c r="L1406" s="68" t="str">
        <f t="shared" si="226"/>
        <v xml:space="preserve">       </v>
      </c>
      <c r="M1406" s="63" t="str">
        <f t="shared" si="216"/>
        <v xml:space="preserve">   </v>
      </c>
      <c r="N1406" s="51"/>
      <c r="O1406" s="51"/>
      <c r="P1406" s="51"/>
      <c r="Q1406" s="51"/>
      <c r="R1406" s="51"/>
      <c r="S1406" s="51"/>
      <c r="T1406" s="51"/>
      <c r="U1406" s="51"/>
      <c r="V1406" s="51"/>
      <c r="W1406" s="51"/>
      <c r="X1406" s="51"/>
      <c r="Y1406" s="51"/>
      <c r="Z1406" s="51"/>
    </row>
    <row r="1407" spans="1:26" ht="15" hidden="1" customHeight="1" x14ac:dyDescent="0.25">
      <c r="A1407" s="388"/>
      <c r="B1407" s="340"/>
      <c r="C1407" s="104"/>
      <c r="D1407" s="370"/>
      <c r="E1407" s="52"/>
      <c r="F1407" s="105"/>
      <c r="G1407" s="106"/>
      <c r="H1407" s="106"/>
      <c r="I1407" s="107"/>
      <c r="J1407" s="107"/>
      <c r="K1407" s="52"/>
      <c r="L1407" s="68" t="str">
        <f t="shared" si="226"/>
        <v xml:space="preserve">       </v>
      </c>
      <c r="M1407" s="63" t="str">
        <f t="shared" si="216"/>
        <v xml:space="preserve">   </v>
      </c>
      <c r="N1407" s="51"/>
      <c r="O1407" s="51"/>
      <c r="P1407" s="51"/>
      <c r="Q1407" s="51"/>
      <c r="R1407" s="51"/>
      <c r="S1407" s="51"/>
      <c r="T1407" s="51"/>
      <c r="U1407" s="51"/>
      <c r="V1407" s="51"/>
      <c r="W1407" s="51"/>
      <c r="X1407" s="51"/>
      <c r="Y1407" s="51"/>
      <c r="Z1407" s="51"/>
    </row>
    <row r="1408" spans="1:26" ht="15" hidden="1" customHeight="1" x14ac:dyDescent="0.25">
      <c r="A1408" s="388"/>
      <c r="B1408" s="340"/>
      <c r="C1408" s="104"/>
      <c r="D1408" s="370"/>
      <c r="E1408" s="52"/>
      <c r="F1408" s="105"/>
      <c r="G1408" s="106"/>
      <c r="H1408" s="106"/>
      <c r="I1408" s="107"/>
      <c r="J1408" s="107"/>
      <c r="K1408" s="52"/>
      <c r="L1408" s="68" t="str">
        <f t="shared" si="226"/>
        <v xml:space="preserve">       </v>
      </c>
      <c r="M1408" s="63" t="str">
        <f t="shared" si="216"/>
        <v xml:space="preserve">   </v>
      </c>
      <c r="N1408" s="51"/>
      <c r="O1408" s="51"/>
      <c r="P1408" s="51"/>
      <c r="Q1408" s="51"/>
      <c r="R1408" s="51"/>
      <c r="S1408" s="51"/>
      <c r="T1408" s="51"/>
      <c r="U1408" s="51"/>
      <c r="V1408" s="51"/>
      <c r="W1408" s="51"/>
      <c r="X1408" s="51"/>
      <c r="Y1408" s="51"/>
      <c r="Z1408" s="51"/>
    </row>
    <row r="1409" spans="1:26" ht="15" hidden="1" customHeight="1" x14ac:dyDescent="0.25">
      <c r="A1409" s="388"/>
      <c r="B1409" s="340"/>
      <c r="C1409" s="104"/>
      <c r="D1409" s="370"/>
      <c r="E1409" s="52"/>
      <c r="F1409" s="105"/>
      <c r="G1409" s="106"/>
      <c r="H1409" s="106"/>
      <c r="I1409" s="107"/>
      <c r="J1409" s="107"/>
      <c r="K1409" s="52"/>
      <c r="L1409" s="68" t="str">
        <f t="shared" si="226"/>
        <v xml:space="preserve">       </v>
      </c>
      <c r="M1409" s="63" t="str">
        <f t="shared" si="216"/>
        <v xml:space="preserve">   </v>
      </c>
      <c r="N1409" s="51"/>
      <c r="O1409" s="51"/>
      <c r="P1409" s="51"/>
      <c r="Q1409" s="51"/>
      <c r="R1409" s="51"/>
      <c r="S1409" s="51"/>
      <c r="T1409" s="51"/>
      <c r="U1409" s="51"/>
      <c r="V1409" s="51"/>
      <c r="W1409" s="51"/>
      <c r="X1409" s="51"/>
      <c r="Y1409" s="51"/>
      <c r="Z1409" s="51"/>
    </row>
    <row r="1410" spans="1:26" ht="15" hidden="1" customHeight="1" x14ac:dyDescent="0.25">
      <c r="A1410" s="388"/>
      <c r="B1410" s="340"/>
      <c r="C1410" s="104"/>
      <c r="D1410" s="370"/>
      <c r="E1410" s="52"/>
      <c r="F1410" s="105"/>
      <c r="G1410" s="106"/>
      <c r="H1410" s="106"/>
      <c r="I1410" s="107"/>
      <c r="J1410" s="107"/>
      <c r="K1410" s="52"/>
      <c r="L1410" s="68" t="str">
        <f t="shared" si="226"/>
        <v xml:space="preserve">       </v>
      </c>
      <c r="M1410" s="63" t="str">
        <f t="shared" si="216"/>
        <v xml:space="preserve">   </v>
      </c>
      <c r="N1410" s="51"/>
      <c r="O1410" s="51"/>
      <c r="P1410" s="51"/>
      <c r="Q1410" s="51"/>
      <c r="R1410" s="51"/>
      <c r="S1410" s="51"/>
      <c r="T1410" s="51"/>
      <c r="U1410" s="51"/>
      <c r="V1410" s="51"/>
      <c r="W1410" s="51"/>
      <c r="X1410" s="51"/>
      <c r="Y1410" s="51"/>
      <c r="Z1410" s="51"/>
    </row>
    <row r="1411" spans="1:26" ht="15" hidden="1" customHeight="1" x14ac:dyDescent="0.25">
      <c r="A1411" s="388"/>
      <c r="B1411" s="340"/>
      <c r="C1411" s="104"/>
      <c r="D1411" s="370"/>
      <c r="E1411" s="52"/>
      <c r="F1411" s="105"/>
      <c r="G1411" s="106"/>
      <c r="H1411" s="106"/>
      <c r="I1411" s="107"/>
      <c r="J1411" s="107"/>
      <c r="K1411" s="52"/>
      <c r="L1411" s="68" t="str">
        <f t="shared" si="226"/>
        <v xml:space="preserve">       </v>
      </c>
      <c r="M1411" s="63" t="str">
        <f t="shared" si="216"/>
        <v xml:space="preserve">   </v>
      </c>
      <c r="N1411" s="51"/>
      <c r="O1411" s="51"/>
      <c r="P1411" s="51"/>
      <c r="Q1411" s="51"/>
      <c r="R1411" s="51"/>
      <c r="S1411" s="51"/>
      <c r="T1411" s="51"/>
      <c r="U1411" s="51"/>
      <c r="V1411" s="51"/>
      <c r="W1411" s="51"/>
      <c r="X1411" s="51"/>
      <c r="Y1411" s="51"/>
      <c r="Z1411" s="51"/>
    </row>
    <row r="1412" spans="1:26" ht="15" hidden="1" customHeight="1" x14ac:dyDescent="0.25">
      <c r="A1412" s="388"/>
      <c r="B1412" s="340"/>
      <c r="C1412" s="104"/>
      <c r="D1412" s="370"/>
      <c r="E1412" s="52"/>
      <c r="F1412" s="105"/>
      <c r="G1412" s="106"/>
      <c r="H1412" s="106"/>
      <c r="I1412" s="107"/>
      <c r="J1412" s="107"/>
      <c r="K1412" s="52"/>
      <c r="L1412" s="68" t="str">
        <f t="shared" si="226"/>
        <v xml:space="preserve">       </v>
      </c>
      <c r="M1412" s="63" t="str">
        <f t="shared" si="216"/>
        <v xml:space="preserve">   </v>
      </c>
      <c r="N1412" s="51"/>
      <c r="O1412" s="51"/>
      <c r="P1412" s="51"/>
      <c r="Q1412" s="51"/>
      <c r="R1412" s="51"/>
      <c r="S1412" s="51"/>
      <c r="T1412" s="51"/>
      <c r="U1412" s="51"/>
      <c r="V1412" s="51"/>
      <c r="W1412" s="51"/>
      <c r="X1412" s="51"/>
      <c r="Y1412" s="51"/>
      <c r="Z1412" s="51"/>
    </row>
    <row r="1413" spans="1:26" ht="15" hidden="1" customHeight="1" x14ac:dyDescent="0.25">
      <c r="A1413" s="389"/>
      <c r="B1413" s="344"/>
      <c r="C1413" s="104"/>
      <c r="D1413" s="370"/>
      <c r="E1413" s="52"/>
      <c r="F1413" s="105"/>
      <c r="G1413" s="106"/>
      <c r="H1413" s="106"/>
      <c r="I1413" s="107"/>
      <c r="J1413" s="107"/>
      <c r="K1413" s="52"/>
      <c r="L1413" s="68" t="str">
        <f>CONCATENATE(C1413," ",D1413," ",E1413," ",F1413)</f>
        <v xml:space="preserve">   </v>
      </c>
      <c r="M1413" s="63" t="str">
        <f t="shared" si="216"/>
        <v xml:space="preserve">   </v>
      </c>
      <c r="N1413" s="51"/>
      <c r="O1413" s="51"/>
      <c r="P1413" s="51"/>
      <c r="Q1413" s="51"/>
      <c r="R1413" s="51"/>
      <c r="S1413" s="51"/>
      <c r="T1413" s="51"/>
      <c r="U1413" s="51"/>
      <c r="V1413" s="51"/>
      <c r="W1413" s="51"/>
      <c r="X1413" s="51"/>
      <c r="Y1413" s="51"/>
      <c r="Z1413" s="51"/>
    </row>
    <row r="1414" spans="1:26" ht="15" hidden="1" customHeight="1" x14ac:dyDescent="0.25">
      <c r="A1414" s="387" t="s">
        <v>431</v>
      </c>
      <c r="B1414" s="352" t="s">
        <v>191</v>
      </c>
      <c r="C1414" s="107"/>
      <c r="D1414" s="107"/>
      <c r="E1414" s="107"/>
      <c r="F1414" s="107"/>
      <c r="G1414" s="106"/>
      <c r="H1414" s="106"/>
      <c r="I1414" s="107"/>
      <c r="J1414" s="107"/>
      <c r="K1414" s="52"/>
      <c r="L1414" s="356" t="str">
        <f t="shared" ref="L1414:L1422" si="227">CONCATENATE(C1414," ",D1414," ",E1414," ",F1414," ",C1415," ",D1415," ",E1415," ",F1415)</f>
        <v xml:space="preserve">       </v>
      </c>
      <c r="M1414" s="63" t="str">
        <f t="shared" si="216"/>
        <v xml:space="preserve">   </v>
      </c>
      <c r="N1414" s="47"/>
      <c r="O1414" s="47"/>
      <c r="P1414" s="47"/>
      <c r="Q1414" s="47"/>
      <c r="R1414" s="47"/>
      <c r="S1414" s="47"/>
      <c r="T1414" s="47"/>
      <c r="U1414" s="47"/>
      <c r="V1414" s="47"/>
      <c r="W1414" s="47"/>
      <c r="X1414" s="47"/>
      <c r="Y1414" s="47"/>
      <c r="Z1414" s="47"/>
    </row>
    <row r="1415" spans="1:26" ht="15" hidden="1" customHeight="1" x14ac:dyDescent="0.25">
      <c r="A1415" s="388"/>
      <c r="B1415" s="350"/>
      <c r="C1415" s="112"/>
      <c r="D1415" s="370"/>
      <c r="E1415" s="52"/>
      <c r="F1415" s="105"/>
      <c r="G1415" s="106"/>
      <c r="H1415" s="106"/>
      <c r="I1415" s="107"/>
      <c r="J1415" s="107"/>
      <c r="K1415" s="52"/>
      <c r="L1415" s="68" t="str">
        <f t="shared" si="227"/>
        <v xml:space="preserve">       </v>
      </c>
      <c r="M1415" s="63" t="str">
        <f t="shared" si="216"/>
        <v xml:space="preserve">   </v>
      </c>
      <c r="N1415" s="47"/>
      <c r="O1415" s="47"/>
      <c r="P1415" s="47"/>
      <c r="Q1415" s="47"/>
      <c r="R1415" s="47"/>
      <c r="S1415" s="47"/>
      <c r="T1415" s="47"/>
      <c r="U1415" s="47"/>
      <c r="V1415" s="47"/>
      <c r="W1415" s="47"/>
      <c r="X1415" s="47"/>
      <c r="Y1415" s="47"/>
      <c r="Z1415" s="47"/>
    </row>
    <row r="1416" spans="1:26" ht="15" hidden="1" customHeight="1" x14ac:dyDescent="0.25">
      <c r="A1416" s="388"/>
      <c r="B1416" s="350"/>
      <c r="C1416" s="104"/>
      <c r="D1416" s="370"/>
      <c r="E1416" s="52"/>
      <c r="F1416" s="105"/>
      <c r="G1416" s="106"/>
      <c r="H1416" s="106"/>
      <c r="I1416" s="107"/>
      <c r="J1416" s="107"/>
      <c r="K1416" s="52"/>
      <c r="L1416" s="68" t="str">
        <f t="shared" si="227"/>
        <v xml:space="preserve">       </v>
      </c>
      <c r="M1416" s="63" t="str">
        <f t="shared" si="216"/>
        <v xml:space="preserve">   </v>
      </c>
      <c r="N1416" s="47"/>
      <c r="O1416" s="47"/>
      <c r="P1416" s="47"/>
      <c r="Q1416" s="47"/>
      <c r="R1416" s="47"/>
      <c r="S1416" s="47"/>
      <c r="T1416" s="47"/>
      <c r="U1416" s="47"/>
      <c r="V1416" s="47"/>
      <c r="W1416" s="47"/>
      <c r="X1416" s="47"/>
      <c r="Y1416" s="47"/>
      <c r="Z1416" s="47"/>
    </row>
    <row r="1417" spans="1:26" ht="15" hidden="1" customHeight="1" x14ac:dyDescent="0.25">
      <c r="A1417" s="388"/>
      <c r="B1417" s="350"/>
      <c r="C1417" s="104"/>
      <c r="D1417" s="370"/>
      <c r="E1417" s="52"/>
      <c r="F1417" s="105"/>
      <c r="G1417" s="106"/>
      <c r="H1417" s="106"/>
      <c r="I1417" s="107"/>
      <c r="J1417" s="107"/>
      <c r="K1417" s="52"/>
      <c r="L1417" s="68" t="str">
        <f t="shared" si="227"/>
        <v xml:space="preserve">       </v>
      </c>
      <c r="M1417" s="63" t="str">
        <f t="shared" si="216"/>
        <v xml:space="preserve">   </v>
      </c>
      <c r="N1417" s="47"/>
      <c r="O1417" s="47"/>
      <c r="P1417" s="47"/>
      <c r="Q1417" s="47"/>
      <c r="R1417" s="47"/>
      <c r="S1417" s="47"/>
      <c r="T1417" s="47"/>
      <c r="U1417" s="47"/>
      <c r="V1417" s="47"/>
      <c r="W1417" s="47"/>
      <c r="X1417" s="47"/>
      <c r="Y1417" s="47"/>
      <c r="Z1417" s="47"/>
    </row>
    <row r="1418" spans="1:26" ht="15" hidden="1" customHeight="1" x14ac:dyDescent="0.25">
      <c r="A1418" s="388"/>
      <c r="B1418" s="350"/>
      <c r="C1418" s="104"/>
      <c r="D1418" s="370"/>
      <c r="E1418" s="52"/>
      <c r="F1418" s="105"/>
      <c r="G1418" s="106"/>
      <c r="H1418" s="106"/>
      <c r="I1418" s="107"/>
      <c r="J1418" s="107"/>
      <c r="K1418" s="52"/>
      <c r="L1418" s="68" t="str">
        <f t="shared" si="227"/>
        <v xml:space="preserve">       </v>
      </c>
      <c r="M1418" s="63" t="str">
        <f t="shared" si="216"/>
        <v xml:space="preserve">   </v>
      </c>
      <c r="N1418" s="51"/>
      <c r="O1418" s="51"/>
      <c r="P1418" s="51"/>
      <c r="Q1418" s="51"/>
      <c r="R1418" s="51"/>
      <c r="S1418" s="51"/>
      <c r="T1418" s="51"/>
      <c r="U1418" s="51"/>
      <c r="V1418" s="51"/>
      <c r="W1418" s="51"/>
      <c r="X1418" s="51"/>
      <c r="Y1418" s="51"/>
      <c r="Z1418" s="51"/>
    </row>
    <row r="1419" spans="1:26" ht="15" hidden="1" customHeight="1" x14ac:dyDescent="0.25">
      <c r="A1419" s="388"/>
      <c r="B1419" s="350"/>
      <c r="C1419" s="104"/>
      <c r="D1419" s="370"/>
      <c r="E1419" s="52"/>
      <c r="F1419" s="105"/>
      <c r="G1419" s="106"/>
      <c r="H1419" s="106"/>
      <c r="I1419" s="107"/>
      <c r="J1419" s="107"/>
      <c r="K1419" s="52"/>
      <c r="L1419" s="68" t="str">
        <f t="shared" si="227"/>
        <v xml:space="preserve">       </v>
      </c>
      <c r="M1419" s="63" t="str">
        <f t="shared" si="216"/>
        <v xml:space="preserve">   </v>
      </c>
      <c r="N1419" s="51"/>
      <c r="O1419" s="51"/>
      <c r="P1419" s="51"/>
      <c r="Q1419" s="51"/>
      <c r="R1419" s="51"/>
      <c r="S1419" s="51"/>
      <c r="T1419" s="51"/>
      <c r="U1419" s="51"/>
      <c r="V1419" s="51"/>
      <c r="W1419" s="51"/>
      <c r="X1419" s="51"/>
      <c r="Y1419" s="51"/>
      <c r="Z1419" s="51"/>
    </row>
    <row r="1420" spans="1:26" ht="15" hidden="1" customHeight="1" x14ac:dyDescent="0.25">
      <c r="A1420" s="388"/>
      <c r="B1420" s="350"/>
      <c r="C1420" s="104"/>
      <c r="D1420" s="370"/>
      <c r="E1420" s="52"/>
      <c r="F1420" s="105"/>
      <c r="G1420" s="106"/>
      <c r="H1420" s="106"/>
      <c r="I1420" s="107"/>
      <c r="J1420" s="107"/>
      <c r="K1420" s="52"/>
      <c r="L1420" s="68" t="str">
        <f t="shared" si="227"/>
        <v xml:space="preserve">       </v>
      </c>
      <c r="M1420" s="63" t="str">
        <f t="shared" si="216"/>
        <v xml:space="preserve">   </v>
      </c>
      <c r="N1420" s="51"/>
      <c r="O1420" s="51"/>
      <c r="P1420" s="51"/>
      <c r="Q1420" s="51"/>
      <c r="R1420" s="51"/>
      <c r="S1420" s="51"/>
      <c r="T1420" s="51"/>
      <c r="U1420" s="51"/>
      <c r="V1420" s="51"/>
      <c r="W1420" s="51"/>
      <c r="X1420" s="51"/>
      <c r="Y1420" s="51"/>
      <c r="Z1420" s="51"/>
    </row>
    <row r="1421" spans="1:26" ht="15" hidden="1" customHeight="1" x14ac:dyDescent="0.25">
      <c r="A1421" s="388"/>
      <c r="B1421" s="350"/>
      <c r="C1421" s="104"/>
      <c r="D1421" s="370"/>
      <c r="E1421" s="52"/>
      <c r="F1421" s="105"/>
      <c r="G1421" s="106"/>
      <c r="H1421" s="106"/>
      <c r="I1421" s="107"/>
      <c r="J1421" s="107"/>
      <c r="K1421" s="52"/>
      <c r="L1421" s="68" t="str">
        <f t="shared" si="227"/>
        <v xml:space="preserve">       </v>
      </c>
      <c r="M1421" s="63" t="str">
        <f t="shared" si="216"/>
        <v xml:space="preserve">   </v>
      </c>
      <c r="N1421" s="51"/>
      <c r="O1421" s="51"/>
      <c r="P1421" s="51"/>
      <c r="Q1421" s="51"/>
      <c r="R1421" s="51"/>
      <c r="S1421" s="51"/>
      <c r="T1421" s="51"/>
      <c r="U1421" s="51"/>
      <c r="V1421" s="51"/>
      <c r="W1421" s="51"/>
      <c r="X1421" s="51"/>
      <c r="Y1421" s="51"/>
      <c r="Z1421" s="51"/>
    </row>
    <row r="1422" spans="1:26" ht="15" hidden="1" customHeight="1" x14ac:dyDescent="0.25">
      <c r="A1422" s="388"/>
      <c r="B1422" s="350"/>
      <c r="C1422" s="104"/>
      <c r="D1422" s="370"/>
      <c r="E1422" s="52"/>
      <c r="F1422" s="105"/>
      <c r="G1422" s="106"/>
      <c r="H1422" s="106"/>
      <c r="I1422" s="107"/>
      <c r="J1422" s="107"/>
      <c r="K1422" s="52"/>
      <c r="L1422" s="68" t="str">
        <f t="shared" si="227"/>
        <v xml:space="preserve">       </v>
      </c>
      <c r="M1422" s="63" t="str">
        <f t="shared" si="216"/>
        <v xml:space="preserve">   </v>
      </c>
      <c r="N1422" s="47"/>
      <c r="O1422" s="47"/>
      <c r="P1422" s="47"/>
      <c r="Q1422" s="47"/>
      <c r="R1422" s="47"/>
      <c r="S1422" s="47"/>
      <c r="T1422" s="47"/>
      <c r="U1422" s="47"/>
      <c r="V1422" s="47"/>
      <c r="W1422" s="47"/>
      <c r="X1422" s="47"/>
      <c r="Y1422" s="47"/>
      <c r="Z1422" s="47"/>
    </row>
    <row r="1423" spans="1:26" ht="15" hidden="1" customHeight="1" x14ac:dyDescent="0.25">
      <c r="A1423" s="389"/>
      <c r="B1423" s="351"/>
      <c r="C1423" s="108"/>
      <c r="D1423" s="109"/>
      <c r="E1423" s="110"/>
      <c r="F1423" s="111"/>
      <c r="G1423" s="106"/>
      <c r="H1423" s="106"/>
      <c r="I1423" s="107"/>
      <c r="J1423" s="107"/>
      <c r="K1423" s="52"/>
      <c r="L1423" s="68" t="str">
        <f>CONCATENATE(C1423," ",D1423," ",E1423," ",F1423)</f>
        <v xml:space="preserve">   </v>
      </c>
      <c r="M1423" s="63" t="str">
        <f t="shared" ref="M1423:M1486" si="228">CONCATENATE(G1423," ",H1423," ",I1423," ",J1423)</f>
        <v xml:space="preserve">   </v>
      </c>
      <c r="N1423" s="47"/>
      <c r="O1423" s="47"/>
      <c r="P1423" s="47"/>
      <c r="Q1423" s="47"/>
      <c r="R1423" s="47"/>
      <c r="S1423" s="47"/>
      <c r="T1423" s="47"/>
      <c r="U1423" s="47"/>
      <c r="V1423" s="47"/>
      <c r="W1423" s="47"/>
      <c r="X1423" s="47"/>
      <c r="Y1423" s="47"/>
      <c r="Z1423" s="47"/>
    </row>
    <row r="1424" spans="1:26" ht="15" hidden="1" customHeight="1" x14ac:dyDescent="0.25">
      <c r="A1424" s="387" t="s">
        <v>431</v>
      </c>
      <c r="B1424" s="352" t="s">
        <v>191</v>
      </c>
      <c r="C1424" s="107"/>
      <c r="D1424" s="107"/>
      <c r="E1424" s="107"/>
      <c r="F1424" s="107"/>
      <c r="G1424" s="106"/>
      <c r="H1424" s="106"/>
      <c r="I1424" s="107"/>
      <c r="J1424" s="107"/>
      <c r="K1424" s="52"/>
      <c r="L1424" s="356" t="str">
        <f t="shared" ref="L1424:L1432" si="229">CONCATENATE(C1424," ",D1424," ",E1424," ",F1424," ",C1425," ",D1425," ",E1425," ",F1425)</f>
        <v xml:space="preserve">       </v>
      </c>
      <c r="M1424" s="63" t="str">
        <f t="shared" si="228"/>
        <v xml:space="preserve">   </v>
      </c>
      <c r="N1424" s="47"/>
      <c r="O1424" s="47"/>
      <c r="P1424" s="47"/>
      <c r="Q1424" s="47"/>
      <c r="R1424" s="47"/>
      <c r="S1424" s="47"/>
      <c r="T1424" s="47"/>
      <c r="U1424" s="47"/>
      <c r="V1424" s="47"/>
      <c r="W1424" s="47"/>
      <c r="X1424" s="47"/>
      <c r="Y1424" s="47"/>
      <c r="Z1424" s="47"/>
    </row>
    <row r="1425" spans="1:26" ht="15" hidden="1" customHeight="1" x14ac:dyDescent="0.25">
      <c r="A1425" s="388"/>
      <c r="B1425" s="350"/>
      <c r="C1425" s="112"/>
      <c r="D1425" s="370"/>
      <c r="E1425" s="52"/>
      <c r="F1425" s="105"/>
      <c r="G1425" s="106"/>
      <c r="H1425" s="106"/>
      <c r="I1425" s="107"/>
      <c r="J1425" s="107"/>
      <c r="K1425" s="52"/>
      <c r="L1425" s="68" t="str">
        <f t="shared" si="229"/>
        <v xml:space="preserve">       </v>
      </c>
      <c r="M1425" s="63" t="str">
        <f t="shared" si="228"/>
        <v xml:space="preserve">   </v>
      </c>
      <c r="N1425" s="47"/>
      <c r="O1425" s="47"/>
      <c r="P1425" s="47"/>
      <c r="Q1425" s="47"/>
      <c r="R1425" s="47"/>
      <c r="S1425" s="47"/>
      <c r="T1425" s="47"/>
      <c r="U1425" s="47"/>
      <c r="V1425" s="47"/>
      <c r="W1425" s="47"/>
      <c r="X1425" s="47"/>
      <c r="Y1425" s="47"/>
      <c r="Z1425" s="47"/>
    </row>
    <row r="1426" spans="1:26" ht="15" hidden="1" customHeight="1" x14ac:dyDescent="0.25">
      <c r="A1426" s="388"/>
      <c r="B1426" s="350"/>
      <c r="C1426" s="104"/>
      <c r="D1426" s="370"/>
      <c r="E1426" s="52"/>
      <c r="F1426" s="105"/>
      <c r="G1426" s="106"/>
      <c r="H1426" s="106"/>
      <c r="I1426" s="107"/>
      <c r="J1426" s="107"/>
      <c r="K1426" s="52"/>
      <c r="L1426" s="68" t="str">
        <f t="shared" si="229"/>
        <v xml:space="preserve">       </v>
      </c>
      <c r="M1426" s="63" t="str">
        <f t="shared" si="228"/>
        <v xml:space="preserve">   </v>
      </c>
      <c r="N1426" s="47"/>
      <c r="O1426" s="47"/>
      <c r="P1426" s="47"/>
      <c r="Q1426" s="47"/>
      <c r="R1426" s="47"/>
      <c r="S1426" s="47"/>
      <c r="T1426" s="47"/>
      <c r="U1426" s="47"/>
      <c r="V1426" s="47"/>
      <c r="W1426" s="47"/>
      <c r="X1426" s="47"/>
      <c r="Y1426" s="47"/>
      <c r="Z1426" s="47"/>
    </row>
    <row r="1427" spans="1:26" ht="15" hidden="1" customHeight="1" x14ac:dyDescent="0.25">
      <c r="A1427" s="388"/>
      <c r="B1427" s="350"/>
      <c r="C1427" s="104"/>
      <c r="D1427" s="370"/>
      <c r="E1427" s="52"/>
      <c r="F1427" s="105"/>
      <c r="G1427" s="106"/>
      <c r="H1427" s="106"/>
      <c r="I1427" s="107"/>
      <c r="J1427" s="107"/>
      <c r="K1427" s="52"/>
      <c r="L1427" s="68" t="str">
        <f t="shared" si="229"/>
        <v xml:space="preserve">       </v>
      </c>
      <c r="M1427" s="63" t="str">
        <f t="shared" si="228"/>
        <v xml:space="preserve">   </v>
      </c>
      <c r="N1427" s="47"/>
      <c r="O1427" s="47"/>
      <c r="P1427" s="47"/>
      <c r="Q1427" s="47"/>
      <c r="R1427" s="47"/>
      <c r="S1427" s="47"/>
      <c r="T1427" s="47"/>
      <c r="U1427" s="47"/>
      <c r="V1427" s="47"/>
      <c r="W1427" s="47"/>
      <c r="X1427" s="47"/>
      <c r="Y1427" s="47"/>
      <c r="Z1427" s="47"/>
    </row>
    <row r="1428" spans="1:26" ht="15" hidden="1" customHeight="1" x14ac:dyDescent="0.25">
      <c r="A1428" s="388"/>
      <c r="B1428" s="350"/>
      <c r="C1428" s="104"/>
      <c r="D1428" s="370"/>
      <c r="E1428" s="52"/>
      <c r="F1428" s="105"/>
      <c r="G1428" s="106"/>
      <c r="H1428" s="106"/>
      <c r="I1428" s="107"/>
      <c r="J1428" s="107"/>
      <c r="K1428" s="52"/>
      <c r="L1428" s="68" t="str">
        <f t="shared" si="229"/>
        <v xml:space="preserve">       </v>
      </c>
      <c r="M1428" s="63" t="str">
        <f t="shared" si="228"/>
        <v xml:space="preserve">   </v>
      </c>
      <c r="N1428" s="51"/>
      <c r="O1428" s="51"/>
      <c r="P1428" s="51"/>
      <c r="Q1428" s="51"/>
      <c r="R1428" s="51"/>
      <c r="S1428" s="51"/>
      <c r="T1428" s="51"/>
      <c r="U1428" s="51"/>
      <c r="V1428" s="51"/>
      <c r="W1428" s="51"/>
      <c r="X1428" s="51"/>
      <c r="Y1428" s="51"/>
      <c r="Z1428" s="51"/>
    </row>
    <row r="1429" spans="1:26" ht="15" hidden="1" customHeight="1" x14ac:dyDescent="0.25">
      <c r="A1429" s="388"/>
      <c r="B1429" s="350"/>
      <c r="C1429" s="104"/>
      <c r="D1429" s="370"/>
      <c r="E1429" s="52"/>
      <c r="F1429" s="105"/>
      <c r="G1429" s="106"/>
      <c r="H1429" s="106"/>
      <c r="I1429" s="107"/>
      <c r="J1429" s="107"/>
      <c r="K1429" s="52"/>
      <c r="L1429" s="68" t="str">
        <f t="shared" si="229"/>
        <v xml:space="preserve">       </v>
      </c>
      <c r="M1429" s="63" t="str">
        <f t="shared" si="228"/>
        <v xml:space="preserve">   </v>
      </c>
      <c r="N1429" s="51"/>
      <c r="O1429" s="51"/>
      <c r="P1429" s="51"/>
      <c r="Q1429" s="51"/>
      <c r="R1429" s="51"/>
      <c r="S1429" s="51"/>
      <c r="T1429" s="51"/>
      <c r="U1429" s="51"/>
      <c r="V1429" s="51"/>
      <c r="W1429" s="51"/>
      <c r="X1429" s="51"/>
      <c r="Y1429" s="51"/>
      <c r="Z1429" s="51"/>
    </row>
    <row r="1430" spans="1:26" ht="15" hidden="1" customHeight="1" x14ac:dyDescent="0.25">
      <c r="A1430" s="388"/>
      <c r="B1430" s="350"/>
      <c r="C1430" s="104"/>
      <c r="D1430" s="370"/>
      <c r="E1430" s="52"/>
      <c r="F1430" s="105"/>
      <c r="G1430" s="106"/>
      <c r="H1430" s="106"/>
      <c r="I1430" s="107"/>
      <c r="J1430" s="107"/>
      <c r="K1430" s="52"/>
      <c r="L1430" s="68" t="str">
        <f t="shared" si="229"/>
        <v xml:space="preserve">       </v>
      </c>
      <c r="M1430" s="63" t="str">
        <f t="shared" si="228"/>
        <v xml:space="preserve">   </v>
      </c>
      <c r="N1430" s="51"/>
      <c r="O1430" s="51"/>
      <c r="P1430" s="51"/>
      <c r="Q1430" s="51"/>
      <c r="R1430" s="51"/>
      <c r="S1430" s="51"/>
      <c r="T1430" s="51"/>
      <c r="U1430" s="51"/>
      <c r="V1430" s="51"/>
      <c r="W1430" s="51"/>
      <c r="X1430" s="51"/>
      <c r="Y1430" s="51"/>
      <c r="Z1430" s="51"/>
    </row>
    <row r="1431" spans="1:26" ht="15" hidden="1" customHeight="1" x14ac:dyDescent="0.25">
      <c r="A1431" s="388"/>
      <c r="B1431" s="350"/>
      <c r="C1431" s="104"/>
      <c r="D1431" s="370"/>
      <c r="E1431" s="52"/>
      <c r="F1431" s="105"/>
      <c r="G1431" s="106"/>
      <c r="H1431" s="106"/>
      <c r="I1431" s="107"/>
      <c r="J1431" s="107"/>
      <c r="K1431" s="52"/>
      <c r="L1431" s="68" t="str">
        <f t="shared" si="229"/>
        <v xml:space="preserve">       </v>
      </c>
      <c r="M1431" s="63" t="str">
        <f t="shared" si="228"/>
        <v xml:space="preserve">   </v>
      </c>
      <c r="N1431" s="51"/>
      <c r="O1431" s="51"/>
      <c r="P1431" s="51"/>
      <c r="Q1431" s="51"/>
      <c r="R1431" s="51"/>
      <c r="S1431" s="51"/>
      <c r="T1431" s="51"/>
      <c r="U1431" s="51"/>
      <c r="V1431" s="51"/>
      <c r="W1431" s="51"/>
      <c r="X1431" s="51"/>
      <c r="Y1431" s="51"/>
      <c r="Z1431" s="51"/>
    </row>
    <row r="1432" spans="1:26" ht="15" hidden="1" customHeight="1" x14ac:dyDescent="0.25">
      <c r="A1432" s="388"/>
      <c r="B1432" s="350"/>
      <c r="C1432" s="104"/>
      <c r="D1432" s="370"/>
      <c r="E1432" s="52"/>
      <c r="F1432" s="105"/>
      <c r="G1432" s="106"/>
      <c r="H1432" s="106"/>
      <c r="I1432" s="107"/>
      <c r="J1432" s="107"/>
      <c r="K1432" s="52"/>
      <c r="L1432" s="68" t="str">
        <f t="shared" si="229"/>
        <v xml:space="preserve">       </v>
      </c>
      <c r="M1432" s="63" t="str">
        <f t="shared" si="228"/>
        <v xml:space="preserve">   </v>
      </c>
      <c r="N1432" s="47"/>
      <c r="O1432" s="47"/>
      <c r="P1432" s="47"/>
      <c r="Q1432" s="47"/>
      <c r="R1432" s="47"/>
      <c r="S1432" s="47"/>
      <c r="T1432" s="47"/>
      <c r="U1432" s="47"/>
      <c r="V1432" s="47"/>
      <c r="W1432" s="47"/>
      <c r="X1432" s="47"/>
      <c r="Y1432" s="47"/>
      <c r="Z1432" s="47"/>
    </row>
    <row r="1433" spans="1:26" ht="15" hidden="1" customHeight="1" x14ac:dyDescent="0.25">
      <c r="A1433" s="389"/>
      <c r="B1433" s="351"/>
      <c r="C1433" s="108"/>
      <c r="D1433" s="109"/>
      <c r="E1433" s="110"/>
      <c r="F1433" s="111"/>
      <c r="G1433" s="106"/>
      <c r="H1433" s="106"/>
      <c r="I1433" s="107"/>
      <c r="J1433" s="107"/>
      <c r="K1433" s="52"/>
      <c r="L1433" s="82" t="str">
        <f>CONCATENATE(C1433," ",D1433," ",E1433," ",F1433)</f>
        <v xml:space="preserve">   </v>
      </c>
      <c r="M1433" s="63" t="str">
        <f t="shared" si="228"/>
        <v xml:space="preserve">   </v>
      </c>
      <c r="N1433" s="47"/>
      <c r="O1433" s="47"/>
      <c r="P1433" s="47"/>
      <c r="Q1433" s="47"/>
      <c r="R1433" s="47"/>
      <c r="S1433" s="47"/>
      <c r="T1433" s="47"/>
      <c r="U1433" s="47"/>
      <c r="V1433" s="47"/>
      <c r="W1433" s="47"/>
      <c r="X1433" s="47"/>
      <c r="Y1433" s="47"/>
      <c r="Z1433" s="47"/>
    </row>
    <row r="1434" spans="1:26" ht="15" hidden="1" customHeight="1" x14ac:dyDescent="0.25">
      <c r="A1434" s="387" t="s">
        <v>431</v>
      </c>
      <c r="B1434" s="352" t="s">
        <v>191</v>
      </c>
      <c r="C1434" s="107"/>
      <c r="D1434" s="107"/>
      <c r="E1434" s="107"/>
      <c r="F1434" s="107"/>
      <c r="G1434" s="106"/>
      <c r="H1434" s="106"/>
      <c r="I1434" s="107"/>
      <c r="J1434" s="107"/>
      <c r="K1434" s="52"/>
      <c r="L1434" s="356" t="str">
        <f t="shared" ref="L1434:L1442" si="230">CONCATENATE(C1434," ",D1434," ",E1434," ",F1434," ",C1435," ",D1435," ",E1435," ",F1435)</f>
        <v xml:space="preserve">       </v>
      </c>
      <c r="M1434" s="63" t="str">
        <f t="shared" si="228"/>
        <v xml:space="preserve">   </v>
      </c>
      <c r="N1434" s="47"/>
      <c r="O1434" s="47"/>
      <c r="P1434" s="47"/>
      <c r="Q1434" s="47"/>
      <c r="R1434" s="47"/>
      <c r="S1434" s="47"/>
      <c r="T1434" s="47"/>
      <c r="U1434" s="47"/>
      <c r="V1434" s="47"/>
      <c r="W1434" s="47"/>
      <c r="X1434" s="47"/>
      <c r="Y1434" s="47"/>
      <c r="Z1434" s="47"/>
    </row>
    <row r="1435" spans="1:26" ht="15" hidden="1" customHeight="1" x14ac:dyDescent="0.25">
      <c r="A1435" s="388"/>
      <c r="B1435" s="350"/>
      <c r="C1435" s="112"/>
      <c r="D1435" s="370"/>
      <c r="E1435" s="52"/>
      <c r="F1435" s="105"/>
      <c r="G1435" s="106"/>
      <c r="H1435" s="106"/>
      <c r="I1435" s="107"/>
      <c r="J1435" s="107"/>
      <c r="K1435" s="52"/>
      <c r="L1435" s="68" t="str">
        <f t="shared" si="230"/>
        <v xml:space="preserve">       </v>
      </c>
      <c r="M1435" s="63" t="str">
        <f t="shared" si="228"/>
        <v xml:space="preserve">   </v>
      </c>
      <c r="N1435" s="47"/>
      <c r="O1435" s="47"/>
      <c r="P1435" s="47"/>
      <c r="Q1435" s="47"/>
      <c r="R1435" s="47"/>
      <c r="S1435" s="47"/>
      <c r="T1435" s="47"/>
      <c r="U1435" s="47"/>
      <c r="V1435" s="47"/>
      <c r="W1435" s="47"/>
      <c r="X1435" s="47"/>
      <c r="Y1435" s="47"/>
      <c r="Z1435" s="47"/>
    </row>
    <row r="1436" spans="1:26" ht="15" hidden="1" customHeight="1" x14ac:dyDescent="0.25">
      <c r="A1436" s="388"/>
      <c r="B1436" s="350"/>
      <c r="C1436" s="104"/>
      <c r="D1436" s="370"/>
      <c r="E1436" s="52"/>
      <c r="F1436" s="105"/>
      <c r="G1436" s="106"/>
      <c r="H1436" s="106"/>
      <c r="I1436" s="107"/>
      <c r="J1436" s="107"/>
      <c r="K1436" s="52"/>
      <c r="L1436" s="68" t="str">
        <f t="shared" si="230"/>
        <v xml:space="preserve">       </v>
      </c>
      <c r="M1436" s="63" t="str">
        <f t="shared" si="228"/>
        <v xml:space="preserve">   </v>
      </c>
      <c r="N1436" s="47"/>
      <c r="O1436" s="47"/>
      <c r="P1436" s="47"/>
      <c r="Q1436" s="47"/>
      <c r="R1436" s="47"/>
      <c r="S1436" s="47"/>
      <c r="T1436" s="47"/>
      <c r="U1436" s="47"/>
      <c r="V1436" s="47"/>
      <c r="W1436" s="47"/>
      <c r="X1436" s="47"/>
      <c r="Y1436" s="47"/>
      <c r="Z1436" s="47"/>
    </row>
    <row r="1437" spans="1:26" ht="15" hidden="1" customHeight="1" x14ac:dyDescent="0.25">
      <c r="A1437" s="388"/>
      <c r="B1437" s="350"/>
      <c r="C1437" s="104"/>
      <c r="D1437" s="370"/>
      <c r="E1437" s="52"/>
      <c r="F1437" s="105"/>
      <c r="G1437" s="106"/>
      <c r="H1437" s="106"/>
      <c r="I1437" s="107"/>
      <c r="J1437" s="107"/>
      <c r="K1437" s="52"/>
      <c r="L1437" s="68" t="str">
        <f t="shared" si="230"/>
        <v xml:space="preserve">       </v>
      </c>
      <c r="M1437" s="63" t="str">
        <f t="shared" si="228"/>
        <v xml:space="preserve">   </v>
      </c>
      <c r="N1437" s="47"/>
      <c r="O1437" s="47"/>
      <c r="P1437" s="47"/>
      <c r="Q1437" s="47"/>
      <c r="R1437" s="47"/>
      <c r="S1437" s="47"/>
      <c r="T1437" s="47"/>
      <c r="U1437" s="47"/>
      <c r="V1437" s="47"/>
      <c r="W1437" s="47"/>
      <c r="X1437" s="47"/>
      <c r="Y1437" s="47"/>
      <c r="Z1437" s="47"/>
    </row>
    <row r="1438" spans="1:26" ht="15" hidden="1" customHeight="1" x14ac:dyDescent="0.25">
      <c r="A1438" s="388"/>
      <c r="B1438" s="350"/>
      <c r="C1438" s="104"/>
      <c r="D1438" s="370"/>
      <c r="E1438" s="52"/>
      <c r="F1438" s="105"/>
      <c r="G1438" s="106"/>
      <c r="H1438" s="106"/>
      <c r="I1438" s="107"/>
      <c r="J1438" s="107"/>
      <c r="K1438" s="52"/>
      <c r="L1438" s="68" t="str">
        <f t="shared" si="230"/>
        <v xml:space="preserve">       </v>
      </c>
      <c r="M1438" s="63" t="str">
        <f t="shared" si="228"/>
        <v xml:space="preserve">   </v>
      </c>
      <c r="N1438" s="51"/>
      <c r="O1438" s="51"/>
      <c r="P1438" s="51"/>
      <c r="Q1438" s="51"/>
      <c r="R1438" s="51"/>
      <c r="S1438" s="51"/>
      <c r="T1438" s="51"/>
      <c r="U1438" s="51"/>
      <c r="V1438" s="51"/>
      <c r="W1438" s="51"/>
      <c r="X1438" s="51"/>
      <c r="Y1438" s="51"/>
      <c r="Z1438" s="51"/>
    </row>
    <row r="1439" spans="1:26" ht="15" hidden="1" customHeight="1" x14ac:dyDescent="0.25">
      <c r="A1439" s="388"/>
      <c r="B1439" s="350"/>
      <c r="C1439" s="104"/>
      <c r="D1439" s="370"/>
      <c r="E1439" s="52"/>
      <c r="F1439" s="105"/>
      <c r="G1439" s="106"/>
      <c r="H1439" s="106"/>
      <c r="I1439" s="107"/>
      <c r="J1439" s="107"/>
      <c r="K1439" s="52"/>
      <c r="L1439" s="68" t="str">
        <f t="shared" si="230"/>
        <v xml:space="preserve">       </v>
      </c>
      <c r="M1439" s="63" t="str">
        <f t="shared" si="228"/>
        <v xml:space="preserve">   </v>
      </c>
      <c r="N1439" s="51"/>
      <c r="O1439" s="51"/>
      <c r="P1439" s="51"/>
      <c r="Q1439" s="51"/>
      <c r="R1439" s="51"/>
      <c r="S1439" s="51"/>
      <c r="T1439" s="51"/>
      <c r="U1439" s="51"/>
      <c r="V1439" s="51"/>
      <c r="W1439" s="51"/>
      <c r="X1439" s="51"/>
      <c r="Y1439" s="51"/>
      <c r="Z1439" s="51"/>
    </row>
    <row r="1440" spans="1:26" ht="15" hidden="1" customHeight="1" x14ac:dyDescent="0.25">
      <c r="A1440" s="388"/>
      <c r="B1440" s="350"/>
      <c r="C1440" s="104"/>
      <c r="D1440" s="370"/>
      <c r="E1440" s="52"/>
      <c r="F1440" s="105"/>
      <c r="G1440" s="106"/>
      <c r="H1440" s="106"/>
      <c r="I1440" s="107"/>
      <c r="J1440" s="107"/>
      <c r="K1440" s="52"/>
      <c r="L1440" s="68" t="str">
        <f t="shared" si="230"/>
        <v xml:space="preserve">       </v>
      </c>
      <c r="M1440" s="63" t="str">
        <f t="shared" si="228"/>
        <v xml:space="preserve">   </v>
      </c>
      <c r="N1440" s="51"/>
      <c r="O1440" s="51"/>
      <c r="P1440" s="51"/>
      <c r="Q1440" s="51"/>
      <c r="R1440" s="51"/>
      <c r="S1440" s="51"/>
      <c r="T1440" s="51"/>
      <c r="U1440" s="51"/>
      <c r="V1440" s="51"/>
      <c r="W1440" s="51"/>
      <c r="X1440" s="51"/>
      <c r="Y1440" s="51"/>
      <c r="Z1440" s="51"/>
    </row>
    <row r="1441" spans="1:26" ht="15" hidden="1" customHeight="1" x14ac:dyDescent="0.25">
      <c r="A1441" s="388"/>
      <c r="B1441" s="350"/>
      <c r="C1441" s="104"/>
      <c r="D1441" s="370"/>
      <c r="E1441" s="52"/>
      <c r="F1441" s="105"/>
      <c r="G1441" s="106"/>
      <c r="H1441" s="106"/>
      <c r="I1441" s="107"/>
      <c r="J1441" s="107"/>
      <c r="K1441" s="52"/>
      <c r="L1441" s="68" t="str">
        <f t="shared" si="230"/>
        <v xml:space="preserve">       </v>
      </c>
      <c r="M1441" s="63" t="str">
        <f t="shared" si="228"/>
        <v xml:space="preserve">   </v>
      </c>
      <c r="N1441" s="51"/>
      <c r="O1441" s="51"/>
      <c r="P1441" s="51"/>
      <c r="Q1441" s="51"/>
      <c r="R1441" s="51"/>
      <c r="S1441" s="51"/>
      <c r="T1441" s="51"/>
      <c r="U1441" s="51"/>
      <c r="V1441" s="51"/>
      <c r="W1441" s="51"/>
      <c r="X1441" s="51"/>
      <c r="Y1441" s="51"/>
      <c r="Z1441" s="51"/>
    </row>
    <row r="1442" spans="1:26" ht="15" hidden="1" customHeight="1" x14ac:dyDescent="0.25">
      <c r="A1442" s="388"/>
      <c r="B1442" s="350"/>
      <c r="C1442" s="104"/>
      <c r="D1442" s="370"/>
      <c r="E1442" s="52"/>
      <c r="F1442" s="105"/>
      <c r="G1442" s="106"/>
      <c r="H1442" s="106"/>
      <c r="I1442" s="107"/>
      <c r="J1442" s="107"/>
      <c r="K1442" s="52"/>
      <c r="L1442" s="68" t="str">
        <f t="shared" si="230"/>
        <v xml:space="preserve">       </v>
      </c>
      <c r="M1442" s="63" t="str">
        <f t="shared" si="228"/>
        <v xml:space="preserve">   </v>
      </c>
      <c r="N1442" s="47"/>
      <c r="O1442" s="47"/>
      <c r="P1442" s="47"/>
      <c r="Q1442" s="47"/>
      <c r="R1442" s="47"/>
      <c r="S1442" s="47"/>
      <c r="T1442" s="47"/>
      <c r="U1442" s="47"/>
      <c r="V1442" s="47"/>
      <c r="W1442" s="47"/>
      <c r="X1442" s="47"/>
      <c r="Y1442" s="47"/>
      <c r="Z1442" s="47"/>
    </row>
    <row r="1443" spans="1:26" ht="15" hidden="1" customHeight="1" x14ac:dyDescent="0.25">
      <c r="A1443" s="389"/>
      <c r="B1443" s="351"/>
      <c r="C1443" s="108"/>
      <c r="D1443" s="109"/>
      <c r="E1443" s="110"/>
      <c r="F1443" s="111"/>
      <c r="G1443" s="106"/>
      <c r="H1443" s="106"/>
      <c r="I1443" s="107"/>
      <c r="J1443" s="107"/>
      <c r="K1443" s="52"/>
      <c r="L1443" s="68" t="str">
        <f>CONCATENATE(C1443," ",D1443," ",E1443," ",F1443)</f>
        <v xml:space="preserve">   </v>
      </c>
      <c r="M1443" s="63" t="str">
        <f t="shared" si="228"/>
        <v xml:space="preserve">   </v>
      </c>
      <c r="N1443" s="47"/>
      <c r="O1443" s="47"/>
      <c r="P1443" s="47"/>
      <c r="Q1443" s="47"/>
      <c r="R1443" s="47"/>
      <c r="S1443" s="47"/>
      <c r="T1443" s="47"/>
      <c r="U1443" s="47"/>
      <c r="V1443" s="47"/>
      <c r="W1443" s="47"/>
      <c r="X1443" s="47"/>
      <c r="Y1443" s="47"/>
      <c r="Z1443" s="47"/>
    </row>
    <row r="1444" spans="1:26" ht="15" hidden="1" customHeight="1" x14ac:dyDescent="0.25">
      <c r="A1444" s="387" t="s">
        <v>431</v>
      </c>
      <c r="B1444" s="352" t="s">
        <v>191</v>
      </c>
      <c r="C1444" s="107"/>
      <c r="D1444" s="107"/>
      <c r="E1444" s="107"/>
      <c r="F1444" s="107"/>
      <c r="G1444" s="106"/>
      <c r="H1444" s="106"/>
      <c r="I1444" s="107"/>
      <c r="J1444" s="107"/>
      <c r="K1444" s="52"/>
      <c r="L1444" s="356" t="str">
        <f t="shared" ref="L1444:L1452" si="231">CONCATENATE(C1444," ",D1444," ",E1444," ",F1444," ",C1445," ",D1445," ",E1445," ",F1445)</f>
        <v xml:space="preserve">       </v>
      </c>
      <c r="M1444" s="63" t="str">
        <f t="shared" si="228"/>
        <v xml:space="preserve">   </v>
      </c>
      <c r="N1444" s="47"/>
      <c r="O1444" s="47"/>
      <c r="P1444" s="47"/>
      <c r="Q1444" s="47"/>
      <c r="R1444" s="47"/>
      <c r="S1444" s="47"/>
      <c r="T1444" s="47"/>
      <c r="U1444" s="47"/>
      <c r="V1444" s="47"/>
      <c r="W1444" s="47"/>
      <c r="X1444" s="47"/>
      <c r="Y1444" s="47"/>
      <c r="Z1444" s="47"/>
    </row>
    <row r="1445" spans="1:26" ht="15" hidden="1" customHeight="1" x14ac:dyDescent="0.25">
      <c r="A1445" s="388"/>
      <c r="B1445" s="350"/>
      <c r="C1445" s="112"/>
      <c r="D1445" s="370"/>
      <c r="E1445" s="52"/>
      <c r="F1445" s="105"/>
      <c r="G1445" s="106"/>
      <c r="H1445" s="106"/>
      <c r="I1445" s="107"/>
      <c r="J1445" s="107"/>
      <c r="K1445" s="52"/>
      <c r="L1445" s="68" t="str">
        <f t="shared" si="231"/>
        <v xml:space="preserve">       </v>
      </c>
      <c r="M1445" s="63" t="str">
        <f t="shared" si="228"/>
        <v xml:space="preserve">   </v>
      </c>
      <c r="N1445" s="47"/>
      <c r="O1445" s="47"/>
      <c r="P1445" s="47"/>
      <c r="Q1445" s="47"/>
      <c r="R1445" s="47"/>
      <c r="S1445" s="47"/>
      <c r="T1445" s="47"/>
      <c r="U1445" s="47"/>
      <c r="V1445" s="47"/>
      <c r="W1445" s="47"/>
      <c r="X1445" s="47"/>
      <c r="Y1445" s="47"/>
      <c r="Z1445" s="47"/>
    </row>
    <row r="1446" spans="1:26" ht="15" hidden="1" customHeight="1" x14ac:dyDescent="0.25">
      <c r="A1446" s="388"/>
      <c r="B1446" s="350"/>
      <c r="C1446" s="104"/>
      <c r="D1446" s="370"/>
      <c r="E1446" s="52"/>
      <c r="F1446" s="105"/>
      <c r="G1446" s="106"/>
      <c r="H1446" s="106"/>
      <c r="I1446" s="107"/>
      <c r="J1446" s="107"/>
      <c r="K1446" s="52"/>
      <c r="L1446" s="68" t="str">
        <f t="shared" si="231"/>
        <v xml:space="preserve">       </v>
      </c>
      <c r="M1446" s="63" t="str">
        <f t="shared" si="228"/>
        <v xml:space="preserve">   </v>
      </c>
      <c r="N1446" s="47"/>
      <c r="O1446" s="47"/>
      <c r="P1446" s="47"/>
      <c r="Q1446" s="47"/>
      <c r="R1446" s="47"/>
      <c r="S1446" s="47"/>
      <c r="T1446" s="47"/>
      <c r="U1446" s="47"/>
      <c r="V1446" s="47"/>
      <c r="W1446" s="47"/>
      <c r="X1446" s="47"/>
      <c r="Y1446" s="47"/>
      <c r="Z1446" s="47"/>
    </row>
    <row r="1447" spans="1:26" ht="15" hidden="1" customHeight="1" x14ac:dyDescent="0.25">
      <c r="A1447" s="388"/>
      <c r="B1447" s="350"/>
      <c r="C1447" s="104"/>
      <c r="D1447" s="370"/>
      <c r="E1447" s="52"/>
      <c r="F1447" s="105"/>
      <c r="G1447" s="106"/>
      <c r="H1447" s="106"/>
      <c r="I1447" s="107"/>
      <c r="J1447" s="107"/>
      <c r="K1447" s="52"/>
      <c r="L1447" s="68" t="str">
        <f t="shared" si="231"/>
        <v xml:space="preserve">       </v>
      </c>
      <c r="M1447" s="63" t="str">
        <f t="shared" si="228"/>
        <v xml:space="preserve">   </v>
      </c>
      <c r="N1447" s="47"/>
      <c r="O1447" s="47"/>
      <c r="P1447" s="47"/>
      <c r="Q1447" s="47"/>
      <c r="R1447" s="47"/>
      <c r="S1447" s="47"/>
      <c r="T1447" s="47"/>
      <c r="U1447" s="47"/>
      <c r="V1447" s="47"/>
      <c r="W1447" s="47"/>
      <c r="X1447" s="47"/>
      <c r="Y1447" s="47"/>
      <c r="Z1447" s="47"/>
    </row>
    <row r="1448" spans="1:26" ht="15" hidden="1" customHeight="1" x14ac:dyDescent="0.25">
      <c r="A1448" s="388"/>
      <c r="B1448" s="350"/>
      <c r="C1448" s="104"/>
      <c r="D1448" s="370"/>
      <c r="E1448" s="52"/>
      <c r="F1448" s="105"/>
      <c r="G1448" s="106"/>
      <c r="H1448" s="106"/>
      <c r="I1448" s="107"/>
      <c r="J1448" s="107"/>
      <c r="K1448" s="52"/>
      <c r="L1448" s="68" t="str">
        <f t="shared" si="231"/>
        <v xml:space="preserve">       </v>
      </c>
      <c r="M1448" s="63" t="str">
        <f t="shared" si="228"/>
        <v xml:space="preserve">   </v>
      </c>
      <c r="N1448" s="51"/>
      <c r="O1448" s="51"/>
      <c r="P1448" s="51"/>
      <c r="Q1448" s="51"/>
      <c r="R1448" s="51"/>
      <c r="S1448" s="51"/>
      <c r="T1448" s="51"/>
      <c r="U1448" s="51"/>
      <c r="V1448" s="51"/>
      <c r="W1448" s="51"/>
      <c r="X1448" s="51"/>
      <c r="Y1448" s="51"/>
      <c r="Z1448" s="51"/>
    </row>
    <row r="1449" spans="1:26" ht="15" hidden="1" customHeight="1" x14ac:dyDescent="0.25">
      <c r="A1449" s="388"/>
      <c r="B1449" s="350"/>
      <c r="C1449" s="104"/>
      <c r="D1449" s="370"/>
      <c r="E1449" s="52"/>
      <c r="F1449" s="105"/>
      <c r="G1449" s="106"/>
      <c r="H1449" s="106"/>
      <c r="I1449" s="107"/>
      <c r="J1449" s="107"/>
      <c r="K1449" s="52"/>
      <c r="L1449" s="68" t="str">
        <f t="shared" si="231"/>
        <v xml:space="preserve">       </v>
      </c>
      <c r="M1449" s="63" t="str">
        <f t="shared" si="228"/>
        <v xml:space="preserve">   </v>
      </c>
      <c r="N1449" s="51"/>
      <c r="O1449" s="51"/>
      <c r="P1449" s="51"/>
      <c r="Q1449" s="51"/>
      <c r="R1449" s="51"/>
      <c r="S1449" s="51"/>
      <c r="T1449" s="51"/>
      <c r="U1449" s="51"/>
      <c r="V1449" s="51"/>
      <c r="W1449" s="51"/>
      <c r="X1449" s="51"/>
      <c r="Y1449" s="51"/>
      <c r="Z1449" s="51"/>
    </row>
    <row r="1450" spans="1:26" ht="15" hidden="1" customHeight="1" x14ac:dyDescent="0.25">
      <c r="A1450" s="388"/>
      <c r="B1450" s="350"/>
      <c r="C1450" s="104"/>
      <c r="D1450" s="370"/>
      <c r="E1450" s="52"/>
      <c r="F1450" s="105"/>
      <c r="G1450" s="106"/>
      <c r="H1450" s="106"/>
      <c r="I1450" s="107"/>
      <c r="J1450" s="107"/>
      <c r="K1450" s="52"/>
      <c r="L1450" s="68" t="str">
        <f t="shared" si="231"/>
        <v xml:space="preserve">       </v>
      </c>
      <c r="M1450" s="63" t="str">
        <f t="shared" si="228"/>
        <v xml:space="preserve">   </v>
      </c>
      <c r="N1450" s="51"/>
      <c r="O1450" s="51"/>
      <c r="P1450" s="51"/>
      <c r="Q1450" s="51"/>
      <c r="R1450" s="51"/>
      <c r="S1450" s="51"/>
      <c r="T1450" s="51"/>
      <c r="U1450" s="51"/>
      <c r="V1450" s="51"/>
      <c r="W1450" s="51"/>
      <c r="X1450" s="51"/>
      <c r="Y1450" s="51"/>
      <c r="Z1450" s="51"/>
    </row>
    <row r="1451" spans="1:26" ht="15" hidden="1" customHeight="1" x14ac:dyDescent="0.25">
      <c r="A1451" s="388"/>
      <c r="B1451" s="350"/>
      <c r="C1451" s="104"/>
      <c r="D1451" s="370"/>
      <c r="E1451" s="52"/>
      <c r="F1451" s="105"/>
      <c r="G1451" s="106"/>
      <c r="H1451" s="106"/>
      <c r="I1451" s="107"/>
      <c r="J1451" s="107"/>
      <c r="K1451" s="52"/>
      <c r="L1451" s="68" t="str">
        <f t="shared" si="231"/>
        <v xml:space="preserve">       </v>
      </c>
      <c r="M1451" s="63" t="str">
        <f t="shared" si="228"/>
        <v xml:space="preserve">   </v>
      </c>
      <c r="N1451" s="51"/>
      <c r="O1451" s="51"/>
      <c r="P1451" s="51"/>
      <c r="Q1451" s="51"/>
      <c r="R1451" s="51"/>
      <c r="S1451" s="51"/>
      <c r="T1451" s="51"/>
      <c r="U1451" s="51"/>
      <c r="V1451" s="51"/>
      <c r="W1451" s="51"/>
      <c r="X1451" s="51"/>
      <c r="Y1451" s="51"/>
      <c r="Z1451" s="51"/>
    </row>
    <row r="1452" spans="1:26" ht="15" hidden="1" customHeight="1" x14ac:dyDescent="0.25">
      <c r="A1452" s="388"/>
      <c r="B1452" s="350"/>
      <c r="C1452" s="104"/>
      <c r="D1452" s="370"/>
      <c r="E1452" s="52"/>
      <c r="F1452" s="105"/>
      <c r="G1452" s="106"/>
      <c r="H1452" s="106"/>
      <c r="I1452" s="107"/>
      <c r="J1452" s="107"/>
      <c r="K1452" s="52"/>
      <c r="L1452" s="68" t="str">
        <f t="shared" si="231"/>
        <v xml:space="preserve">       </v>
      </c>
      <c r="M1452" s="63" t="str">
        <f t="shared" si="228"/>
        <v xml:space="preserve">   </v>
      </c>
      <c r="N1452" s="47"/>
      <c r="O1452" s="47"/>
      <c r="P1452" s="47"/>
      <c r="Q1452" s="47"/>
      <c r="R1452" s="47"/>
      <c r="S1452" s="47"/>
      <c r="T1452" s="47"/>
      <c r="U1452" s="47"/>
      <c r="V1452" s="47"/>
      <c r="W1452" s="47"/>
      <c r="X1452" s="47"/>
      <c r="Y1452" s="47"/>
      <c r="Z1452" s="47"/>
    </row>
    <row r="1453" spans="1:26" ht="15" hidden="1" customHeight="1" x14ac:dyDescent="0.25">
      <c r="A1453" s="389"/>
      <c r="B1453" s="351"/>
      <c r="C1453" s="108"/>
      <c r="D1453" s="109"/>
      <c r="E1453" s="110"/>
      <c r="F1453" s="111"/>
      <c r="G1453" s="106"/>
      <c r="H1453" s="106"/>
      <c r="I1453" s="107"/>
      <c r="J1453" s="107"/>
      <c r="K1453" s="52"/>
      <c r="L1453" s="82" t="str">
        <f>CONCATENATE(C1453," ",D1453," ",E1453," ",F1453)</f>
        <v xml:space="preserve">   </v>
      </c>
      <c r="M1453" s="63" t="str">
        <f t="shared" si="228"/>
        <v xml:space="preserve">   </v>
      </c>
      <c r="N1453" s="47"/>
      <c r="O1453" s="47"/>
      <c r="P1453" s="47"/>
      <c r="Q1453" s="47"/>
      <c r="R1453" s="47"/>
      <c r="S1453" s="47"/>
      <c r="T1453" s="47"/>
      <c r="U1453" s="47"/>
      <c r="V1453" s="47"/>
      <c r="W1453" s="47"/>
      <c r="X1453" s="47"/>
      <c r="Y1453" s="47"/>
      <c r="Z1453" s="47"/>
    </row>
    <row r="1454" spans="1:26" ht="15" hidden="1" customHeight="1" x14ac:dyDescent="0.25">
      <c r="A1454" s="387" t="s">
        <v>431</v>
      </c>
      <c r="B1454" s="352" t="s">
        <v>191</v>
      </c>
      <c r="C1454" s="107"/>
      <c r="D1454" s="107"/>
      <c r="E1454" s="107"/>
      <c r="F1454" s="107"/>
      <c r="G1454" s="106"/>
      <c r="H1454" s="106"/>
      <c r="I1454" s="107"/>
      <c r="J1454" s="107"/>
      <c r="K1454" s="52"/>
      <c r="L1454" s="356" t="str">
        <f t="shared" ref="L1454:L1462" si="232">CONCATENATE(C1454," ",D1454," ",E1454," ",F1454," ",C1455," ",D1455," ",E1455," ",F1455)</f>
        <v xml:space="preserve">       </v>
      </c>
      <c r="M1454" s="63" t="str">
        <f t="shared" si="228"/>
        <v xml:space="preserve">   </v>
      </c>
      <c r="N1454" s="47"/>
      <c r="O1454" s="47"/>
      <c r="P1454" s="47"/>
      <c r="Q1454" s="47"/>
      <c r="R1454" s="47"/>
      <c r="S1454" s="47"/>
      <c r="T1454" s="47"/>
      <c r="U1454" s="47"/>
      <c r="V1454" s="47"/>
      <c r="W1454" s="47"/>
      <c r="X1454" s="47"/>
      <c r="Y1454" s="47"/>
      <c r="Z1454" s="47"/>
    </row>
    <row r="1455" spans="1:26" ht="15" hidden="1" customHeight="1" x14ac:dyDescent="0.25">
      <c r="A1455" s="388"/>
      <c r="B1455" s="350"/>
      <c r="C1455" s="112"/>
      <c r="D1455" s="370"/>
      <c r="E1455" s="52"/>
      <c r="F1455" s="105"/>
      <c r="G1455" s="106"/>
      <c r="H1455" s="106"/>
      <c r="I1455" s="107"/>
      <c r="J1455" s="107"/>
      <c r="K1455" s="52"/>
      <c r="L1455" s="68" t="str">
        <f t="shared" si="232"/>
        <v xml:space="preserve">       </v>
      </c>
      <c r="M1455" s="63" t="str">
        <f t="shared" si="228"/>
        <v xml:space="preserve">   </v>
      </c>
      <c r="N1455" s="47"/>
      <c r="O1455" s="47"/>
      <c r="P1455" s="47"/>
      <c r="Q1455" s="47"/>
      <c r="R1455" s="47"/>
      <c r="S1455" s="47"/>
      <c r="T1455" s="47"/>
      <c r="U1455" s="47"/>
      <c r="V1455" s="47"/>
      <c r="W1455" s="47"/>
      <c r="X1455" s="47"/>
      <c r="Y1455" s="47"/>
      <c r="Z1455" s="47"/>
    </row>
    <row r="1456" spans="1:26" ht="15" hidden="1" customHeight="1" x14ac:dyDescent="0.25">
      <c r="A1456" s="388"/>
      <c r="B1456" s="350"/>
      <c r="C1456" s="104"/>
      <c r="D1456" s="370"/>
      <c r="E1456" s="52"/>
      <c r="F1456" s="105"/>
      <c r="G1456" s="106"/>
      <c r="H1456" s="106"/>
      <c r="I1456" s="107"/>
      <c r="J1456" s="107"/>
      <c r="K1456" s="52"/>
      <c r="L1456" s="68" t="str">
        <f t="shared" si="232"/>
        <v xml:space="preserve">       </v>
      </c>
      <c r="M1456" s="63" t="str">
        <f t="shared" si="228"/>
        <v xml:space="preserve">   </v>
      </c>
      <c r="N1456" s="47"/>
      <c r="O1456" s="47"/>
      <c r="P1456" s="47"/>
      <c r="Q1456" s="47"/>
      <c r="R1456" s="47"/>
      <c r="S1456" s="47"/>
      <c r="T1456" s="47"/>
      <c r="U1456" s="47"/>
      <c r="V1456" s="47"/>
      <c r="W1456" s="47"/>
      <c r="X1456" s="47"/>
      <c r="Y1456" s="47"/>
      <c r="Z1456" s="47"/>
    </row>
    <row r="1457" spans="1:26" ht="15" hidden="1" customHeight="1" x14ac:dyDescent="0.25">
      <c r="A1457" s="388"/>
      <c r="B1457" s="350"/>
      <c r="C1457" s="104"/>
      <c r="D1457" s="370"/>
      <c r="E1457" s="52"/>
      <c r="F1457" s="105"/>
      <c r="G1457" s="106"/>
      <c r="H1457" s="106"/>
      <c r="I1457" s="107"/>
      <c r="J1457" s="107"/>
      <c r="K1457" s="52"/>
      <c r="L1457" s="68" t="str">
        <f t="shared" si="232"/>
        <v xml:space="preserve">       </v>
      </c>
      <c r="M1457" s="63" t="str">
        <f t="shared" si="228"/>
        <v xml:space="preserve">   </v>
      </c>
      <c r="N1457" s="47"/>
      <c r="O1457" s="47"/>
      <c r="P1457" s="47"/>
      <c r="Q1457" s="47"/>
      <c r="R1457" s="47"/>
      <c r="S1457" s="47"/>
      <c r="T1457" s="47"/>
      <c r="U1457" s="47"/>
      <c r="V1457" s="47"/>
      <c r="W1457" s="47"/>
      <c r="X1457" s="47"/>
      <c r="Y1457" s="47"/>
      <c r="Z1457" s="47"/>
    </row>
    <row r="1458" spans="1:26" ht="15" hidden="1" customHeight="1" x14ac:dyDescent="0.25">
      <c r="A1458" s="388"/>
      <c r="B1458" s="350"/>
      <c r="C1458" s="104"/>
      <c r="D1458" s="370"/>
      <c r="E1458" s="52"/>
      <c r="F1458" s="105"/>
      <c r="G1458" s="106"/>
      <c r="H1458" s="106"/>
      <c r="I1458" s="107"/>
      <c r="J1458" s="107"/>
      <c r="K1458" s="52"/>
      <c r="L1458" s="68" t="str">
        <f t="shared" si="232"/>
        <v xml:space="preserve">       </v>
      </c>
      <c r="M1458" s="63" t="str">
        <f t="shared" si="228"/>
        <v xml:space="preserve">   </v>
      </c>
      <c r="N1458" s="51"/>
      <c r="O1458" s="51"/>
      <c r="P1458" s="51"/>
      <c r="Q1458" s="51"/>
      <c r="R1458" s="51"/>
      <c r="S1458" s="51"/>
      <c r="T1458" s="51"/>
      <c r="U1458" s="51"/>
      <c r="V1458" s="51"/>
      <c r="W1458" s="51"/>
      <c r="X1458" s="51"/>
      <c r="Y1458" s="51"/>
      <c r="Z1458" s="51"/>
    </row>
    <row r="1459" spans="1:26" ht="15" hidden="1" customHeight="1" x14ac:dyDescent="0.25">
      <c r="A1459" s="388"/>
      <c r="B1459" s="350"/>
      <c r="C1459" s="104"/>
      <c r="D1459" s="370"/>
      <c r="E1459" s="52"/>
      <c r="F1459" s="105"/>
      <c r="G1459" s="106"/>
      <c r="H1459" s="106"/>
      <c r="I1459" s="107"/>
      <c r="J1459" s="107"/>
      <c r="K1459" s="52"/>
      <c r="L1459" s="68" t="str">
        <f t="shared" si="232"/>
        <v xml:space="preserve">       </v>
      </c>
      <c r="M1459" s="63" t="str">
        <f t="shared" si="228"/>
        <v xml:space="preserve">   </v>
      </c>
      <c r="N1459" s="51"/>
      <c r="O1459" s="51"/>
      <c r="P1459" s="51"/>
      <c r="Q1459" s="51"/>
      <c r="R1459" s="51"/>
      <c r="S1459" s="51"/>
      <c r="T1459" s="51"/>
      <c r="U1459" s="51"/>
      <c r="V1459" s="51"/>
      <c r="W1459" s="51"/>
      <c r="X1459" s="51"/>
      <c r="Y1459" s="51"/>
      <c r="Z1459" s="51"/>
    </row>
    <row r="1460" spans="1:26" ht="15" hidden="1" customHeight="1" x14ac:dyDescent="0.25">
      <c r="A1460" s="388"/>
      <c r="B1460" s="350"/>
      <c r="C1460" s="104"/>
      <c r="D1460" s="370"/>
      <c r="E1460" s="52"/>
      <c r="F1460" s="105"/>
      <c r="G1460" s="106"/>
      <c r="H1460" s="106"/>
      <c r="I1460" s="107"/>
      <c r="J1460" s="107"/>
      <c r="K1460" s="52"/>
      <c r="L1460" s="68" t="str">
        <f t="shared" si="232"/>
        <v xml:space="preserve">       </v>
      </c>
      <c r="M1460" s="63" t="str">
        <f t="shared" si="228"/>
        <v xml:space="preserve">   </v>
      </c>
      <c r="N1460" s="51"/>
      <c r="O1460" s="51"/>
      <c r="P1460" s="51"/>
      <c r="Q1460" s="51"/>
      <c r="R1460" s="51"/>
      <c r="S1460" s="51"/>
      <c r="T1460" s="51"/>
      <c r="U1460" s="51"/>
      <c r="V1460" s="51"/>
      <c r="W1460" s="51"/>
      <c r="X1460" s="51"/>
      <c r="Y1460" s="51"/>
      <c r="Z1460" s="51"/>
    </row>
    <row r="1461" spans="1:26" ht="15" hidden="1" customHeight="1" x14ac:dyDescent="0.25">
      <c r="A1461" s="388"/>
      <c r="B1461" s="350"/>
      <c r="C1461" s="104"/>
      <c r="D1461" s="370"/>
      <c r="E1461" s="52"/>
      <c r="F1461" s="105"/>
      <c r="G1461" s="106"/>
      <c r="H1461" s="106"/>
      <c r="I1461" s="107"/>
      <c r="J1461" s="107"/>
      <c r="K1461" s="52"/>
      <c r="L1461" s="68" t="str">
        <f t="shared" si="232"/>
        <v xml:space="preserve">       </v>
      </c>
      <c r="M1461" s="63" t="str">
        <f t="shared" si="228"/>
        <v xml:space="preserve">   </v>
      </c>
      <c r="N1461" s="51"/>
      <c r="O1461" s="51"/>
      <c r="P1461" s="51"/>
      <c r="Q1461" s="51"/>
      <c r="R1461" s="51"/>
      <c r="S1461" s="51"/>
      <c r="T1461" s="51"/>
      <c r="U1461" s="51"/>
      <c r="V1461" s="51"/>
      <c r="W1461" s="51"/>
      <c r="X1461" s="51"/>
      <c r="Y1461" s="51"/>
      <c r="Z1461" s="51"/>
    </row>
    <row r="1462" spans="1:26" ht="15" hidden="1" customHeight="1" x14ac:dyDescent="0.25">
      <c r="A1462" s="388"/>
      <c r="B1462" s="350"/>
      <c r="C1462" s="104"/>
      <c r="D1462" s="370"/>
      <c r="E1462" s="52"/>
      <c r="F1462" s="105"/>
      <c r="G1462" s="106"/>
      <c r="H1462" s="106"/>
      <c r="I1462" s="107"/>
      <c r="J1462" s="107"/>
      <c r="K1462" s="52"/>
      <c r="L1462" s="68" t="str">
        <f t="shared" si="232"/>
        <v xml:space="preserve">       </v>
      </c>
      <c r="M1462" s="63" t="str">
        <f t="shared" si="228"/>
        <v xml:space="preserve">   </v>
      </c>
      <c r="N1462" s="47"/>
      <c r="O1462" s="47"/>
      <c r="P1462" s="47"/>
      <c r="Q1462" s="47"/>
      <c r="R1462" s="47"/>
      <c r="S1462" s="47"/>
      <c r="T1462" s="47"/>
      <c r="U1462" s="47"/>
      <c r="V1462" s="47"/>
      <c r="W1462" s="47"/>
      <c r="X1462" s="47"/>
      <c r="Y1462" s="47"/>
      <c r="Z1462" s="47"/>
    </row>
    <row r="1463" spans="1:26" ht="15" hidden="1" customHeight="1" x14ac:dyDescent="0.25">
      <c r="A1463" s="389"/>
      <c r="B1463" s="351"/>
      <c r="C1463" s="108"/>
      <c r="D1463" s="109"/>
      <c r="E1463" s="110"/>
      <c r="F1463" s="111"/>
      <c r="G1463" s="106"/>
      <c r="H1463" s="106"/>
      <c r="I1463" s="107"/>
      <c r="J1463" s="107"/>
      <c r="K1463" s="52"/>
      <c r="L1463" s="68" t="str">
        <f>CONCATENATE(C1463," ",D1463," ",E1463," ",F1463)</f>
        <v xml:space="preserve">   </v>
      </c>
      <c r="M1463" s="63" t="str">
        <f t="shared" si="228"/>
        <v xml:space="preserve">   </v>
      </c>
      <c r="N1463" s="47"/>
      <c r="O1463" s="47"/>
      <c r="P1463" s="47"/>
      <c r="Q1463" s="47"/>
      <c r="R1463" s="47"/>
      <c r="S1463" s="47"/>
      <c r="T1463" s="47"/>
      <c r="U1463" s="47"/>
      <c r="V1463" s="47"/>
      <c r="W1463" s="47"/>
      <c r="X1463" s="47"/>
      <c r="Y1463" s="47"/>
      <c r="Z1463" s="47"/>
    </row>
    <row r="1464" spans="1:26" ht="15" hidden="1" customHeight="1" x14ac:dyDescent="0.25">
      <c r="A1464" s="387" t="s">
        <v>431</v>
      </c>
      <c r="B1464" s="352" t="s">
        <v>191</v>
      </c>
      <c r="C1464" s="107"/>
      <c r="D1464" s="107"/>
      <c r="E1464" s="107"/>
      <c r="F1464" s="107"/>
      <c r="G1464" s="106"/>
      <c r="H1464" s="106"/>
      <c r="I1464" s="107"/>
      <c r="J1464" s="107"/>
      <c r="K1464" s="52"/>
      <c r="L1464" s="356" t="str">
        <f t="shared" ref="L1464:L1472" si="233">CONCATENATE(C1464," ",D1464," ",E1464," ",F1464," ",C1465," ",D1465," ",E1465," ",F1465)</f>
        <v xml:space="preserve">       </v>
      </c>
      <c r="M1464" s="63" t="str">
        <f t="shared" si="228"/>
        <v xml:space="preserve">   </v>
      </c>
      <c r="N1464" s="47"/>
      <c r="O1464" s="47"/>
      <c r="P1464" s="47"/>
      <c r="Q1464" s="47"/>
      <c r="R1464" s="47"/>
      <c r="S1464" s="47"/>
      <c r="T1464" s="47"/>
      <c r="U1464" s="47"/>
      <c r="V1464" s="47"/>
      <c r="W1464" s="47"/>
      <c r="X1464" s="47"/>
      <c r="Y1464" s="47"/>
      <c r="Z1464" s="47"/>
    </row>
    <row r="1465" spans="1:26" ht="15" hidden="1" customHeight="1" x14ac:dyDescent="0.25">
      <c r="A1465" s="388"/>
      <c r="B1465" s="350"/>
      <c r="C1465" s="112"/>
      <c r="D1465" s="370"/>
      <c r="E1465" s="52"/>
      <c r="F1465" s="105"/>
      <c r="G1465" s="106"/>
      <c r="H1465" s="106"/>
      <c r="I1465" s="107"/>
      <c r="J1465" s="107"/>
      <c r="K1465" s="52"/>
      <c r="L1465" s="68" t="str">
        <f t="shared" si="233"/>
        <v xml:space="preserve">       </v>
      </c>
      <c r="M1465" s="63" t="str">
        <f t="shared" si="228"/>
        <v xml:space="preserve">   </v>
      </c>
      <c r="N1465" s="47"/>
      <c r="O1465" s="47"/>
      <c r="P1465" s="47"/>
      <c r="Q1465" s="47"/>
      <c r="R1465" s="47"/>
      <c r="S1465" s="47"/>
      <c r="T1465" s="47"/>
      <c r="U1465" s="47"/>
      <c r="V1465" s="47"/>
      <c r="W1465" s="47"/>
      <c r="X1465" s="47"/>
      <c r="Y1465" s="47"/>
      <c r="Z1465" s="47"/>
    </row>
    <row r="1466" spans="1:26" ht="15" hidden="1" customHeight="1" x14ac:dyDescent="0.25">
      <c r="A1466" s="388"/>
      <c r="B1466" s="350"/>
      <c r="C1466" s="104"/>
      <c r="D1466" s="370"/>
      <c r="E1466" s="52"/>
      <c r="F1466" s="105"/>
      <c r="G1466" s="106"/>
      <c r="H1466" s="106"/>
      <c r="I1466" s="107"/>
      <c r="J1466" s="107"/>
      <c r="K1466" s="52"/>
      <c r="L1466" s="68" t="str">
        <f t="shared" si="233"/>
        <v xml:space="preserve">       </v>
      </c>
      <c r="M1466" s="63" t="str">
        <f t="shared" si="228"/>
        <v xml:space="preserve">   </v>
      </c>
      <c r="N1466" s="47"/>
      <c r="O1466" s="47"/>
      <c r="P1466" s="47"/>
      <c r="Q1466" s="47"/>
      <c r="R1466" s="47"/>
      <c r="S1466" s="47"/>
      <c r="T1466" s="47"/>
      <c r="U1466" s="47"/>
      <c r="V1466" s="47"/>
      <c r="W1466" s="47"/>
      <c r="X1466" s="47"/>
      <c r="Y1466" s="47"/>
      <c r="Z1466" s="47"/>
    </row>
    <row r="1467" spans="1:26" ht="15" hidden="1" customHeight="1" x14ac:dyDescent="0.25">
      <c r="A1467" s="388"/>
      <c r="B1467" s="350"/>
      <c r="C1467" s="104"/>
      <c r="D1467" s="370"/>
      <c r="E1467" s="52"/>
      <c r="F1467" s="105"/>
      <c r="G1467" s="106"/>
      <c r="H1467" s="106"/>
      <c r="I1467" s="107"/>
      <c r="J1467" s="107"/>
      <c r="K1467" s="52"/>
      <c r="L1467" s="68" t="str">
        <f t="shared" si="233"/>
        <v xml:space="preserve">       </v>
      </c>
      <c r="M1467" s="63" t="str">
        <f t="shared" si="228"/>
        <v xml:space="preserve">   </v>
      </c>
      <c r="N1467" s="47"/>
      <c r="O1467" s="47"/>
      <c r="P1467" s="47"/>
      <c r="Q1467" s="47"/>
      <c r="R1467" s="47"/>
      <c r="S1467" s="47"/>
      <c r="T1467" s="47"/>
      <c r="U1467" s="47"/>
      <c r="V1467" s="47"/>
      <c r="W1467" s="47"/>
      <c r="X1467" s="47"/>
      <c r="Y1467" s="47"/>
      <c r="Z1467" s="47"/>
    </row>
    <row r="1468" spans="1:26" ht="15" hidden="1" customHeight="1" x14ac:dyDescent="0.25">
      <c r="A1468" s="388"/>
      <c r="B1468" s="350"/>
      <c r="C1468" s="104"/>
      <c r="D1468" s="370"/>
      <c r="E1468" s="52"/>
      <c r="F1468" s="105"/>
      <c r="G1468" s="106"/>
      <c r="H1468" s="106"/>
      <c r="I1468" s="107"/>
      <c r="J1468" s="107"/>
      <c r="K1468" s="52"/>
      <c r="L1468" s="68" t="str">
        <f t="shared" si="233"/>
        <v xml:space="preserve">       </v>
      </c>
      <c r="M1468" s="63" t="str">
        <f t="shared" si="228"/>
        <v xml:space="preserve">   </v>
      </c>
      <c r="N1468" s="51"/>
      <c r="O1468" s="51"/>
      <c r="P1468" s="51"/>
      <c r="Q1468" s="51"/>
      <c r="R1468" s="51"/>
      <c r="S1468" s="51"/>
      <c r="T1468" s="51"/>
      <c r="U1468" s="51"/>
      <c r="V1468" s="51"/>
      <c r="W1468" s="51"/>
      <c r="X1468" s="51"/>
      <c r="Y1468" s="51"/>
      <c r="Z1468" s="51"/>
    </row>
    <row r="1469" spans="1:26" ht="15" hidden="1" customHeight="1" x14ac:dyDescent="0.25">
      <c r="A1469" s="388"/>
      <c r="B1469" s="350"/>
      <c r="C1469" s="104"/>
      <c r="D1469" s="370"/>
      <c r="E1469" s="52"/>
      <c r="F1469" s="105"/>
      <c r="G1469" s="106"/>
      <c r="H1469" s="106"/>
      <c r="I1469" s="107"/>
      <c r="J1469" s="107"/>
      <c r="K1469" s="52"/>
      <c r="L1469" s="68" t="str">
        <f t="shared" si="233"/>
        <v xml:space="preserve">       </v>
      </c>
      <c r="M1469" s="63" t="str">
        <f t="shared" si="228"/>
        <v xml:space="preserve">   </v>
      </c>
      <c r="N1469" s="51"/>
      <c r="O1469" s="51"/>
      <c r="P1469" s="51"/>
      <c r="Q1469" s="51"/>
      <c r="R1469" s="51"/>
      <c r="S1469" s="51"/>
      <c r="T1469" s="51"/>
      <c r="U1469" s="51"/>
      <c r="V1469" s="51"/>
      <c r="W1469" s="51"/>
      <c r="X1469" s="51"/>
      <c r="Y1469" s="51"/>
      <c r="Z1469" s="51"/>
    </row>
    <row r="1470" spans="1:26" ht="15" hidden="1" customHeight="1" x14ac:dyDescent="0.25">
      <c r="A1470" s="388"/>
      <c r="B1470" s="350"/>
      <c r="C1470" s="104"/>
      <c r="D1470" s="370"/>
      <c r="E1470" s="52"/>
      <c r="F1470" s="105"/>
      <c r="G1470" s="106"/>
      <c r="H1470" s="106"/>
      <c r="I1470" s="107"/>
      <c r="J1470" s="107"/>
      <c r="K1470" s="52"/>
      <c r="L1470" s="68" t="str">
        <f t="shared" si="233"/>
        <v xml:space="preserve">       </v>
      </c>
      <c r="M1470" s="63" t="str">
        <f t="shared" si="228"/>
        <v xml:space="preserve">   </v>
      </c>
      <c r="N1470" s="51"/>
      <c r="O1470" s="51"/>
      <c r="P1470" s="51"/>
      <c r="Q1470" s="51"/>
      <c r="R1470" s="51"/>
      <c r="S1470" s="51"/>
      <c r="T1470" s="51"/>
      <c r="U1470" s="51"/>
      <c r="V1470" s="51"/>
      <c r="W1470" s="51"/>
      <c r="X1470" s="51"/>
      <c r="Y1470" s="51"/>
      <c r="Z1470" s="51"/>
    </row>
    <row r="1471" spans="1:26" ht="15" hidden="1" customHeight="1" x14ac:dyDescent="0.25">
      <c r="A1471" s="388"/>
      <c r="B1471" s="350"/>
      <c r="C1471" s="104"/>
      <c r="D1471" s="370"/>
      <c r="E1471" s="52"/>
      <c r="F1471" s="105"/>
      <c r="G1471" s="106"/>
      <c r="H1471" s="106"/>
      <c r="I1471" s="107"/>
      <c r="J1471" s="107"/>
      <c r="K1471" s="52"/>
      <c r="L1471" s="68" t="str">
        <f t="shared" si="233"/>
        <v xml:space="preserve">       </v>
      </c>
      <c r="M1471" s="63" t="str">
        <f t="shared" si="228"/>
        <v xml:space="preserve">   </v>
      </c>
      <c r="N1471" s="51"/>
      <c r="O1471" s="51"/>
      <c r="P1471" s="51"/>
      <c r="Q1471" s="51"/>
      <c r="R1471" s="51"/>
      <c r="S1471" s="51"/>
      <c r="T1471" s="51"/>
      <c r="U1471" s="51"/>
      <c r="V1471" s="51"/>
      <c r="W1471" s="51"/>
      <c r="X1471" s="51"/>
      <c r="Y1471" s="51"/>
      <c r="Z1471" s="51"/>
    </row>
    <row r="1472" spans="1:26" ht="15" hidden="1" customHeight="1" x14ac:dyDescent="0.25">
      <c r="A1472" s="388"/>
      <c r="B1472" s="350"/>
      <c r="C1472" s="104"/>
      <c r="D1472" s="370"/>
      <c r="E1472" s="52"/>
      <c r="F1472" s="105"/>
      <c r="G1472" s="106"/>
      <c r="H1472" s="106"/>
      <c r="I1472" s="107"/>
      <c r="J1472" s="107"/>
      <c r="K1472" s="52"/>
      <c r="L1472" s="68" t="str">
        <f t="shared" si="233"/>
        <v xml:space="preserve">       </v>
      </c>
      <c r="M1472" s="63" t="str">
        <f t="shared" si="228"/>
        <v xml:space="preserve">   </v>
      </c>
      <c r="N1472" s="47"/>
      <c r="O1472" s="47"/>
      <c r="P1472" s="47"/>
      <c r="Q1472" s="47"/>
      <c r="R1472" s="47"/>
      <c r="S1472" s="47"/>
      <c r="T1472" s="47"/>
      <c r="U1472" s="47"/>
      <c r="V1472" s="47"/>
      <c r="W1472" s="47"/>
      <c r="X1472" s="47"/>
      <c r="Y1472" s="47"/>
      <c r="Z1472" s="47"/>
    </row>
    <row r="1473" spans="1:26" ht="15" hidden="1" customHeight="1" x14ac:dyDescent="0.25">
      <c r="A1473" s="389"/>
      <c r="B1473" s="351"/>
      <c r="C1473" s="108"/>
      <c r="D1473" s="109"/>
      <c r="E1473" s="110"/>
      <c r="F1473" s="111"/>
      <c r="G1473" s="106"/>
      <c r="H1473" s="106"/>
      <c r="I1473" s="107"/>
      <c r="J1473" s="107"/>
      <c r="K1473" s="52"/>
      <c r="L1473" s="82" t="str">
        <f>CONCATENATE(C1473," ",D1473," ",E1473," ",F1473)</f>
        <v xml:space="preserve">   </v>
      </c>
      <c r="M1473" s="63" t="str">
        <f t="shared" si="228"/>
        <v xml:space="preserve">   </v>
      </c>
      <c r="N1473" s="47"/>
      <c r="O1473" s="47"/>
      <c r="P1473" s="47"/>
      <c r="Q1473" s="47"/>
      <c r="R1473" s="47"/>
      <c r="S1473" s="47"/>
      <c r="T1473" s="47"/>
      <c r="U1473" s="47"/>
      <c r="V1473" s="47"/>
      <c r="W1473" s="47"/>
      <c r="X1473" s="47"/>
      <c r="Y1473" s="47"/>
      <c r="Z1473" s="47"/>
    </row>
    <row r="1474" spans="1:26" ht="15" hidden="1" customHeight="1" x14ac:dyDescent="0.25">
      <c r="A1474" s="387" t="s">
        <v>431</v>
      </c>
      <c r="B1474" s="352" t="s">
        <v>191</v>
      </c>
      <c r="C1474" s="107"/>
      <c r="D1474" s="107"/>
      <c r="E1474" s="107"/>
      <c r="F1474" s="107"/>
      <c r="G1474" s="106"/>
      <c r="H1474" s="106"/>
      <c r="I1474" s="107"/>
      <c r="J1474" s="107"/>
      <c r="K1474" s="52"/>
      <c r="L1474" s="356" t="str">
        <f t="shared" ref="L1474:L1482" si="234">CONCATENATE(C1474," ",D1474," ",E1474," ",F1474," ",C1475," ",D1475," ",E1475," ",F1475)</f>
        <v xml:space="preserve">       </v>
      </c>
      <c r="M1474" s="63" t="str">
        <f t="shared" si="228"/>
        <v xml:space="preserve">   </v>
      </c>
      <c r="N1474" s="47"/>
      <c r="O1474" s="47"/>
      <c r="P1474" s="47"/>
      <c r="Q1474" s="47"/>
      <c r="R1474" s="47"/>
      <c r="S1474" s="47"/>
      <c r="T1474" s="47"/>
      <c r="U1474" s="47"/>
      <c r="V1474" s="47"/>
      <c r="W1474" s="47"/>
      <c r="X1474" s="47"/>
      <c r="Y1474" s="47"/>
      <c r="Z1474" s="47"/>
    </row>
    <row r="1475" spans="1:26" ht="15" hidden="1" customHeight="1" x14ac:dyDescent="0.25">
      <c r="A1475" s="388"/>
      <c r="B1475" s="350"/>
      <c r="C1475" s="112"/>
      <c r="D1475" s="370"/>
      <c r="E1475" s="52"/>
      <c r="F1475" s="105"/>
      <c r="G1475" s="106"/>
      <c r="H1475" s="106"/>
      <c r="I1475" s="107"/>
      <c r="J1475" s="107"/>
      <c r="K1475" s="52"/>
      <c r="L1475" s="68" t="str">
        <f t="shared" si="234"/>
        <v xml:space="preserve">       </v>
      </c>
      <c r="M1475" s="63" t="str">
        <f t="shared" si="228"/>
        <v xml:space="preserve">   </v>
      </c>
      <c r="N1475" s="47"/>
      <c r="O1475" s="47"/>
      <c r="P1475" s="47"/>
      <c r="Q1475" s="47"/>
      <c r="R1475" s="47"/>
      <c r="S1475" s="47"/>
      <c r="T1475" s="47"/>
      <c r="U1475" s="47"/>
      <c r="V1475" s="47"/>
      <c r="W1475" s="47"/>
      <c r="X1475" s="47"/>
      <c r="Y1475" s="47"/>
      <c r="Z1475" s="47"/>
    </row>
    <row r="1476" spans="1:26" ht="15" hidden="1" customHeight="1" x14ac:dyDescent="0.25">
      <c r="A1476" s="388"/>
      <c r="B1476" s="350"/>
      <c r="C1476" s="104"/>
      <c r="D1476" s="370"/>
      <c r="E1476" s="52"/>
      <c r="F1476" s="105"/>
      <c r="G1476" s="106"/>
      <c r="H1476" s="106"/>
      <c r="I1476" s="107"/>
      <c r="J1476" s="107"/>
      <c r="K1476" s="52"/>
      <c r="L1476" s="68" t="str">
        <f t="shared" si="234"/>
        <v xml:space="preserve">       </v>
      </c>
      <c r="M1476" s="63" t="str">
        <f t="shared" si="228"/>
        <v xml:space="preserve">   </v>
      </c>
      <c r="N1476" s="47"/>
      <c r="O1476" s="47"/>
      <c r="P1476" s="47"/>
      <c r="Q1476" s="47"/>
      <c r="R1476" s="47"/>
      <c r="S1476" s="47"/>
      <c r="T1476" s="47"/>
      <c r="U1476" s="47"/>
      <c r="V1476" s="47"/>
      <c r="W1476" s="47"/>
      <c r="X1476" s="47"/>
      <c r="Y1476" s="47"/>
      <c r="Z1476" s="47"/>
    </row>
    <row r="1477" spans="1:26" ht="15" hidden="1" customHeight="1" x14ac:dyDescent="0.25">
      <c r="A1477" s="388"/>
      <c r="B1477" s="350"/>
      <c r="C1477" s="104"/>
      <c r="D1477" s="370"/>
      <c r="E1477" s="52"/>
      <c r="F1477" s="105"/>
      <c r="G1477" s="106"/>
      <c r="H1477" s="106"/>
      <c r="I1477" s="107"/>
      <c r="J1477" s="107"/>
      <c r="K1477" s="52"/>
      <c r="L1477" s="68" t="str">
        <f t="shared" si="234"/>
        <v xml:space="preserve">       </v>
      </c>
      <c r="M1477" s="63" t="str">
        <f t="shared" si="228"/>
        <v xml:space="preserve">   </v>
      </c>
      <c r="N1477" s="47"/>
      <c r="O1477" s="47"/>
      <c r="P1477" s="47"/>
      <c r="Q1477" s="47"/>
      <c r="R1477" s="47"/>
      <c r="S1477" s="47"/>
      <c r="T1477" s="47"/>
      <c r="U1477" s="47"/>
      <c r="V1477" s="47"/>
      <c r="W1477" s="47"/>
      <c r="X1477" s="47"/>
      <c r="Y1477" s="47"/>
      <c r="Z1477" s="47"/>
    </row>
    <row r="1478" spans="1:26" ht="15" hidden="1" customHeight="1" x14ac:dyDescent="0.25">
      <c r="A1478" s="388"/>
      <c r="B1478" s="350"/>
      <c r="C1478" s="104"/>
      <c r="D1478" s="370"/>
      <c r="E1478" s="52"/>
      <c r="F1478" s="105"/>
      <c r="G1478" s="106"/>
      <c r="H1478" s="106"/>
      <c r="I1478" s="107"/>
      <c r="J1478" s="107"/>
      <c r="K1478" s="52"/>
      <c r="L1478" s="68" t="str">
        <f t="shared" si="234"/>
        <v xml:space="preserve">       </v>
      </c>
      <c r="M1478" s="63" t="str">
        <f t="shared" si="228"/>
        <v xml:space="preserve">   </v>
      </c>
      <c r="N1478" s="51"/>
      <c r="O1478" s="51"/>
      <c r="P1478" s="51"/>
      <c r="Q1478" s="51"/>
      <c r="R1478" s="51"/>
      <c r="S1478" s="51"/>
      <c r="T1478" s="51"/>
      <c r="U1478" s="51"/>
      <c r="V1478" s="51"/>
      <c r="W1478" s="51"/>
      <c r="X1478" s="51"/>
      <c r="Y1478" s="51"/>
      <c r="Z1478" s="51"/>
    </row>
    <row r="1479" spans="1:26" ht="15" hidden="1" customHeight="1" x14ac:dyDescent="0.25">
      <c r="A1479" s="388"/>
      <c r="B1479" s="350"/>
      <c r="C1479" s="104"/>
      <c r="D1479" s="370"/>
      <c r="E1479" s="52"/>
      <c r="F1479" s="105"/>
      <c r="G1479" s="106"/>
      <c r="H1479" s="106"/>
      <c r="I1479" s="107"/>
      <c r="J1479" s="107"/>
      <c r="K1479" s="52"/>
      <c r="L1479" s="68" t="str">
        <f t="shared" si="234"/>
        <v xml:space="preserve">       </v>
      </c>
      <c r="M1479" s="63" t="str">
        <f t="shared" si="228"/>
        <v xml:space="preserve">   </v>
      </c>
      <c r="N1479" s="51"/>
      <c r="O1479" s="51"/>
      <c r="P1479" s="51"/>
      <c r="Q1479" s="51"/>
      <c r="R1479" s="51"/>
      <c r="S1479" s="51"/>
      <c r="T1479" s="51"/>
      <c r="U1479" s="51"/>
      <c r="V1479" s="51"/>
      <c r="W1479" s="51"/>
      <c r="X1479" s="51"/>
      <c r="Y1479" s="51"/>
      <c r="Z1479" s="51"/>
    </row>
    <row r="1480" spans="1:26" ht="15" hidden="1" customHeight="1" x14ac:dyDescent="0.25">
      <c r="A1480" s="388"/>
      <c r="B1480" s="350"/>
      <c r="C1480" s="104"/>
      <c r="D1480" s="370"/>
      <c r="E1480" s="52"/>
      <c r="F1480" s="105"/>
      <c r="G1480" s="106"/>
      <c r="H1480" s="106"/>
      <c r="I1480" s="107"/>
      <c r="J1480" s="107"/>
      <c r="K1480" s="52"/>
      <c r="L1480" s="68" t="str">
        <f t="shared" si="234"/>
        <v xml:space="preserve">       </v>
      </c>
      <c r="M1480" s="63" t="str">
        <f t="shared" si="228"/>
        <v xml:space="preserve">   </v>
      </c>
      <c r="N1480" s="51"/>
      <c r="O1480" s="51"/>
      <c r="P1480" s="51"/>
      <c r="Q1480" s="51"/>
      <c r="R1480" s="51"/>
      <c r="S1480" s="51"/>
      <c r="T1480" s="51"/>
      <c r="U1480" s="51"/>
      <c r="V1480" s="51"/>
      <c r="W1480" s="51"/>
      <c r="X1480" s="51"/>
      <c r="Y1480" s="51"/>
      <c r="Z1480" s="51"/>
    </row>
    <row r="1481" spans="1:26" ht="15" hidden="1" customHeight="1" x14ac:dyDescent="0.25">
      <c r="A1481" s="388"/>
      <c r="B1481" s="350"/>
      <c r="C1481" s="104"/>
      <c r="D1481" s="370"/>
      <c r="E1481" s="52"/>
      <c r="F1481" s="105"/>
      <c r="G1481" s="106"/>
      <c r="H1481" s="106"/>
      <c r="I1481" s="107"/>
      <c r="J1481" s="107"/>
      <c r="K1481" s="52"/>
      <c r="L1481" s="68" t="str">
        <f t="shared" si="234"/>
        <v xml:space="preserve">       </v>
      </c>
      <c r="M1481" s="63" t="str">
        <f t="shared" si="228"/>
        <v xml:space="preserve">   </v>
      </c>
      <c r="N1481" s="51"/>
      <c r="O1481" s="51"/>
      <c r="P1481" s="51"/>
      <c r="Q1481" s="51"/>
      <c r="R1481" s="51"/>
      <c r="S1481" s="51"/>
      <c r="T1481" s="51"/>
      <c r="U1481" s="51"/>
      <c r="V1481" s="51"/>
      <c r="W1481" s="51"/>
      <c r="X1481" s="51"/>
      <c r="Y1481" s="51"/>
      <c r="Z1481" s="51"/>
    </row>
    <row r="1482" spans="1:26" ht="15" hidden="1" customHeight="1" x14ac:dyDescent="0.25">
      <c r="A1482" s="388"/>
      <c r="B1482" s="350"/>
      <c r="C1482" s="104"/>
      <c r="D1482" s="370"/>
      <c r="E1482" s="52"/>
      <c r="F1482" s="105"/>
      <c r="G1482" s="106"/>
      <c r="H1482" s="106"/>
      <c r="I1482" s="107"/>
      <c r="J1482" s="107"/>
      <c r="K1482" s="52"/>
      <c r="L1482" s="68" t="str">
        <f t="shared" si="234"/>
        <v xml:space="preserve">       </v>
      </c>
      <c r="M1482" s="63" t="str">
        <f t="shared" si="228"/>
        <v xml:space="preserve">   </v>
      </c>
      <c r="N1482" s="47"/>
      <c r="O1482" s="47"/>
      <c r="P1482" s="47"/>
      <c r="Q1482" s="47"/>
      <c r="R1482" s="47"/>
      <c r="S1482" s="47"/>
      <c r="T1482" s="47"/>
      <c r="U1482" s="47"/>
      <c r="V1482" s="47"/>
      <c r="W1482" s="47"/>
      <c r="X1482" s="47"/>
      <c r="Y1482" s="47"/>
      <c r="Z1482" s="47"/>
    </row>
    <row r="1483" spans="1:26" ht="15" hidden="1" customHeight="1" x14ac:dyDescent="0.25">
      <c r="A1483" s="389"/>
      <c r="B1483" s="351"/>
      <c r="C1483" s="108"/>
      <c r="D1483" s="109"/>
      <c r="E1483" s="110"/>
      <c r="F1483" s="111"/>
      <c r="G1483" s="106"/>
      <c r="H1483" s="106"/>
      <c r="I1483" s="107"/>
      <c r="J1483" s="107"/>
      <c r="K1483" s="52"/>
      <c r="L1483" s="68" t="str">
        <f>CONCATENATE(C1483," ",D1483," ",E1483," ",F1483)</f>
        <v xml:space="preserve">   </v>
      </c>
      <c r="M1483" s="63" t="str">
        <f t="shared" si="228"/>
        <v xml:space="preserve">   </v>
      </c>
      <c r="N1483" s="47"/>
      <c r="O1483" s="47"/>
      <c r="P1483" s="47"/>
      <c r="Q1483" s="47"/>
      <c r="R1483" s="47"/>
      <c r="S1483" s="47"/>
      <c r="T1483" s="47"/>
      <c r="U1483" s="47"/>
      <c r="V1483" s="47"/>
      <c r="W1483" s="47"/>
      <c r="X1483" s="47"/>
      <c r="Y1483" s="47"/>
      <c r="Z1483" s="47"/>
    </row>
    <row r="1484" spans="1:26" ht="15" hidden="1" customHeight="1" x14ac:dyDescent="0.25">
      <c r="A1484" s="387" t="s">
        <v>431</v>
      </c>
      <c r="B1484" s="352" t="s">
        <v>191</v>
      </c>
      <c r="C1484" s="107"/>
      <c r="D1484" s="107"/>
      <c r="E1484" s="107"/>
      <c r="F1484" s="107"/>
      <c r="G1484" s="106"/>
      <c r="H1484" s="106"/>
      <c r="I1484" s="107"/>
      <c r="J1484" s="107"/>
      <c r="K1484" s="52"/>
      <c r="L1484" s="356" t="str">
        <f t="shared" ref="L1484:L1492" si="235">CONCATENATE(C1484," ",D1484," ",E1484," ",F1484," ",C1485," ",D1485," ",E1485," ",F1485)</f>
        <v xml:space="preserve">       </v>
      </c>
      <c r="M1484" s="63" t="str">
        <f t="shared" si="228"/>
        <v xml:space="preserve">   </v>
      </c>
      <c r="N1484" s="47"/>
      <c r="O1484" s="47"/>
      <c r="P1484" s="47"/>
      <c r="Q1484" s="47"/>
      <c r="R1484" s="47"/>
      <c r="S1484" s="47"/>
      <c r="T1484" s="47"/>
      <c r="U1484" s="47"/>
      <c r="V1484" s="47"/>
      <c r="W1484" s="47"/>
      <c r="X1484" s="47"/>
      <c r="Y1484" s="47"/>
      <c r="Z1484" s="47"/>
    </row>
    <row r="1485" spans="1:26" ht="15" hidden="1" customHeight="1" x14ac:dyDescent="0.25">
      <c r="A1485" s="388"/>
      <c r="B1485" s="350"/>
      <c r="C1485" s="112"/>
      <c r="D1485" s="370"/>
      <c r="E1485" s="52"/>
      <c r="F1485" s="105"/>
      <c r="G1485" s="106"/>
      <c r="H1485" s="106"/>
      <c r="I1485" s="107"/>
      <c r="J1485" s="107"/>
      <c r="K1485" s="52"/>
      <c r="L1485" s="68" t="str">
        <f t="shared" si="235"/>
        <v xml:space="preserve">       </v>
      </c>
      <c r="M1485" s="63" t="str">
        <f t="shared" si="228"/>
        <v xml:space="preserve">   </v>
      </c>
      <c r="N1485" s="47"/>
      <c r="O1485" s="47"/>
      <c r="P1485" s="47"/>
      <c r="Q1485" s="47"/>
      <c r="R1485" s="47"/>
      <c r="S1485" s="47"/>
      <c r="T1485" s="47"/>
      <c r="U1485" s="47"/>
      <c r="V1485" s="47"/>
      <c r="W1485" s="47"/>
      <c r="X1485" s="47"/>
      <c r="Y1485" s="47"/>
      <c r="Z1485" s="47"/>
    </row>
    <row r="1486" spans="1:26" ht="15" hidden="1" customHeight="1" x14ac:dyDescent="0.25">
      <c r="A1486" s="388"/>
      <c r="B1486" s="350"/>
      <c r="C1486" s="104"/>
      <c r="D1486" s="370"/>
      <c r="E1486" s="52"/>
      <c r="F1486" s="105"/>
      <c r="G1486" s="106"/>
      <c r="H1486" s="106"/>
      <c r="I1486" s="107"/>
      <c r="J1486" s="107"/>
      <c r="K1486" s="52"/>
      <c r="L1486" s="68" t="str">
        <f t="shared" si="235"/>
        <v xml:space="preserve">       </v>
      </c>
      <c r="M1486" s="63" t="str">
        <f t="shared" si="228"/>
        <v xml:space="preserve">   </v>
      </c>
      <c r="N1486" s="47"/>
      <c r="O1486" s="47"/>
      <c r="P1486" s="47"/>
      <c r="Q1486" s="47"/>
      <c r="R1486" s="47"/>
      <c r="S1486" s="47"/>
      <c r="T1486" s="47"/>
      <c r="U1486" s="47"/>
      <c r="V1486" s="47"/>
      <c r="W1486" s="47"/>
      <c r="X1486" s="47"/>
      <c r="Y1486" s="47"/>
      <c r="Z1486" s="47"/>
    </row>
    <row r="1487" spans="1:26" ht="15" hidden="1" customHeight="1" x14ac:dyDescent="0.25">
      <c r="A1487" s="388"/>
      <c r="B1487" s="350"/>
      <c r="C1487" s="104"/>
      <c r="D1487" s="370"/>
      <c r="E1487" s="52"/>
      <c r="F1487" s="105"/>
      <c r="G1487" s="106"/>
      <c r="H1487" s="106"/>
      <c r="I1487" s="107"/>
      <c r="J1487" s="107"/>
      <c r="K1487" s="52"/>
      <c r="L1487" s="68" t="str">
        <f t="shared" si="235"/>
        <v xml:space="preserve">       </v>
      </c>
      <c r="M1487" s="63" t="str">
        <f t="shared" ref="M1487:M1550" si="236">CONCATENATE(G1487," ",H1487," ",I1487," ",J1487)</f>
        <v xml:space="preserve">   </v>
      </c>
      <c r="N1487" s="47"/>
      <c r="O1487" s="47"/>
      <c r="P1487" s="47"/>
      <c r="Q1487" s="47"/>
      <c r="R1487" s="47"/>
      <c r="S1487" s="47"/>
      <c r="T1487" s="47"/>
      <c r="U1487" s="47"/>
      <c r="V1487" s="47"/>
      <c r="W1487" s="47"/>
      <c r="X1487" s="47"/>
      <c r="Y1487" s="47"/>
      <c r="Z1487" s="47"/>
    </row>
    <row r="1488" spans="1:26" ht="15" hidden="1" customHeight="1" x14ac:dyDescent="0.25">
      <c r="A1488" s="388"/>
      <c r="B1488" s="350"/>
      <c r="C1488" s="104"/>
      <c r="D1488" s="370"/>
      <c r="E1488" s="52"/>
      <c r="F1488" s="105"/>
      <c r="G1488" s="106"/>
      <c r="H1488" s="106"/>
      <c r="I1488" s="107"/>
      <c r="J1488" s="107"/>
      <c r="K1488" s="52"/>
      <c r="L1488" s="68" t="str">
        <f t="shared" si="235"/>
        <v xml:space="preserve">       </v>
      </c>
      <c r="M1488" s="63" t="str">
        <f t="shared" si="236"/>
        <v xml:space="preserve">   </v>
      </c>
      <c r="N1488" s="51"/>
      <c r="O1488" s="51"/>
      <c r="P1488" s="51"/>
      <c r="Q1488" s="51"/>
      <c r="R1488" s="51"/>
      <c r="S1488" s="51"/>
      <c r="T1488" s="51"/>
      <c r="U1488" s="51"/>
      <c r="V1488" s="51"/>
      <c r="W1488" s="51"/>
      <c r="X1488" s="51"/>
      <c r="Y1488" s="51"/>
      <c r="Z1488" s="51"/>
    </row>
    <row r="1489" spans="1:26" ht="15" hidden="1" customHeight="1" x14ac:dyDescent="0.25">
      <c r="A1489" s="388"/>
      <c r="B1489" s="350"/>
      <c r="C1489" s="104"/>
      <c r="D1489" s="370"/>
      <c r="E1489" s="52"/>
      <c r="F1489" s="105"/>
      <c r="G1489" s="106"/>
      <c r="H1489" s="106"/>
      <c r="I1489" s="107"/>
      <c r="J1489" s="107"/>
      <c r="K1489" s="52"/>
      <c r="L1489" s="68" t="str">
        <f t="shared" si="235"/>
        <v xml:space="preserve">       </v>
      </c>
      <c r="M1489" s="63" t="str">
        <f t="shared" si="236"/>
        <v xml:space="preserve">   </v>
      </c>
      <c r="N1489" s="51"/>
      <c r="O1489" s="51"/>
      <c r="P1489" s="51"/>
      <c r="Q1489" s="51"/>
      <c r="R1489" s="51"/>
      <c r="S1489" s="51"/>
      <c r="T1489" s="51"/>
      <c r="U1489" s="51"/>
      <c r="V1489" s="51"/>
      <c r="W1489" s="51"/>
      <c r="X1489" s="51"/>
      <c r="Y1489" s="51"/>
      <c r="Z1489" s="51"/>
    </row>
    <row r="1490" spans="1:26" ht="15" hidden="1" customHeight="1" x14ac:dyDescent="0.25">
      <c r="A1490" s="388"/>
      <c r="B1490" s="350"/>
      <c r="C1490" s="104"/>
      <c r="D1490" s="370"/>
      <c r="E1490" s="52"/>
      <c r="F1490" s="105"/>
      <c r="G1490" s="106"/>
      <c r="H1490" s="106"/>
      <c r="I1490" s="107"/>
      <c r="J1490" s="107"/>
      <c r="K1490" s="52"/>
      <c r="L1490" s="68" t="str">
        <f t="shared" si="235"/>
        <v xml:space="preserve">       </v>
      </c>
      <c r="M1490" s="63" t="str">
        <f t="shared" si="236"/>
        <v xml:space="preserve">   </v>
      </c>
      <c r="N1490" s="51"/>
      <c r="O1490" s="51"/>
      <c r="P1490" s="51"/>
      <c r="Q1490" s="51"/>
      <c r="R1490" s="51"/>
      <c r="S1490" s="51"/>
      <c r="T1490" s="51"/>
      <c r="U1490" s="51"/>
      <c r="V1490" s="51"/>
      <c r="W1490" s="51"/>
      <c r="X1490" s="51"/>
      <c r="Y1490" s="51"/>
      <c r="Z1490" s="51"/>
    </row>
    <row r="1491" spans="1:26" ht="15" hidden="1" customHeight="1" x14ac:dyDescent="0.25">
      <c r="A1491" s="388"/>
      <c r="B1491" s="350"/>
      <c r="C1491" s="104"/>
      <c r="D1491" s="370"/>
      <c r="E1491" s="52"/>
      <c r="F1491" s="105"/>
      <c r="G1491" s="106"/>
      <c r="H1491" s="106"/>
      <c r="I1491" s="107"/>
      <c r="J1491" s="107"/>
      <c r="K1491" s="52"/>
      <c r="L1491" s="68" t="str">
        <f t="shared" si="235"/>
        <v xml:space="preserve">       </v>
      </c>
      <c r="M1491" s="63" t="str">
        <f t="shared" si="236"/>
        <v xml:space="preserve">   </v>
      </c>
      <c r="N1491" s="51"/>
      <c r="O1491" s="51"/>
      <c r="P1491" s="51"/>
      <c r="Q1491" s="51"/>
      <c r="R1491" s="51"/>
      <c r="S1491" s="51"/>
      <c r="T1491" s="51"/>
      <c r="U1491" s="51"/>
      <c r="V1491" s="51"/>
      <c r="W1491" s="51"/>
      <c r="X1491" s="51"/>
      <c r="Y1491" s="51"/>
      <c r="Z1491" s="51"/>
    </row>
    <row r="1492" spans="1:26" ht="15" hidden="1" customHeight="1" x14ac:dyDescent="0.25">
      <c r="A1492" s="388"/>
      <c r="B1492" s="350"/>
      <c r="C1492" s="104"/>
      <c r="D1492" s="370"/>
      <c r="E1492" s="52"/>
      <c r="F1492" s="105"/>
      <c r="G1492" s="106"/>
      <c r="H1492" s="106"/>
      <c r="I1492" s="107"/>
      <c r="J1492" s="107"/>
      <c r="K1492" s="52"/>
      <c r="L1492" s="68" t="str">
        <f t="shared" si="235"/>
        <v xml:space="preserve">       </v>
      </c>
      <c r="M1492" s="63" t="str">
        <f t="shared" si="236"/>
        <v xml:space="preserve">   </v>
      </c>
      <c r="N1492" s="47"/>
      <c r="O1492" s="47"/>
      <c r="P1492" s="47"/>
      <c r="Q1492" s="47"/>
      <c r="R1492" s="47"/>
      <c r="S1492" s="47"/>
      <c r="T1492" s="47"/>
      <c r="U1492" s="47"/>
      <c r="V1492" s="47"/>
      <c r="W1492" s="47"/>
      <c r="X1492" s="47"/>
      <c r="Y1492" s="47"/>
      <c r="Z1492" s="47"/>
    </row>
    <row r="1493" spans="1:26" ht="15" hidden="1" customHeight="1" x14ac:dyDescent="0.25">
      <c r="A1493" s="389"/>
      <c r="B1493" s="351"/>
      <c r="C1493" s="108"/>
      <c r="D1493" s="109"/>
      <c r="E1493" s="110"/>
      <c r="F1493" s="111"/>
      <c r="G1493" s="106"/>
      <c r="H1493" s="106"/>
      <c r="I1493" s="107"/>
      <c r="J1493" s="107"/>
      <c r="K1493" s="52"/>
      <c r="L1493" s="82" t="str">
        <f>CONCATENATE(C1493," ",D1493," ",E1493," ",F1493)</f>
        <v xml:space="preserve">   </v>
      </c>
      <c r="M1493" s="63" t="str">
        <f t="shared" si="236"/>
        <v xml:space="preserve">   </v>
      </c>
      <c r="N1493" s="47"/>
      <c r="O1493" s="47"/>
      <c r="P1493" s="47"/>
      <c r="Q1493" s="47"/>
      <c r="R1493" s="47"/>
      <c r="S1493" s="47"/>
      <c r="T1493" s="47"/>
      <c r="U1493" s="47"/>
      <c r="V1493" s="47"/>
      <c r="W1493" s="47"/>
      <c r="X1493" s="47"/>
      <c r="Y1493" s="47"/>
      <c r="Z1493" s="47"/>
    </row>
    <row r="1494" spans="1:26" ht="15" hidden="1" customHeight="1" x14ac:dyDescent="0.25">
      <c r="A1494" s="387" t="s">
        <v>431</v>
      </c>
      <c r="B1494" s="352" t="s">
        <v>191</v>
      </c>
      <c r="C1494" s="107"/>
      <c r="D1494" s="107"/>
      <c r="E1494" s="107"/>
      <c r="F1494" s="107"/>
      <c r="G1494" s="106"/>
      <c r="H1494" s="106"/>
      <c r="I1494" s="107"/>
      <c r="J1494" s="107"/>
      <c r="K1494" s="52"/>
      <c r="L1494" s="356" t="str">
        <f t="shared" ref="L1494:L1502" si="237">CONCATENATE(C1494," ",D1494," ",E1494," ",F1494," ",C1495," ",D1495," ",E1495," ",F1495)</f>
        <v xml:space="preserve">       </v>
      </c>
      <c r="M1494" s="63" t="str">
        <f t="shared" si="236"/>
        <v xml:space="preserve">   </v>
      </c>
      <c r="N1494" s="47"/>
      <c r="O1494" s="47"/>
      <c r="P1494" s="47"/>
      <c r="Q1494" s="47"/>
      <c r="R1494" s="47"/>
      <c r="S1494" s="47"/>
      <c r="T1494" s="47"/>
      <c r="U1494" s="47"/>
      <c r="V1494" s="47"/>
      <c r="W1494" s="47"/>
      <c r="X1494" s="47"/>
      <c r="Y1494" s="47"/>
      <c r="Z1494" s="47"/>
    </row>
    <row r="1495" spans="1:26" ht="15" hidden="1" customHeight="1" x14ac:dyDescent="0.25">
      <c r="A1495" s="388"/>
      <c r="B1495" s="350"/>
      <c r="C1495" s="112"/>
      <c r="D1495" s="370"/>
      <c r="E1495" s="52"/>
      <c r="F1495" s="105"/>
      <c r="G1495" s="106"/>
      <c r="H1495" s="106"/>
      <c r="I1495" s="107"/>
      <c r="J1495" s="107"/>
      <c r="K1495" s="52"/>
      <c r="L1495" s="68" t="str">
        <f t="shared" si="237"/>
        <v xml:space="preserve">       </v>
      </c>
      <c r="M1495" s="63" t="str">
        <f t="shared" si="236"/>
        <v xml:space="preserve">   </v>
      </c>
      <c r="N1495" s="47"/>
      <c r="O1495" s="47"/>
      <c r="P1495" s="47"/>
      <c r="Q1495" s="47"/>
      <c r="R1495" s="47"/>
      <c r="S1495" s="47"/>
      <c r="T1495" s="47"/>
      <c r="U1495" s="47"/>
      <c r="V1495" s="47"/>
      <c r="W1495" s="47"/>
      <c r="X1495" s="47"/>
      <c r="Y1495" s="47"/>
      <c r="Z1495" s="47"/>
    </row>
    <row r="1496" spans="1:26" ht="15" hidden="1" customHeight="1" x14ac:dyDescent="0.25">
      <c r="A1496" s="388"/>
      <c r="B1496" s="350"/>
      <c r="C1496" s="104"/>
      <c r="D1496" s="370"/>
      <c r="E1496" s="52"/>
      <c r="F1496" s="105"/>
      <c r="G1496" s="106"/>
      <c r="H1496" s="106"/>
      <c r="I1496" s="107"/>
      <c r="J1496" s="107"/>
      <c r="K1496" s="52"/>
      <c r="L1496" s="68" t="str">
        <f t="shared" si="237"/>
        <v xml:space="preserve">       </v>
      </c>
      <c r="M1496" s="63" t="str">
        <f t="shared" si="236"/>
        <v xml:space="preserve">   </v>
      </c>
      <c r="N1496" s="47"/>
      <c r="O1496" s="47"/>
      <c r="P1496" s="47"/>
      <c r="Q1496" s="47"/>
      <c r="R1496" s="47"/>
      <c r="S1496" s="47"/>
      <c r="T1496" s="47"/>
      <c r="U1496" s="47"/>
      <c r="V1496" s="47"/>
      <c r="W1496" s="47"/>
      <c r="X1496" s="47"/>
      <c r="Y1496" s="47"/>
      <c r="Z1496" s="47"/>
    </row>
    <row r="1497" spans="1:26" ht="15" hidden="1" customHeight="1" x14ac:dyDescent="0.25">
      <c r="A1497" s="388"/>
      <c r="B1497" s="350"/>
      <c r="C1497" s="104"/>
      <c r="D1497" s="370"/>
      <c r="E1497" s="52"/>
      <c r="F1497" s="105"/>
      <c r="G1497" s="106"/>
      <c r="H1497" s="106"/>
      <c r="I1497" s="107"/>
      <c r="J1497" s="107"/>
      <c r="K1497" s="52"/>
      <c r="L1497" s="68" t="str">
        <f t="shared" si="237"/>
        <v xml:space="preserve">       </v>
      </c>
      <c r="M1497" s="63" t="str">
        <f t="shared" si="236"/>
        <v xml:space="preserve">   </v>
      </c>
      <c r="N1497" s="47"/>
      <c r="O1497" s="47"/>
      <c r="P1497" s="47"/>
      <c r="Q1497" s="47"/>
      <c r="R1497" s="47"/>
      <c r="S1497" s="47"/>
      <c r="T1497" s="47"/>
      <c r="U1497" s="47"/>
      <c r="V1497" s="47"/>
      <c r="W1497" s="47"/>
      <c r="X1497" s="47"/>
      <c r="Y1497" s="47"/>
      <c r="Z1497" s="47"/>
    </row>
    <row r="1498" spans="1:26" ht="15" hidden="1" customHeight="1" x14ac:dyDescent="0.25">
      <c r="A1498" s="388"/>
      <c r="B1498" s="350"/>
      <c r="C1498" s="104"/>
      <c r="D1498" s="370"/>
      <c r="E1498" s="52"/>
      <c r="F1498" s="105"/>
      <c r="G1498" s="106"/>
      <c r="H1498" s="106"/>
      <c r="I1498" s="107"/>
      <c r="J1498" s="107"/>
      <c r="K1498" s="52"/>
      <c r="L1498" s="68" t="str">
        <f t="shared" si="237"/>
        <v xml:space="preserve">       </v>
      </c>
      <c r="M1498" s="63" t="str">
        <f t="shared" si="236"/>
        <v xml:space="preserve">   </v>
      </c>
      <c r="N1498" s="51"/>
      <c r="O1498" s="51"/>
      <c r="P1498" s="51"/>
      <c r="Q1498" s="51"/>
      <c r="R1498" s="51"/>
      <c r="S1498" s="51"/>
      <c r="T1498" s="51"/>
      <c r="U1498" s="51"/>
      <c r="V1498" s="51"/>
      <c r="W1498" s="51"/>
      <c r="X1498" s="51"/>
      <c r="Y1498" s="51"/>
      <c r="Z1498" s="51"/>
    </row>
    <row r="1499" spans="1:26" ht="15" hidden="1" customHeight="1" x14ac:dyDescent="0.25">
      <c r="A1499" s="388"/>
      <c r="B1499" s="350"/>
      <c r="C1499" s="104"/>
      <c r="D1499" s="370"/>
      <c r="E1499" s="52"/>
      <c r="F1499" s="105"/>
      <c r="G1499" s="106"/>
      <c r="H1499" s="106"/>
      <c r="I1499" s="107"/>
      <c r="J1499" s="107"/>
      <c r="K1499" s="52"/>
      <c r="L1499" s="68" t="str">
        <f t="shared" si="237"/>
        <v xml:space="preserve">       </v>
      </c>
      <c r="M1499" s="63" t="str">
        <f t="shared" si="236"/>
        <v xml:space="preserve">   </v>
      </c>
      <c r="N1499" s="51"/>
      <c r="O1499" s="51"/>
      <c r="P1499" s="51"/>
      <c r="Q1499" s="51"/>
      <c r="R1499" s="51"/>
      <c r="S1499" s="51"/>
      <c r="T1499" s="51"/>
      <c r="U1499" s="51"/>
      <c r="V1499" s="51"/>
      <c r="W1499" s="51"/>
      <c r="X1499" s="51"/>
      <c r="Y1499" s="51"/>
      <c r="Z1499" s="51"/>
    </row>
    <row r="1500" spans="1:26" ht="15" hidden="1" customHeight="1" x14ac:dyDescent="0.25">
      <c r="A1500" s="388"/>
      <c r="B1500" s="350"/>
      <c r="C1500" s="104"/>
      <c r="D1500" s="370"/>
      <c r="E1500" s="52"/>
      <c r="F1500" s="105"/>
      <c r="G1500" s="106"/>
      <c r="H1500" s="106"/>
      <c r="I1500" s="107"/>
      <c r="J1500" s="107"/>
      <c r="K1500" s="52"/>
      <c r="L1500" s="68" t="str">
        <f t="shared" si="237"/>
        <v xml:space="preserve">       </v>
      </c>
      <c r="M1500" s="63" t="str">
        <f t="shared" si="236"/>
        <v xml:space="preserve">   </v>
      </c>
      <c r="N1500" s="51"/>
      <c r="O1500" s="51"/>
      <c r="P1500" s="51"/>
      <c r="Q1500" s="51"/>
      <c r="R1500" s="51"/>
      <c r="S1500" s="51"/>
      <c r="T1500" s="51"/>
      <c r="U1500" s="51"/>
      <c r="V1500" s="51"/>
      <c r="W1500" s="51"/>
      <c r="X1500" s="51"/>
      <c r="Y1500" s="51"/>
      <c r="Z1500" s="51"/>
    </row>
    <row r="1501" spans="1:26" ht="15" hidden="1" customHeight="1" x14ac:dyDescent="0.25">
      <c r="A1501" s="388"/>
      <c r="B1501" s="350"/>
      <c r="C1501" s="104"/>
      <c r="D1501" s="370"/>
      <c r="E1501" s="52"/>
      <c r="F1501" s="105"/>
      <c r="G1501" s="106"/>
      <c r="H1501" s="106"/>
      <c r="I1501" s="107"/>
      <c r="J1501" s="107"/>
      <c r="K1501" s="52"/>
      <c r="L1501" s="68" t="str">
        <f t="shared" si="237"/>
        <v xml:space="preserve">       </v>
      </c>
      <c r="M1501" s="63" t="str">
        <f t="shared" si="236"/>
        <v xml:space="preserve">   </v>
      </c>
      <c r="N1501" s="51"/>
      <c r="O1501" s="51"/>
      <c r="P1501" s="51"/>
      <c r="Q1501" s="51"/>
      <c r="R1501" s="51"/>
      <c r="S1501" s="51"/>
      <c r="T1501" s="51"/>
      <c r="U1501" s="51"/>
      <c r="V1501" s="51"/>
      <c r="W1501" s="51"/>
      <c r="X1501" s="51"/>
      <c r="Y1501" s="51"/>
      <c r="Z1501" s="51"/>
    </row>
    <row r="1502" spans="1:26" ht="15" hidden="1" customHeight="1" x14ac:dyDescent="0.25">
      <c r="A1502" s="388"/>
      <c r="B1502" s="350"/>
      <c r="C1502" s="104"/>
      <c r="D1502" s="370"/>
      <c r="E1502" s="52"/>
      <c r="F1502" s="105"/>
      <c r="G1502" s="106"/>
      <c r="H1502" s="106"/>
      <c r="I1502" s="107"/>
      <c r="J1502" s="107"/>
      <c r="K1502" s="52"/>
      <c r="L1502" s="68" t="str">
        <f t="shared" si="237"/>
        <v xml:space="preserve">       </v>
      </c>
      <c r="M1502" s="63" t="str">
        <f t="shared" si="236"/>
        <v xml:space="preserve">   </v>
      </c>
      <c r="N1502" s="47"/>
      <c r="O1502" s="47"/>
      <c r="P1502" s="47"/>
      <c r="Q1502" s="47"/>
      <c r="R1502" s="47"/>
      <c r="S1502" s="47"/>
      <c r="T1502" s="47"/>
      <c r="U1502" s="47"/>
      <c r="V1502" s="47"/>
      <c r="W1502" s="47"/>
      <c r="X1502" s="47"/>
      <c r="Y1502" s="47"/>
      <c r="Z1502" s="47"/>
    </row>
    <row r="1503" spans="1:26" ht="15" hidden="1" customHeight="1" x14ac:dyDescent="0.25">
      <c r="A1503" s="389"/>
      <c r="B1503" s="351"/>
      <c r="C1503" s="108"/>
      <c r="D1503" s="109"/>
      <c r="E1503" s="110"/>
      <c r="F1503" s="111"/>
      <c r="G1503" s="106"/>
      <c r="H1503" s="106"/>
      <c r="I1503" s="107"/>
      <c r="J1503" s="107"/>
      <c r="K1503" s="52"/>
      <c r="L1503" s="68" t="str">
        <f>CONCATENATE(C1503," ",D1503," ",E1503," ",F1503)</f>
        <v xml:space="preserve">   </v>
      </c>
      <c r="M1503" s="63" t="str">
        <f t="shared" si="236"/>
        <v xml:space="preserve">   </v>
      </c>
      <c r="N1503" s="47"/>
      <c r="O1503" s="47"/>
      <c r="P1503" s="47"/>
      <c r="Q1503" s="47"/>
      <c r="R1503" s="47"/>
      <c r="S1503" s="47"/>
      <c r="T1503" s="47"/>
      <c r="U1503" s="47"/>
      <c r="V1503" s="47"/>
      <c r="W1503" s="47"/>
      <c r="X1503" s="47"/>
      <c r="Y1503" s="47"/>
      <c r="Z1503" s="47"/>
    </row>
    <row r="1504" spans="1:26" ht="15" hidden="1" customHeight="1" x14ac:dyDescent="0.25">
      <c r="A1504" s="387" t="s">
        <v>431</v>
      </c>
      <c r="B1504" s="352" t="s">
        <v>191</v>
      </c>
      <c r="C1504" s="107"/>
      <c r="D1504" s="107"/>
      <c r="E1504" s="107"/>
      <c r="F1504" s="107"/>
      <c r="G1504" s="106"/>
      <c r="H1504" s="106"/>
      <c r="I1504" s="107"/>
      <c r="J1504" s="107"/>
      <c r="K1504" s="52"/>
      <c r="L1504" s="356" t="str">
        <f t="shared" ref="L1504:L1512" si="238">CONCATENATE(C1504," ",D1504," ",E1504," ",F1504," ",C1505," ",D1505," ",E1505," ",F1505)</f>
        <v xml:space="preserve">       </v>
      </c>
      <c r="M1504" s="63" t="str">
        <f t="shared" si="236"/>
        <v xml:space="preserve">   </v>
      </c>
      <c r="N1504" s="47"/>
      <c r="O1504" s="47"/>
      <c r="P1504" s="47"/>
      <c r="Q1504" s="47"/>
      <c r="R1504" s="47"/>
      <c r="S1504" s="47"/>
      <c r="T1504" s="47"/>
      <c r="U1504" s="47"/>
      <c r="V1504" s="47"/>
      <c r="W1504" s="47"/>
      <c r="X1504" s="47"/>
      <c r="Y1504" s="47"/>
      <c r="Z1504" s="47"/>
    </row>
    <row r="1505" spans="1:26" ht="15" hidden="1" customHeight="1" x14ac:dyDescent="0.25">
      <c r="A1505" s="388"/>
      <c r="B1505" s="350"/>
      <c r="C1505" s="112"/>
      <c r="D1505" s="370"/>
      <c r="E1505" s="52"/>
      <c r="F1505" s="105"/>
      <c r="G1505" s="106"/>
      <c r="H1505" s="106"/>
      <c r="I1505" s="107"/>
      <c r="J1505" s="107"/>
      <c r="K1505" s="52"/>
      <c r="L1505" s="68" t="str">
        <f t="shared" si="238"/>
        <v xml:space="preserve">       </v>
      </c>
      <c r="M1505" s="63" t="str">
        <f t="shared" si="236"/>
        <v xml:space="preserve">   </v>
      </c>
      <c r="N1505" s="47"/>
      <c r="O1505" s="47"/>
      <c r="P1505" s="47"/>
      <c r="Q1505" s="47"/>
      <c r="R1505" s="47"/>
      <c r="S1505" s="47"/>
      <c r="T1505" s="47"/>
      <c r="U1505" s="47"/>
      <c r="V1505" s="47"/>
      <c r="W1505" s="47"/>
      <c r="X1505" s="47"/>
      <c r="Y1505" s="47"/>
      <c r="Z1505" s="47"/>
    </row>
    <row r="1506" spans="1:26" ht="15" hidden="1" customHeight="1" x14ac:dyDescent="0.25">
      <c r="A1506" s="388"/>
      <c r="B1506" s="350"/>
      <c r="C1506" s="104"/>
      <c r="D1506" s="370"/>
      <c r="E1506" s="52"/>
      <c r="F1506" s="105"/>
      <c r="G1506" s="106"/>
      <c r="H1506" s="106"/>
      <c r="I1506" s="107"/>
      <c r="J1506" s="107"/>
      <c r="K1506" s="52"/>
      <c r="L1506" s="68" t="str">
        <f t="shared" si="238"/>
        <v xml:space="preserve">       </v>
      </c>
      <c r="M1506" s="63" t="str">
        <f t="shared" si="236"/>
        <v xml:space="preserve">   </v>
      </c>
      <c r="N1506" s="47"/>
      <c r="O1506" s="47"/>
      <c r="P1506" s="47"/>
      <c r="Q1506" s="47"/>
      <c r="R1506" s="47"/>
      <c r="S1506" s="47"/>
      <c r="T1506" s="47"/>
      <c r="U1506" s="47"/>
      <c r="V1506" s="47"/>
      <c r="W1506" s="47"/>
      <c r="X1506" s="47"/>
      <c r="Y1506" s="47"/>
      <c r="Z1506" s="47"/>
    </row>
    <row r="1507" spans="1:26" ht="15" hidden="1" customHeight="1" x14ac:dyDescent="0.25">
      <c r="A1507" s="388"/>
      <c r="B1507" s="350"/>
      <c r="C1507" s="104"/>
      <c r="D1507" s="370"/>
      <c r="E1507" s="52"/>
      <c r="F1507" s="105"/>
      <c r="G1507" s="106"/>
      <c r="H1507" s="106"/>
      <c r="I1507" s="107"/>
      <c r="J1507" s="107"/>
      <c r="K1507" s="52"/>
      <c r="L1507" s="68" t="str">
        <f t="shared" si="238"/>
        <v xml:space="preserve">       </v>
      </c>
      <c r="M1507" s="63" t="str">
        <f t="shared" si="236"/>
        <v xml:space="preserve">   </v>
      </c>
      <c r="N1507" s="47"/>
      <c r="O1507" s="47"/>
      <c r="P1507" s="47"/>
      <c r="Q1507" s="47"/>
      <c r="R1507" s="47"/>
      <c r="S1507" s="47"/>
      <c r="T1507" s="47"/>
      <c r="U1507" s="47"/>
      <c r="V1507" s="47"/>
      <c r="W1507" s="47"/>
      <c r="X1507" s="47"/>
      <c r="Y1507" s="47"/>
      <c r="Z1507" s="47"/>
    </row>
    <row r="1508" spans="1:26" ht="15" hidden="1" customHeight="1" x14ac:dyDescent="0.25">
      <c r="A1508" s="388"/>
      <c r="B1508" s="350"/>
      <c r="C1508" s="104"/>
      <c r="D1508" s="370"/>
      <c r="E1508" s="52"/>
      <c r="F1508" s="105"/>
      <c r="G1508" s="106"/>
      <c r="H1508" s="106"/>
      <c r="I1508" s="107"/>
      <c r="J1508" s="107"/>
      <c r="K1508" s="52"/>
      <c r="L1508" s="68" t="str">
        <f t="shared" si="238"/>
        <v xml:space="preserve">       </v>
      </c>
      <c r="M1508" s="63" t="str">
        <f t="shared" si="236"/>
        <v xml:space="preserve">   </v>
      </c>
      <c r="N1508" s="51"/>
      <c r="O1508" s="51"/>
      <c r="P1508" s="51"/>
      <c r="Q1508" s="51"/>
      <c r="R1508" s="51"/>
      <c r="S1508" s="51"/>
      <c r="T1508" s="51"/>
      <c r="U1508" s="51"/>
      <c r="V1508" s="51"/>
      <c r="W1508" s="51"/>
      <c r="X1508" s="51"/>
      <c r="Y1508" s="51"/>
      <c r="Z1508" s="51"/>
    </row>
    <row r="1509" spans="1:26" ht="15" hidden="1" customHeight="1" x14ac:dyDescent="0.25">
      <c r="A1509" s="388"/>
      <c r="B1509" s="350"/>
      <c r="C1509" s="104"/>
      <c r="D1509" s="370"/>
      <c r="E1509" s="52"/>
      <c r="F1509" s="105"/>
      <c r="G1509" s="106"/>
      <c r="H1509" s="106"/>
      <c r="I1509" s="107"/>
      <c r="J1509" s="107"/>
      <c r="K1509" s="52"/>
      <c r="L1509" s="68" t="str">
        <f t="shared" si="238"/>
        <v xml:space="preserve">       </v>
      </c>
      <c r="M1509" s="63" t="str">
        <f t="shared" si="236"/>
        <v xml:space="preserve">   </v>
      </c>
      <c r="N1509" s="51"/>
      <c r="O1509" s="51"/>
      <c r="P1509" s="51"/>
      <c r="Q1509" s="51"/>
      <c r="R1509" s="51"/>
      <c r="S1509" s="51"/>
      <c r="T1509" s="51"/>
      <c r="U1509" s="51"/>
      <c r="V1509" s="51"/>
      <c r="W1509" s="51"/>
      <c r="X1509" s="51"/>
      <c r="Y1509" s="51"/>
      <c r="Z1509" s="51"/>
    </row>
    <row r="1510" spans="1:26" ht="15" hidden="1" customHeight="1" x14ac:dyDescent="0.25">
      <c r="A1510" s="388"/>
      <c r="B1510" s="350"/>
      <c r="C1510" s="104"/>
      <c r="D1510" s="370"/>
      <c r="E1510" s="52"/>
      <c r="F1510" s="105"/>
      <c r="G1510" s="106"/>
      <c r="H1510" s="106"/>
      <c r="I1510" s="107"/>
      <c r="J1510" s="107"/>
      <c r="K1510" s="52"/>
      <c r="L1510" s="68" t="str">
        <f t="shared" si="238"/>
        <v xml:space="preserve">       </v>
      </c>
      <c r="M1510" s="63" t="str">
        <f t="shared" si="236"/>
        <v xml:space="preserve">   </v>
      </c>
      <c r="N1510" s="51"/>
      <c r="O1510" s="51"/>
      <c r="P1510" s="51"/>
      <c r="Q1510" s="51"/>
      <c r="R1510" s="51"/>
      <c r="S1510" s="51"/>
      <c r="T1510" s="51"/>
      <c r="U1510" s="51"/>
      <c r="V1510" s="51"/>
      <c r="W1510" s="51"/>
      <c r="X1510" s="51"/>
      <c r="Y1510" s="51"/>
      <c r="Z1510" s="51"/>
    </row>
    <row r="1511" spans="1:26" ht="15" hidden="1" customHeight="1" x14ac:dyDescent="0.25">
      <c r="A1511" s="388"/>
      <c r="B1511" s="350"/>
      <c r="C1511" s="104"/>
      <c r="D1511" s="370"/>
      <c r="E1511" s="52"/>
      <c r="F1511" s="105"/>
      <c r="G1511" s="106"/>
      <c r="H1511" s="106"/>
      <c r="I1511" s="107"/>
      <c r="J1511" s="107"/>
      <c r="K1511" s="52"/>
      <c r="L1511" s="68" t="str">
        <f t="shared" si="238"/>
        <v xml:space="preserve">       </v>
      </c>
      <c r="M1511" s="63" t="str">
        <f t="shared" si="236"/>
        <v xml:space="preserve">   </v>
      </c>
      <c r="N1511" s="51"/>
      <c r="O1511" s="51"/>
      <c r="P1511" s="51"/>
      <c r="Q1511" s="51"/>
      <c r="R1511" s="51"/>
      <c r="S1511" s="51"/>
      <c r="T1511" s="51"/>
      <c r="U1511" s="51"/>
      <c r="V1511" s="51"/>
      <c r="W1511" s="51"/>
      <c r="X1511" s="51"/>
      <c r="Y1511" s="51"/>
      <c r="Z1511" s="51"/>
    </row>
    <row r="1512" spans="1:26" ht="15" hidden="1" customHeight="1" x14ac:dyDescent="0.25">
      <c r="A1512" s="388"/>
      <c r="B1512" s="350"/>
      <c r="C1512" s="104"/>
      <c r="D1512" s="370"/>
      <c r="E1512" s="52"/>
      <c r="F1512" s="105"/>
      <c r="G1512" s="106"/>
      <c r="H1512" s="106"/>
      <c r="I1512" s="107"/>
      <c r="J1512" s="107"/>
      <c r="K1512" s="52"/>
      <c r="L1512" s="68" t="str">
        <f t="shared" si="238"/>
        <v xml:space="preserve">       </v>
      </c>
      <c r="M1512" s="63" t="str">
        <f t="shared" si="236"/>
        <v xml:space="preserve">   </v>
      </c>
      <c r="N1512" s="47"/>
      <c r="O1512" s="47"/>
      <c r="P1512" s="47"/>
      <c r="Q1512" s="47"/>
      <c r="R1512" s="47"/>
      <c r="S1512" s="47"/>
      <c r="T1512" s="47"/>
      <c r="U1512" s="47"/>
      <c r="V1512" s="47"/>
      <c r="W1512" s="47"/>
      <c r="X1512" s="47"/>
      <c r="Y1512" s="47"/>
      <c r="Z1512" s="47"/>
    </row>
    <row r="1513" spans="1:26" ht="15" hidden="1" customHeight="1" x14ac:dyDescent="0.25">
      <c r="A1513" s="389"/>
      <c r="B1513" s="351"/>
      <c r="C1513" s="108"/>
      <c r="D1513" s="109"/>
      <c r="E1513" s="110"/>
      <c r="F1513" s="111"/>
      <c r="G1513" s="106"/>
      <c r="H1513" s="106"/>
      <c r="I1513" s="107"/>
      <c r="J1513" s="107"/>
      <c r="K1513" s="52"/>
      <c r="L1513" s="82" t="str">
        <f>CONCATENATE(C1513," ",D1513," ",E1513," ",F1513)</f>
        <v xml:space="preserve">   </v>
      </c>
      <c r="M1513" s="63" t="str">
        <f t="shared" si="236"/>
        <v xml:space="preserve">   </v>
      </c>
      <c r="N1513" s="47"/>
      <c r="O1513" s="47"/>
      <c r="P1513" s="47"/>
      <c r="Q1513" s="47"/>
      <c r="R1513" s="47"/>
      <c r="S1513" s="47"/>
      <c r="T1513" s="47"/>
      <c r="U1513" s="47"/>
      <c r="V1513" s="47"/>
      <c r="W1513" s="47"/>
      <c r="X1513" s="47"/>
      <c r="Y1513" s="47"/>
      <c r="Z1513" s="47"/>
    </row>
    <row r="1514" spans="1:26" ht="15" hidden="1" customHeight="1" x14ac:dyDescent="0.25">
      <c r="A1514" s="83"/>
      <c r="B1514" s="83"/>
      <c r="C1514" s="113"/>
      <c r="D1514" s="83"/>
      <c r="E1514" s="83"/>
      <c r="F1514" s="83"/>
      <c r="G1514" s="113"/>
      <c r="H1514" s="83"/>
      <c r="I1514" s="83"/>
      <c r="J1514" s="83"/>
      <c r="K1514" s="83"/>
      <c r="L1514" s="83"/>
      <c r="M1514" s="63" t="str">
        <f t="shared" si="236"/>
        <v xml:space="preserve">   </v>
      </c>
      <c r="N1514" s="25"/>
      <c r="O1514" s="25"/>
      <c r="P1514" s="25"/>
      <c r="Q1514" s="25"/>
      <c r="R1514" s="25"/>
      <c r="S1514" s="25"/>
      <c r="T1514" s="25"/>
      <c r="U1514" s="25"/>
      <c r="V1514" s="25"/>
      <c r="W1514" s="25"/>
      <c r="X1514" s="25"/>
      <c r="Y1514" s="25"/>
      <c r="Z1514" s="25"/>
    </row>
    <row r="1515" spans="1:26" ht="15" hidden="1" customHeight="1" x14ac:dyDescent="0.25">
      <c r="A1515" s="390" t="s">
        <v>432</v>
      </c>
      <c r="B1515" s="345" t="s">
        <v>128</v>
      </c>
      <c r="C1515" s="107"/>
      <c r="D1515" s="107"/>
      <c r="E1515" s="107"/>
      <c r="F1515" s="107"/>
      <c r="G1515" s="106"/>
      <c r="H1515" s="106"/>
      <c r="I1515" s="107"/>
      <c r="J1515" s="107"/>
      <c r="K1515" s="52"/>
      <c r="L1515" s="338" t="str">
        <f t="shared" ref="L1515" si="239">CONCATENATE(C1515," ",D1515," ",E1515," ",F1515," ",C1516," ",D1516," ",E1516," ",F1516)</f>
        <v xml:space="preserve">       </v>
      </c>
      <c r="M1515" s="63" t="str">
        <f t="shared" si="236"/>
        <v xml:space="preserve">   </v>
      </c>
      <c r="N1515" s="51"/>
      <c r="O1515" s="51"/>
      <c r="P1515" s="51"/>
      <c r="Q1515" s="51"/>
      <c r="R1515" s="51"/>
      <c r="S1515" s="51"/>
      <c r="T1515" s="51"/>
      <c r="U1515" s="51"/>
      <c r="V1515" s="51"/>
      <c r="W1515" s="51"/>
      <c r="X1515" s="51"/>
      <c r="Y1515" s="51"/>
      <c r="Z1515" s="51"/>
    </row>
    <row r="1516" spans="1:26" ht="15" hidden="1" customHeight="1" x14ac:dyDescent="0.25">
      <c r="A1516" s="391"/>
      <c r="B1516" s="340"/>
      <c r="C1516" s="104"/>
      <c r="D1516" s="370"/>
      <c r="E1516" s="52"/>
      <c r="F1516" s="105"/>
      <c r="G1516" s="106"/>
      <c r="H1516" s="106"/>
      <c r="I1516" s="107"/>
      <c r="J1516" s="107"/>
      <c r="K1516" s="52"/>
      <c r="L1516" s="68" t="str">
        <f t="shared" ref="L1516:L1523" si="240">CONCATENATE(C1516," ",D1516," ",E1516," ",F1516," ",C1517," ",D1517," ",E1517," ",F1517)</f>
        <v xml:space="preserve">       </v>
      </c>
      <c r="M1516" s="63" t="str">
        <f t="shared" si="236"/>
        <v xml:space="preserve">   </v>
      </c>
      <c r="N1516" s="51"/>
      <c r="O1516" s="51"/>
      <c r="P1516" s="51"/>
      <c r="Q1516" s="51"/>
      <c r="R1516" s="51"/>
      <c r="S1516" s="51"/>
      <c r="T1516" s="51"/>
      <c r="U1516" s="51"/>
      <c r="V1516" s="51"/>
      <c r="W1516" s="51"/>
      <c r="X1516" s="51"/>
      <c r="Y1516" s="51"/>
      <c r="Z1516" s="51"/>
    </row>
    <row r="1517" spans="1:26" ht="15" hidden="1" customHeight="1" x14ac:dyDescent="0.25">
      <c r="A1517" s="391"/>
      <c r="B1517" s="340"/>
      <c r="C1517" s="104"/>
      <c r="D1517" s="370"/>
      <c r="E1517" s="52"/>
      <c r="F1517" s="105"/>
      <c r="G1517" s="106"/>
      <c r="H1517" s="106"/>
      <c r="I1517" s="107"/>
      <c r="J1517" s="107"/>
      <c r="K1517" s="52"/>
      <c r="L1517" s="68" t="str">
        <f t="shared" si="240"/>
        <v xml:space="preserve">       </v>
      </c>
      <c r="M1517" s="63" t="str">
        <f t="shared" si="236"/>
        <v xml:space="preserve">   </v>
      </c>
      <c r="N1517" s="51"/>
      <c r="O1517" s="51"/>
      <c r="P1517" s="51"/>
      <c r="Q1517" s="51"/>
      <c r="R1517" s="51"/>
      <c r="S1517" s="51"/>
      <c r="T1517" s="51"/>
      <c r="U1517" s="51"/>
      <c r="V1517" s="51"/>
      <c r="W1517" s="51"/>
      <c r="X1517" s="51"/>
      <c r="Y1517" s="51"/>
      <c r="Z1517" s="51"/>
    </row>
    <row r="1518" spans="1:26" ht="15" hidden="1" customHeight="1" x14ac:dyDescent="0.25">
      <c r="A1518" s="391"/>
      <c r="B1518" s="340"/>
      <c r="C1518" s="104"/>
      <c r="D1518" s="370"/>
      <c r="E1518" s="52"/>
      <c r="F1518" s="105"/>
      <c r="G1518" s="106"/>
      <c r="H1518" s="106"/>
      <c r="I1518" s="107"/>
      <c r="J1518" s="107"/>
      <c r="K1518" s="52"/>
      <c r="L1518" s="68" t="str">
        <f t="shared" si="240"/>
        <v xml:space="preserve">       </v>
      </c>
      <c r="M1518" s="63" t="str">
        <f t="shared" si="236"/>
        <v xml:space="preserve">   </v>
      </c>
      <c r="N1518" s="51"/>
      <c r="O1518" s="51"/>
      <c r="P1518" s="51"/>
      <c r="Q1518" s="51"/>
      <c r="R1518" s="51"/>
      <c r="S1518" s="51"/>
      <c r="T1518" s="51"/>
      <c r="U1518" s="51"/>
      <c r="V1518" s="51"/>
      <c r="W1518" s="51"/>
      <c r="X1518" s="51"/>
      <c r="Y1518" s="51"/>
      <c r="Z1518" s="51"/>
    </row>
    <row r="1519" spans="1:26" ht="15" hidden="1" customHeight="1" x14ac:dyDescent="0.25">
      <c r="A1519" s="391"/>
      <c r="B1519" s="340"/>
      <c r="C1519" s="104"/>
      <c r="D1519" s="370"/>
      <c r="E1519" s="52"/>
      <c r="F1519" s="105"/>
      <c r="G1519" s="106"/>
      <c r="H1519" s="106"/>
      <c r="I1519" s="107"/>
      <c r="J1519" s="107"/>
      <c r="K1519" s="52"/>
      <c r="L1519" s="68" t="str">
        <f t="shared" si="240"/>
        <v xml:space="preserve">       </v>
      </c>
      <c r="M1519" s="63" t="str">
        <f t="shared" si="236"/>
        <v xml:space="preserve">   </v>
      </c>
      <c r="N1519" s="51"/>
      <c r="O1519" s="51"/>
      <c r="P1519" s="51"/>
      <c r="Q1519" s="51"/>
      <c r="R1519" s="51"/>
      <c r="S1519" s="51"/>
      <c r="T1519" s="51"/>
      <c r="U1519" s="51"/>
      <c r="V1519" s="51"/>
      <c r="W1519" s="51"/>
      <c r="X1519" s="51"/>
      <c r="Y1519" s="51"/>
      <c r="Z1519" s="51"/>
    </row>
    <row r="1520" spans="1:26" ht="15" hidden="1" customHeight="1" x14ac:dyDescent="0.25">
      <c r="A1520" s="391"/>
      <c r="B1520" s="340"/>
      <c r="C1520" s="104"/>
      <c r="D1520" s="370"/>
      <c r="E1520" s="52"/>
      <c r="F1520" s="105"/>
      <c r="G1520" s="106"/>
      <c r="H1520" s="106"/>
      <c r="I1520" s="107"/>
      <c r="J1520" s="107"/>
      <c r="K1520" s="52"/>
      <c r="L1520" s="68" t="str">
        <f t="shared" si="240"/>
        <v xml:space="preserve">       </v>
      </c>
      <c r="M1520" s="63" t="str">
        <f t="shared" si="236"/>
        <v xml:space="preserve">   </v>
      </c>
      <c r="N1520" s="51"/>
      <c r="O1520" s="51"/>
      <c r="P1520" s="51"/>
      <c r="Q1520" s="51"/>
      <c r="R1520" s="51"/>
      <c r="S1520" s="51"/>
      <c r="T1520" s="51"/>
      <c r="U1520" s="51"/>
      <c r="V1520" s="51"/>
      <c r="W1520" s="51"/>
      <c r="X1520" s="51"/>
      <c r="Y1520" s="51"/>
      <c r="Z1520" s="51"/>
    </row>
    <row r="1521" spans="1:26" ht="15" hidden="1" customHeight="1" x14ac:dyDescent="0.25">
      <c r="A1521" s="391"/>
      <c r="B1521" s="340"/>
      <c r="C1521" s="104"/>
      <c r="D1521" s="370"/>
      <c r="E1521" s="52"/>
      <c r="F1521" s="105"/>
      <c r="G1521" s="106"/>
      <c r="H1521" s="106"/>
      <c r="I1521" s="107"/>
      <c r="J1521" s="107"/>
      <c r="K1521" s="52"/>
      <c r="L1521" s="68" t="str">
        <f t="shared" si="240"/>
        <v xml:space="preserve">       </v>
      </c>
      <c r="M1521" s="63" t="str">
        <f t="shared" si="236"/>
        <v xml:space="preserve">   </v>
      </c>
      <c r="N1521" s="51"/>
      <c r="O1521" s="51"/>
      <c r="P1521" s="51"/>
      <c r="Q1521" s="51"/>
      <c r="R1521" s="51"/>
      <c r="S1521" s="51"/>
      <c r="T1521" s="51"/>
      <c r="U1521" s="51"/>
      <c r="V1521" s="51"/>
      <c r="W1521" s="51"/>
      <c r="X1521" s="51"/>
      <c r="Y1521" s="51"/>
      <c r="Z1521" s="51"/>
    </row>
    <row r="1522" spans="1:26" ht="15" hidden="1" customHeight="1" x14ac:dyDescent="0.25">
      <c r="A1522" s="391"/>
      <c r="B1522" s="340"/>
      <c r="C1522" s="104"/>
      <c r="D1522" s="370"/>
      <c r="E1522" s="52"/>
      <c r="F1522" s="105"/>
      <c r="G1522" s="106"/>
      <c r="H1522" s="106"/>
      <c r="I1522" s="107"/>
      <c r="J1522" s="107"/>
      <c r="K1522" s="52"/>
      <c r="L1522" s="68" t="str">
        <f t="shared" si="240"/>
        <v xml:space="preserve">       </v>
      </c>
      <c r="M1522" s="63" t="str">
        <f t="shared" si="236"/>
        <v xml:space="preserve">   </v>
      </c>
      <c r="N1522" s="51"/>
      <c r="O1522" s="51"/>
      <c r="P1522" s="51"/>
      <c r="Q1522" s="51"/>
      <c r="R1522" s="51"/>
      <c r="S1522" s="51"/>
      <c r="T1522" s="51"/>
      <c r="U1522" s="51"/>
      <c r="V1522" s="51"/>
      <c r="W1522" s="51"/>
      <c r="X1522" s="51"/>
      <c r="Y1522" s="51"/>
      <c r="Z1522" s="51"/>
    </row>
    <row r="1523" spans="1:26" ht="15" hidden="1" customHeight="1" x14ac:dyDescent="0.25">
      <c r="A1523" s="391"/>
      <c r="B1523" s="340"/>
      <c r="C1523" s="104"/>
      <c r="D1523" s="370"/>
      <c r="E1523" s="52"/>
      <c r="F1523" s="105"/>
      <c r="G1523" s="106"/>
      <c r="H1523" s="106"/>
      <c r="I1523" s="107"/>
      <c r="J1523" s="107"/>
      <c r="K1523" s="52"/>
      <c r="L1523" s="68" t="str">
        <f t="shared" si="240"/>
        <v xml:space="preserve">       </v>
      </c>
      <c r="M1523" s="63" t="str">
        <f t="shared" si="236"/>
        <v xml:space="preserve">   </v>
      </c>
      <c r="N1523" s="51"/>
      <c r="O1523" s="51"/>
      <c r="P1523" s="51"/>
      <c r="Q1523" s="51"/>
      <c r="R1523" s="51"/>
      <c r="S1523" s="51"/>
      <c r="T1523" s="51"/>
      <c r="U1523" s="51"/>
      <c r="V1523" s="51"/>
      <c r="W1523" s="51"/>
      <c r="X1523" s="51"/>
      <c r="Y1523" s="51"/>
      <c r="Z1523" s="51"/>
    </row>
    <row r="1524" spans="1:26" ht="15" hidden="1" customHeight="1" x14ac:dyDescent="0.25">
      <c r="A1524" s="392"/>
      <c r="B1524" s="344"/>
      <c r="C1524" s="104"/>
      <c r="D1524" s="370"/>
      <c r="E1524" s="52"/>
      <c r="F1524" s="105"/>
      <c r="G1524" s="106"/>
      <c r="H1524" s="106"/>
      <c r="I1524" s="107"/>
      <c r="J1524" s="107"/>
      <c r="K1524" s="52"/>
      <c r="L1524" s="68" t="str">
        <f>CONCATENATE(C1524," ",D1524," ",E1524," ",F1524)</f>
        <v xml:space="preserve">   </v>
      </c>
      <c r="M1524" s="63" t="str">
        <f t="shared" si="236"/>
        <v xml:space="preserve">   </v>
      </c>
      <c r="N1524" s="51"/>
      <c r="O1524" s="51"/>
      <c r="P1524" s="51"/>
      <c r="Q1524" s="51"/>
      <c r="R1524" s="51"/>
      <c r="S1524" s="51"/>
      <c r="T1524" s="51"/>
      <c r="U1524" s="51"/>
      <c r="V1524" s="51"/>
      <c r="W1524" s="51"/>
      <c r="X1524" s="51"/>
      <c r="Y1524" s="51"/>
      <c r="Z1524" s="51"/>
    </row>
    <row r="1525" spans="1:26" ht="15" hidden="1" customHeight="1" x14ac:dyDescent="0.25">
      <c r="A1525" s="390" t="s">
        <v>432</v>
      </c>
      <c r="B1525" s="345" t="s">
        <v>128</v>
      </c>
      <c r="C1525" s="107"/>
      <c r="D1525" s="107"/>
      <c r="E1525" s="107"/>
      <c r="F1525" s="107"/>
      <c r="G1525" s="106"/>
      <c r="H1525" s="106"/>
      <c r="I1525" s="107"/>
      <c r="J1525" s="107"/>
      <c r="K1525" s="52"/>
      <c r="L1525" s="338" t="str">
        <f t="shared" ref="L1525" si="241">CONCATENATE(C1525," ",D1525," ",E1525," ",F1525," ",C1526," ",D1526," ",E1526," ",F1526)</f>
        <v xml:space="preserve">       </v>
      </c>
      <c r="M1525" s="63" t="str">
        <f t="shared" si="236"/>
        <v xml:space="preserve">   </v>
      </c>
      <c r="N1525" s="51"/>
      <c r="O1525" s="51"/>
      <c r="P1525" s="51"/>
      <c r="Q1525" s="51"/>
      <c r="R1525" s="51"/>
      <c r="S1525" s="51"/>
      <c r="T1525" s="51"/>
      <c r="U1525" s="51"/>
      <c r="V1525" s="51"/>
      <c r="W1525" s="51"/>
      <c r="X1525" s="51"/>
      <c r="Y1525" s="51"/>
      <c r="Z1525" s="51"/>
    </row>
    <row r="1526" spans="1:26" ht="15" hidden="1" customHeight="1" x14ac:dyDescent="0.25">
      <c r="A1526" s="391"/>
      <c r="B1526" s="340"/>
      <c r="C1526" s="104"/>
      <c r="D1526" s="370"/>
      <c r="E1526" s="52"/>
      <c r="F1526" s="105"/>
      <c r="G1526" s="106"/>
      <c r="H1526" s="106"/>
      <c r="I1526" s="107"/>
      <c r="J1526" s="107"/>
      <c r="K1526" s="52"/>
      <c r="L1526" s="68" t="str">
        <f t="shared" ref="L1526:L1533" si="242">CONCATENATE(C1526," ",D1526," ",E1526," ",F1526," ",C1527," ",D1527," ",E1527," ",F1527)</f>
        <v xml:space="preserve">       </v>
      </c>
      <c r="M1526" s="63" t="str">
        <f t="shared" si="236"/>
        <v xml:space="preserve">   </v>
      </c>
      <c r="N1526" s="51"/>
      <c r="O1526" s="51"/>
      <c r="P1526" s="51"/>
      <c r="Q1526" s="51"/>
      <c r="R1526" s="51"/>
      <c r="S1526" s="51"/>
      <c r="T1526" s="51"/>
      <c r="U1526" s="51"/>
      <c r="V1526" s="51"/>
      <c r="W1526" s="51"/>
      <c r="X1526" s="51"/>
      <c r="Y1526" s="51"/>
      <c r="Z1526" s="51"/>
    </row>
    <row r="1527" spans="1:26" ht="15" hidden="1" customHeight="1" x14ac:dyDescent="0.25">
      <c r="A1527" s="391"/>
      <c r="B1527" s="340"/>
      <c r="C1527" s="104"/>
      <c r="D1527" s="370"/>
      <c r="E1527" s="52"/>
      <c r="F1527" s="105"/>
      <c r="G1527" s="106"/>
      <c r="H1527" s="106"/>
      <c r="I1527" s="107"/>
      <c r="J1527" s="107"/>
      <c r="K1527" s="52"/>
      <c r="L1527" s="68" t="str">
        <f t="shared" si="242"/>
        <v xml:space="preserve">       </v>
      </c>
      <c r="M1527" s="63" t="str">
        <f t="shared" si="236"/>
        <v xml:space="preserve">   </v>
      </c>
      <c r="N1527" s="51"/>
      <c r="O1527" s="51"/>
      <c r="P1527" s="51"/>
      <c r="Q1527" s="51"/>
      <c r="R1527" s="51"/>
      <c r="S1527" s="51"/>
      <c r="T1527" s="51"/>
      <c r="U1527" s="51"/>
      <c r="V1527" s="51"/>
      <c r="W1527" s="51"/>
      <c r="X1527" s="51"/>
      <c r="Y1527" s="51"/>
      <c r="Z1527" s="51"/>
    </row>
    <row r="1528" spans="1:26" ht="15" hidden="1" customHeight="1" x14ac:dyDescent="0.25">
      <c r="A1528" s="391"/>
      <c r="B1528" s="340"/>
      <c r="C1528" s="104"/>
      <c r="D1528" s="370"/>
      <c r="E1528" s="52"/>
      <c r="F1528" s="105"/>
      <c r="G1528" s="106"/>
      <c r="H1528" s="106"/>
      <c r="I1528" s="107"/>
      <c r="J1528" s="107"/>
      <c r="K1528" s="52"/>
      <c r="L1528" s="68" t="str">
        <f t="shared" si="242"/>
        <v xml:space="preserve">       </v>
      </c>
      <c r="M1528" s="63" t="str">
        <f t="shared" si="236"/>
        <v xml:space="preserve">   </v>
      </c>
      <c r="N1528" s="51"/>
      <c r="O1528" s="51"/>
      <c r="P1528" s="51"/>
      <c r="Q1528" s="51"/>
      <c r="R1528" s="51"/>
      <c r="S1528" s="51"/>
      <c r="T1528" s="51"/>
      <c r="U1528" s="51"/>
      <c r="V1528" s="51"/>
      <c r="W1528" s="51"/>
      <c r="X1528" s="51"/>
      <c r="Y1528" s="51"/>
      <c r="Z1528" s="51"/>
    </row>
    <row r="1529" spans="1:26" ht="15" hidden="1" customHeight="1" x14ac:dyDescent="0.25">
      <c r="A1529" s="391"/>
      <c r="B1529" s="340"/>
      <c r="C1529" s="104"/>
      <c r="D1529" s="370"/>
      <c r="E1529" s="52"/>
      <c r="F1529" s="105"/>
      <c r="G1529" s="106"/>
      <c r="H1529" s="106"/>
      <c r="I1529" s="107"/>
      <c r="J1529" s="107"/>
      <c r="K1529" s="52"/>
      <c r="L1529" s="68" t="str">
        <f t="shared" si="242"/>
        <v xml:space="preserve">       </v>
      </c>
      <c r="M1529" s="63" t="str">
        <f t="shared" si="236"/>
        <v xml:space="preserve">   </v>
      </c>
      <c r="N1529" s="51"/>
      <c r="O1529" s="51"/>
      <c r="P1529" s="51"/>
      <c r="Q1529" s="51"/>
      <c r="R1529" s="51"/>
      <c r="S1529" s="51"/>
      <c r="T1529" s="51"/>
      <c r="U1529" s="51"/>
      <c r="V1529" s="51"/>
      <c r="W1529" s="51"/>
      <c r="X1529" s="51"/>
      <c r="Y1529" s="51"/>
      <c r="Z1529" s="51"/>
    </row>
    <row r="1530" spans="1:26" ht="15" hidden="1" customHeight="1" x14ac:dyDescent="0.25">
      <c r="A1530" s="391"/>
      <c r="B1530" s="340"/>
      <c r="C1530" s="104"/>
      <c r="D1530" s="370"/>
      <c r="E1530" s="52"/>
      <c r="F1530" s="105"/>
      <c r="G1530" s="106"/>
      <c r="H1530" s="106"/>
      <c r="I1530" s="107"/>
      <c r="J1530" s="107"/>
      <c r="K1530" s="52"/>
      <c r="L1530" s="68" t="str">
        <f t="shared" si="242"/>
        <v xml:space="preserve">       </v>
      </c>
      <c r="M1530" s="63" t="str">
        <f t="shared" si="236"/>
        <v xml:space="preserve">   </v>
      </c>
      <c r="N1530" s="51"/>
      <c r="O1530" s="51"/>
      <c r="P1530" s="51"/>
      <c r="Q1530" s="51"/>
      <c r="R1530" s="51"/>
      <c r="S1530" s="51"/>
      <c r="T1530" s="51"/>
      <c r="U1530" s="51"/>
      <c r="V1530" s="51"/>
      <c r="W1530" s="51"/>
      <c r="X1530" s="51"/>
      <c r="Y1530" s="51"/>
      <c r="Z1530" s="51"/>
    </row>
    <row r="1531" spans="1:26" ht="15" hidden="1" customHeight="1" x14ac:dyDescent="0.25">
      <c r="A1531" s="391"/>
      <c r="B1531" s="340"/>
      <c r="C1531" s="104"/>
      <c r="D1531" s="370"/>
      <c r="E1531" s="52"/>
      <c r="F1531" s="105"/>
      <c r="G1531" s="106"/>
      <c r="H1531" s="106"/>
      <c r="I1531" s="107"/>
      <c r="J1531" s="107"/>
      <c r="K1531" s="52"/>
      <c r="L1531" s="68" t="str">
        <f t="shared" si="242"/>
        <v xml:space="preserve">       </v>
      </c>
      <c r="M1531" s="63" t="str">
        <f t="shared" si="236"/>
        <v xml:space="preserve">   </v>
      </c>
      <c r="N1531" s="51"/>
      <c r="O1531" s="51"/>
      <c r="P1531" s="51"/>
      <c r="Q1531" s="51"/>
      <c r="R1531" s="51"/>
      <c r="S1531" s="51"/>
      <c r="T1531" s="51"/>
      <c r="U1531" s="51"/>
      <c r="V1531" s="51"/>
      <c r="W1531" s="51"/>
      <c r="X1531" s="51"/>
      <c r="Y1531" s="51"/>
      <c r="Z1531" s="51"/>
    </row>
    <row r="1532" spans="1:26" ht="15" hidden="1" customHeight="1" x14ac:dyDescent="0.25">
      <c r="A1532" s="391"/>
      <c r="B1532" s="340"/>
      <c r="C1532" s="104"/>
      <c r="D1532" s="370"/>
      <c r="E1532" s="52"/>
      <c r="F1532" s="105"/>
      <c r="G1532" s="106"/>
      <c r="H1532" s="106"/>
      <c r="I1532" s="107"/>
      <c r="J1532" s="107"/>
      <c r="K1532" s="52"/>
      <c r="L1532" s="68" t="str">
        <f t="shared" si="242"/>
        <v xml:space="preserve">       </v>
      </c>
      <c r="M1532" s="63" t="str">
        <f t="shared" si="236"/>
        <v xml:space="preserve">   </v>
      </c>
      <c r="N1532" s="51"/>
      <c r="O1532" s="51"/>
      <c r="P1532" s="51"/>
      <c r="Q1532" s="51"/>
      <c r="R1532" s="51"/>
      <c r="S1532" s="51"/>
      <c r="T1532" s="51"/>
      <c r="U1532" s="51"/>
      <c r="V1532" s="51"/>
      <c r="W1532" s="51"/>
      <c r="X1532" s="51"/>
      <c r="Y1532" s="51"/>
      <c r="Z1532" s="51"/>
    </row>
    <row r="1533" spans="1:26" ht="15" hidden="1" customHeight="1" x14ac:dyDescent="0.25">
      <c r="A1533" s="391"/>
      <c r="B1533" s="340"/>
      <c r="C1533" s="104"/>
      <c r="D1533" s="370"/>
      <c r="E1533" s="52"/>
      <c r="F1533" s="105"/>
      <c r="G1533" s="106"/>
      <c r="H1533" s="106"/>
      <c r="I1533" s="107"/>
      <c r="J1533" s="107"/>
      <c r="K1533" s="52"/>
      <c r="L1533" s="68" t="str">
        <f t="shared" si="242"/>
        <v xml:space="preserve">       </v>
      </c>
      <c r="M1533" s="63" t="str">
        <f t="shared" si="236"/>
        <v xml:space="preserve">   </v>
      </c>
      <c r="N1533" s="51"/>
      <c r="O1533" s="51"/>
      <c r="P1533" s="51"/>
      <c r="Q1533" s="51"/>
      <c r="R1533" s="51"/>
      <c r="S1533" s="51"/>
      <c r="T1533" s="51"/>
      <c r="U1533" s="51"/>
      <c r="V1533" s="51"/>
      <c r="W1533" s="51"/>
      <c r="X1533" s="51"/>
      <c r="Y1533" s="51"/>
      <c r="Z1533" s="51"/>
    </row>
    <row r="1534" spans="1:26" ht="15" hidden="1" customHeight="1" x14ac:dyDescent="0.25">
      <c r="A1534" s="392"/>
      <c r="B1534" s="344"/>
      <c r="C1534" s="104"/>
      <c r="D1534" s="370"/>
      <c r="E1534" s="52"/>
      <c r="F1534" s="105"/>
      <c r="G1534" s="106"/>
      <c r="H1534" s="106"/>
      <c r="I1534" s="107"/>
      <c r="J1534" s="107"/>
      <c r="K1534" s="52"/>
      <c r="L1534" s="68" t="str">
        <f>CONCATENATE(C1534," ",D1534," ",E1534," ",F1534)</f>
        <v xml:space="preserve">   </v>
      </c>
      <c r="M1534" s="63" t="str">
        <f t="shared" si="236"/>
        <v xml:space="preserve">   </v>
      </c>
      <c r="N1534" s="51"/>
      <c r="O1534" s="51"/>
      <c r="P1534" s="51"/>
      <c r="Q1534" s="51"/>
      <c r="R1534" s="51"/>
      <c r="S1534" s="51"/>
      <c r="T1534" s="51"/>
      <c r="U1534" s="51"/>
      <c r="V1534" s="51"/>
      <c r="W1534" s="51"/>
      <c r="X1534" s="51"/>
      <c r="Y1534" s="51"/>
      <c r="Z1534" s="51"/>
    </row>
    <row r="1535" spans="1:26" ht="15" hidden="1" customHeight="1" x14ac:dyDescent="0.25">
      <c r="A1535" s="390" t="s">
        <v>432</v>
      </c>
      <c r="B1535" s="345" t="s">
        <v>128</v>
      </c>
      <c r="C1535" s="107"/>
      <c r="D1535" s="107"/>
      <c r="E1535" s="107"/>
      <c r="F1535" s="107"/>
      <c r="G1535" s="106"/>
      <c r="H1535" s="106"/>
      <c r="I1535" s="107"/>
      <c r="J1535" s="107"/>
      <c r="K1535" s="52"/>
      <c r="L1535" s="338" t="str">
        <f t="shared" ref="L1535" si="243">CONCATENATE(C1535," ",D1535," ",E1535," ",F1535," ",C1536," ",D1536," ",E1536," ",F1536)</f>
        <v xml:space="preserve">       </v>
      </c>
      <c r="M1535" s="63" t="str">
        <f t="shared" si="236"/>
        <v xml:space="preserve">   </v>
      </c>
      <c r="N1535" s="51"/>
      <c r="O1535" s="51"/>
      <c r="P1535" s="51"/>
      <c r="Q1535" s="51"/>
      <c r="R1535" s="51"/>
      <c r="S1535" s="51"/>
      <c r="T1535" s="51"/>
      <c r="U1535" s="51"/>
      <c r="V1535" s="51"/>
      <c r="W1535" s="51"/>
      <c r="X1535" s="51"/>
      <c r="Y1535" s="51"/>
      <c r="Z1535" s="51"/>
    </row>
    <row r="1536" spans="1:26" ht="15" hidden="1" customHeight="1" x14ac:dyDescent="0.25">
      <c r="A1536" s="391"/>
      <c r="B1536" s="340"/>
      <c r="C1536" s="104"/>
      <c r="D1536" s="370"/>
      <c r="E1536" s="52"/>
      <c r="F1536" s="105"/>
      <c r="G1536" s="106"/>
      <c r="H1536" s="106"/>
      <c r="I1536" s="107"/>
      <c r="J1536" s="107"/>
      <c r="K1536" s="52"/>
      <c r="L1536" s="68" t="str">
        <f t="shared" ref="L1536:L1543" si="244">CONCATENATE(C1536," ",D1536," ",E1536," ",F1536," ",C1537," ",D1537," ",E1537," ",F1537)</f>
        <v xml:space="preserve">       </v>
      </c>
      <c r="M1536" s="63" t="str">
        <f t="shared" si="236"/>
        <v xml:space="preserve">   </v>
      </c>
      <c r="N1536" s="51"/>
      <c r="O1536" s="51"/>
      <c r="P1536" s="51"/>
      <c r="Q1536" s="51"/>
      <c r="R1536" s="51"/>
      <c r="S1536" s="51"/>
      <c r="T1536" s="51"/>
      <c r="U1536" s="51"/>
      <c r="V1536" s="51"/>
      <c r="W1536" s="51"/>
      <c r="X1536" s="51"/>
      <c r="Y1536" s="51"/>
      <c r="Z1536" s="51"/>
    </row>
    <row r="1537" spans="1:26" ht="15" hidden="1" customHeight="1" x14ac:dyDescent="0.25">
      <c r="A1537" s="391"/>
      <c r="B1537" s="340"/>
      <c r="C1537" s="104"/>
      <c r="D1537" s="370"/>
      <c r="E1537" s="52"/>
      <c r="F1537" s="105"/>
      <c r="G1537" s="106"/>
      <c r="H1537" s="106"/>
      <c r="I1537" s="107"/>
      <c r="J1537" s="107"/>
      <c r="K1537" s="52"/>
      <c r="L1537" s="68" t="str">
        <f t="shared" si="244"/>
        <v xml:space="preserve">       </v>
      </c>
      <c r="M1537" s="63" t="str">
        <f t="shared" si="236"/>
        <v xml:space="preserve">   </v>
      </c>
      <c r="N1537" s="51"/>
      <c r="O1537" s="51"/>
      <c r="P1537" s="51"/>
      <c r="Q1537" s="51"/>
      <c r="R1537" s="51"/>
      <c r="S1537" s="51"/>
      <c r="T1537" s="51"/>
      <c r="U1537" s="51"/>
      <c r="V1537" s="51"/>
      <c r="W1537" s="51"/>
      <c r="X1537" s="51"/>
      <c r="Y1537" s="51"/>
      <c r="Z1537" s="51"/>
    </row>
    <row r="1538" spans="1:26" ht="15" hidden="1" customHeight="1" x14ac:dyDescent="0.25">
      <c r="A1538" s="391"/>
      <c r="B1538" s="340"/>
      <c r="C1538" s="104"/>
      <c r="D1538" s="370"/>
      <c r="E1538" s="52"/>
      <c r="F1538" s="105"/>
      <c r="G1538" s="106"/>
      <c r="H1538" s="106"/>
      <c r="I1538" s="107"/>
      <c r="J1538" s="107"/>
      <c r="K1538" s="52"/>
      <c r="L1538" s="68" t="str">
        <f t="shared" si="244"/>
        <v xml:space="preserve">       </v>
      </c>
      <c r="M1538" s="63" t="str">
        <f t="shared" si="236"/>
        <v xml:space="preserve">   </v>
      </c>
      <c r="N1538" s="51"/>
      <c r="O1538" s="51"/>
      <c r="P1538" s="51"/>
      <c r="Q1538" s="51"/>
      <c r="R1538" s="51"/>
      <c r="S1538" s="51"/>
      <c r="T1538" s="51"/>
      <c r="U1538" s="51"/>
      <c r="V1538" s="51"/>
      <c r="W1538" s="51"/>
      <c r="X1538" s="51"/>
      <c r="Y1538" s="51"/>
      <c r="Z1538" s="51"/>
    </row>
    <row r="1539" spans="1:26" ht="15" hidden="1" customHeight="1" x14ac:dyDescent="0.25">
      <c r="A1539" s="391"/>
      <c r="B1539" s="340"/>
      <c r="C1539" s="104"/>
      <c r="D1539" s="370"/>
      <c r="E1539" s="52"/>
      <c r="F1539" s="105"/>
      <c r="G1539" s="106"/>
      <c r="H1539" s="106"/>
      <c r="I1539" s="107"/>
      <c r="J1539" s="107"/>
      <c r="K1539" s="52"/>
      <c r="L1539" s="68" t="str">
        <f t="shared" si="244"/>
        <v xml:space="preserve">       </v>
      </c>
      <c r="M1539" s="63" t="str">
        <f t="shared" si="236"/>
        <v xml:space="preserve">   </v>
      </c>
      <c r="N1539" s="51"/>
      <c r="O1539" s="51"/>
      <c r="P1539" s="51"/>
      <c r="Q1539" s="51"/>
      <c r="R1539" s="51"/>
      <c r="S1539" s="51"/>
      <c r="T1539" s="51"/>
      <c r="U1539" s="51"/>
      <c r="V1539" s="51"/>
      <c r="W1539" s="51"/>
      <c r="X1539" s="51"/>
      <c r="Y1539" s="51"/>
      <c r="Z1539" s="51"/>
    </row>
    <row r="1540" spans="1:26" ht="15" hidden="1" customHeight="1" x14ac:dyDescent="0.25">
      <c r="A1540" s="391"/>
      <c r="B1540" s="340"/>
      <c r="C1540" s="104"/>
      <c r="D1540" s="370"/>
      <c r="E1540" s="52"/>
      <c r="F1540" s="105"/>
      <c r="G1540" s="106"/>
      <c r="H1540" s="106"/>
      <c r="I1540" s="107"/>
      <c r="J1540" s="107"/>
      <c r="K1540" s="52"/>
      <c r="L1540" s="68" t="str">
        <f t="shared" si="244"/>
        <v xml:space="preserve">       </v>
      </c>
      <c r="M1540" s="63" t="str">
        <f t="shared" si="236"/>
        <v xml:space="preserve">   </v>
      </c>
      <c r="N1540" s="51"/>
      <c r="O1540" s="51"/>
      <c r="P1540" s="51"/>
      <c r="Q1540" s="51"/>
      <c r="R1540" s="51"/>
      <c r="S1540" s="51"/>
      <c r="T1540" s="51"/>
      <c r="U1540" s="51"/>
      <c r="V1540" s="51"/>
      <c r="W1540" s="51"/>
      <c r="X1540" s="51"/>
      <c r="Y1540" s="51"/>
      <c r="Z1540" s="51"/>
    </row>
    <row r="1541" spans="1:26" ht="15" hidden="1" customHeight="1" x14ac:dyDescent="0.25">
      <c r="A1541" s="391"/>
      <c r="B1541" s="340"/>
      <c r="C1541" s="104"/>
      <c r="D1541" s="370"/>
      <c r="E1541" s="52"/>
      <c r="F1541" s="105"/>
      <c r="G1541" s="106"/>
      <c r="H1541" s="106"/>
      <c r="I1541" s="107"/>
      <c r="J1541" s="107"/>
      <c r="K1541" s="52"/>
      <c r="L1541" s="68" t="str">
        <f t="shared" si="244"/>
        <v xml:space="preserve">       </v>
      </c>
      <c r="M1541" s="63" t="str">
        <f t="shared" si="236"/>
        <v xml:space="preserve">   </v>
      </c>
      <c r="N1541" s="51"/>
      <c r="O1541" s="51"/>
      <c r="P1541" s="51"/>
      <c r="Q1541" s="51"/>
      <c r="R1541" s="51"/>
      <c r="S1541" s="51"/>
      <c r="T1541" s="51"/>
      <c r="U1541" s="51"/>
      <c r="V1541" s="51"/>
      <c r="W1541" s="51"/>
      <c r="X1541" s="51"/>
      <c r="Y1541" s="51"/>
      <c r="Z1541" s="51"/>
    </row>
    <row r="1542" spans="1:26" ht="15" hidden="1" customHeight="1" x14ac:dyDescent="0.25">
      <c r="A1542" s="391"/>
      <c r="B1542" s="340"/>
      <c r="C1542" s="104"/>
      <c r="D1542" s="370"/>
      <c r="E1542" s="52"/>
      <c r="F1542" s="105"/>
      <c r="G1542" s="106"/>
      <c r="H1542" s="106"/>
      <c r="I1542" s="107"/>
      <c r="J1542" s="107"/>
      <c r="K1542" s="52"/>
      <c r="L1542" s="68" t="str">
        <f t="shared" si="244"/>
        <v xml:space="preserve">       </v>
      </c>
      <c r="M1542" s="63" t="str">
        <f t="shared" si="236"/>
        <v xml:space="preserve">   </v>
      </c>
      <c r="N1542" s="51"/>
      <c r="O1542" s="51"/>
      <c r="P1542" s="51"/>
      <c r="Q1542" s="51"/>
      <c r="R1542" s="51"/>
      <c r="S1542" s="51"/>
      <c r="T1542" s="51"/>
      <c r="U1542" s="51"/>
      <c r="V1542" s="51"/>
      <c r="W1542" s="51"/>
      <c r="X1542" s="51"/>
      <c r="Y1542" s="51"/>
      <c r="Z1542" s="51"/>
    </row>
    <row r="1543" spans="1:26" ht="15" hidden="1" customHeight="1" x14ac:dyDescent="0.25">
      <c r="A1543" s="391"/>
      <c r="B1543" s="340"/>
      <c r="C1543" s="104"/>
      <c r="D1543" s="370"/>
      <c r="E1543" s="52"/>
      <c r="F1543" s="105"/>
      <c r="G1543" s="106"/>
      <c r="H1543" s="106"/>
      <c r="I1543" s="107"/>
      <c r="J1543" s="107"/>
      <c r="K1543" s="52"/>
      <c r="L1543" s="68" t="str">
        <f t="shared" si="244"/>
        <v xml:space="preserve">       </v>
      </c>
      <c r="M1543" s="63" t="str">
        <f t="shared" si="236"/>
        <v xml:space="preserve">   </v>
      </c>
      <c r="N1543" s="51"/>
      <c r="O1543" s="51"/>
      <c r="P1543" s="51"/>
      <c r="Q1543" s="51"/>
      <c r="R1543" s="51"/>
      <c r="S1543" s="51"/>
      <c r="T1543" s="51"/>
      <c r="U1543" s="51"/>
      <c r="V1543" s="51"/>
      <c r="W1543" s="51"/>
      <c r="X1543" s="51"/>
      <c r="Y1543" s="51"/>
      <c r="Z1543" s="51"/>
    </row>
    <row r="1544" spans="1:26" ht="15" hidden="1" customHeight="1" x14ac:dyDescent="0.25">
      <c r="A1544" s="392"/>
      <c r="B1544" s="344"/>
      <c r="C1544" s="104"/>
      <c r="D1544" s="370"/>
      <c r="E1544" s="52"/>
      <c r="F1544" s="105"/>
      <c r="G1544" s="106"/>
      <c r="H1544" s="106"/>
      <c r="I1544" s="107"/>
      <c r="J1544" s="107"/>
      <c r="K1544" s="52"/>
      <c r="L1544" s="68" t="str">
        <f>CONCATENATE(C1544," ",D1544," ",E1544," ",F1544)</f>
        <v xml:space="preserve">   </v>
      </c>
      <c r="M1544" s="63" t="str">
        <f t="shared" si="236"/>
        <v xml:space="preserve">   </v>
      </c>
      <c r="N1544" s="51"/>
      <c r="O1544" s="51"/>
      <c r="P1544" s="51"/>
      <c r="Q1544" s="51"/>
      <c r="R1544" s="51"/>
      <c r="S1544" s="51"/>
      <c r="T1544" s="51"/>
      <c r="U1544" s="51"/>
      <c r="V1544" s="51"/>
      <c r="W1544" s="51"/>
      <c r="X1544" s="51"/>
      <c r="Y1544" s="51"/>
      <c r="Z1544" s="51"/>
    </row>
    <row r="1545" spans="1:26" ht="15" hidden="1" customHeight="1" x14ac:dyDescent="0.25">
      <c r="A1545" s="390" t="s">
        <v>432</v>
      </c>
      <c r="B1545" s="345" t="s">
        <v>128</v>
      </c>
      <c r="C1545" s="107"/>
      <c r="D1545" s="107"/>
      <c r="E1545" s="107"/>
      <c r="F1545" s="107"/>
      <c r="G1545" s="106"/>
      <c r="H1545" s="106"/>
      <c r="I1545" s="107"/>
      <c r="J1545" s="107"/>
      <c r="K1545" s="52"/>
      <c r="L1545" s="338" t="str">
        <f t="shared" ref="L1545" si="245">CONCATENATE(C1545," ",D1545," ",E1545," ",F1545," ",C1546," ",D1546," ",E1546," ",F1546)</f>
        <v xml:space="preserve">       </v>
      </c>
      <c r="M1545" s="63" t="str">
        <f t="shared" si="236"/>
        <v xml:space="preserve">   </v>
      </c>
      <c r="N1545" s="51"/>
      <c r="O1545" s="51"/>
      <c r="P1545" s="51"/>
      <c r="Q1545" s="51"/>
      <c r="R1545" s="51"/>
      <c r="S1545" s="51"/>
      <c r="T1545" s="51"/>
      <c r="U1545" s="51"/>
      <c r="V1545" s="51"/>
      <c r="W1545" s="51"/>
      <c r="X1545" s="51"/>
      <c r="Y1545" s="51"/>
      <c r="Z1545" s="51"/>
    </row>
    <row r="1546" spans="1:26" ht="15" hidden="1" customHeight="1" x14ac:dyDescent="0.25">
      <c r="A1546" s="391"/>
      <c r="B1546" s="340"/>
      <c r="C1546" s="104"/>
      <c r="D1546" s="370"/>
      <c r="E1546" s="52"/>
      <c r="F1546" s="105"/>
      <c r="G1546" s="106"/>
      <c r="H1546" s="106"/>
      <c r="I1546" s="107"/>
      <c r="J1546" s="107"/>
      <c r="K1546" s="52"/>
      <c r="L1546" s="68" t="str">
        <f t="shared" ref="L1546:L1553" si="246">CONCATENATE(C1546," ",D1546," ",E1546," ",F1546," ",C1547," ",D1547," ",E1547," ",F1547)</f>
        <v xml:space="preserve">       </v>
      </c>
      <c r="M1546" s="63" t="str">
        <f t="shared" si="236"/>
        <v xml:space="preserve">   </v>
      </c>
      <c r="N1546" s="51"/>
      <c r="O1546" s="51"/>
      <c r="P1546" s="51"/>
      <c r="Q1546" s="51"/>
      <c r="R1546" s="51"/>
      <c r="S1546" s="51"/>
      <c r="T1546" s="51"/>
      <c r="U1546" s="51"/>
      <c r="V1546" s="51"/>
      <c r="W1546" s="51"/>
      <c r="X1546" s="51"/>
      <c r="Y1546" s="51"/>
      <c r="Z1546" s="51"/>
    </row>
    <row r="1547" spans="1:26" ht="15" hidden="1" customHeight="1" x14ac:dyDescent="0.25">
      <c r="A1547" s="391"/>
      <c r="B1547" s="340"/>
      <c r="C1547" s="104"/>
      <c r="D1547" s="370"/>
      <c r="E1547" s="52"/>
      <c r="F1547" s="105"/>
      <c r="G1547" s="106"/>
      <c r="H1547" s="106"/>
      <c r="I1547" s="107"/>
      <c r="J1547" s="107"/>
      <c r="K1547" s="52"/>
      <c r="L1547" s="68" t="str">
        <f t="shared" si="246"/>
        <v xml:space="preserve">       </v>
      </c>
      <c r="M1547" s="63" t="str">
        <f t="shared" si="236"/>
        <v xml:space="preserve">   </v>
      </c>
      <c r="N1547" s="51"/>
      <c r="O1547" s="51"/>
      <c r="P1547" s="51"/>
      <c r="Q1547" s="51"/>
      <c r="R1547" s="51"/>
      <c r="S1547" s="51"/>
      <c r="T1547" s="51"/>
      <c r="U1547" s="51"/>
      <c r="V1547" s="51"/>
      <c r="W1547" s="51"/>
      <c r="X1547" s="51"/>
      <c r="Y1547" s="51"/>
      <c r="Z1547" s="51"/>
    </row>
    <row r="1548" spans="1:26" ht="15" hidden="1" customHeight="1" x14ac:dyDescent="0.25">
      <c r="A1548" s="391"/>
      <c r="B1548" s="340"/>
      <c r="C1548" s="104"/>
      <c r="D1548" s="370"/>
      <c r="E1548" s="52"/>
      <c r="F1548" s="105"/>
      <c r="G1548" s="106"/>
      <c r="H1548" s="106"/>
      <c r="I1548" s="107"/>
      <c r="J1548" s="107"/>
      <c r="K1548" s="52"/>
      <c r="L1548" s="68" t="str">
        <f t="shared" si="246"/>
        <v xml:space="preserve">       </v>
      </c>
      <c r="M1548" s="63" t="str">
        <f t="shared" si="236"/>
        <v xml:space="preserve">   </v>
      </c>
      <c r="N1548" s="51"/>
      <c r="O1548" s="51"/>
      <c r="P1548" s="51"/>
      <c r="Q1548" s="51"/>
      <c r="R1548" s="51"/>
      <c r="S1548" s="51"/>
      <c r="T1548" s="51"/>
      <c r="U1548" s="51"/>
      <c r="V1548" s="51"/>
      <c r="W1548" s="51"/>
      <c r="X1548" s="51"/>
      <c r="Y1548" s="51"/>
      <c r="Z1548" s="51"/>
    </row>
    <row r="1549" spans="1:26" ht="15" hidden="1" customHeight="1" x14ac:dyDescent="0.25">
      <c r="A1549" s="391"/>
      <c r="B1549" s="340"/>
      <c r="C1549" s="104"/>
      <c r="D1549" s="370"/>
      <c r="E1549" s="52"/>
      <c r="F1549" s="105"/>
      <c r="G1549" s="106"/>
      <c r="H1549" s="106"/>
      <c r="I1549" s="107"/>
      <c r="J1549" s="107"/>
      <c r="K1549" s="52"/>
      <c r="L1549" s="68" t="str">
        <f t="shared" si="246"/>
        <v xml:space="preserve">       </v>
      </c>
      <c r="M1549" s="63" t="str">
        <f t="shared" si="236"/>
        <v xml:space="preserve">   </v>
      </c>
      <c r="N1549" s="51"/>
      <c r="O1549" s="51"/>
      <c r="P1549" s="51"/>
      <c r="Q1549" s="51"/>
      <c r="R1549" s="51"/>
      <c r="S1549" s="51"/>
      <c r="T1549" s="51"/>
      <c r="U1549" s="51"/>
      <c r="V1549" s="51"/>
      <c r="W1549" s="51"/>
      <c r="X1549" s="51"/>
      <c r="Y1549" s="51"/>
      <c r="Z1549" s="51"/>
    </row>
    <row r="1550" spans="1:26" ht="15" hidden="1" customHeight="1" x14ac:dyDescent="0.25">
      <c r="A1550" s="391"/>
      <c r="B1550" s="340"/>
      <c r="C1550" s="104"/>
      <c r="D1550" s="370"/>
      <c r="E1550" s="52"/>
      <c r="F1550" s="105"/>
      <c r="G1550" s="106"/>
      <c r="H1550" s="106"/>
      <c r="I1550" s="107"/>
      <c r="J1550" s="107"/>
      <c r="K1550" s="52"/>
      <c r="L1550" s="68" t="str">
        <f t="shared" si="246"/>
        <v xml:space="preserve">       </v>
      </c>
      <c r="M1550" s="63" t="str">
        <f t="shared" si="236"/>
        <v xml:space="preserve">   </v>
      </c>
      <c r="N1550" s="51"/>
      <c r="O1550" s="51"/>
      <c r="P1550" s="51"/>
      <c r="Q1550" s="51"/>
      <c r="R1550" s="51"/>
      <c r="S1550" s="51"/>
      <c r="T1550" s="51"/>
      <c r="U1550" s="51"/>
      <c r="V1550" s="51"/>
      <c r="W1550" s="51"/>
      <c r="X1550" s="51"/>
      <c r="Y1550" s="51"/>
      <c r="Z1550" s="51"/>
    </row>
    <row r="1551" spans="1:26" ht="15" hidden="1" customHeight="1" x14ac:dyDescent="0.25">
      <c r="A1551" s="391"/>
      <c r="B1551" s="340"/>
      <c r="C1551" s="104"/>
      <c r="D1551" s="370"/>
      <c r="E1551" s="52"/>
      <c r="F1551" s="105"/>
      <c r="G1551" s="106"/>
      <c r="H1551" s="106"/>
      <c r="I1551" s="107"/>
      <c r="J1551" s="107"/>
      <c r="K1551" s="52"/>
      <c r="L1551" s="68" t="str">
        <f t="shared" si="246"/>
        <v xml:space="preserve">       </v>
      </c>
      <c r="M1551" s="63" t="str">
        <f t="shared" ref="M1551:M1614" si="247">CONCATENATE(G1551," ",H1551," ",I1551," ",J1551)</f>
        <v xml:space="preserve">   </v>
      </c>
      <c r="N1551" s="51"/>
      <c r="O1551" s="51"/>
      <c r="P1551" s="51"/>
      <c r="Q1551" s="51"/>
      <c r="R1551" s="51"/>
      <c r="S1551" s="51"/>
      <c r="T1551" s="51"/>
      <c r="U1551" s="51"/>
      <c r="V1551" s="51"/>
      <c r="W1551" s="51"/>
      <c r="X1551" s="51"/>
      <c r="Y1551" s="51"/>
      <c r="Z1551" s="51"/>
    </row>
    <row r="1552" spans="1:26" ht="15" hidden="1" customHeight="1" x14ac:dyDescent="0.25">
      <c r="A1552" s="391"/>
      <c r="B1552" s="340"/>
      <c r="C1552" s="104"/>
      <c r="D1552" s="370"/>
      <c r="E1552" s="52"/>
      <c r="F1552" s="105"/>
      <c r="G1552" s="106"/>
      <c r="H1552" s="106"/>
      <c r="I1552" s="107"/>
      <c r="J1552" s="107"/>
      <c r="K1552" s="52"/>
      <c r="L1552" s="68" t="str">
        <f t="shared" si="246"/>
        <v xml:space="preserve">       </v>
      </c>
      <c r="M1552" s="63" t="str">
        <f t="shared" si="247"/>
        <v xml:space="preserve">   </v>
      </c>
      <c r="N1552" s="51"/>
      <c r="O1552" s="51"/>
      <c r="P1552" s="51"/>
      <c r="Q1552" s="51"/>
      <c r="R1552" s="51"/>
      <c r="S1552" s="51"/>
      <c r="T1552" s="51"/>
      <c r="U1552" s="51"/>
      <c r="V1552" s="51"/>
      <c r="W1552" s="51"/>
      <c r="X1552" s="51"/>
      <c r="Y1552" s="51"/>
      <c r="Z1552" s="51"/>
    </row>
    <row r="1553" spans="1:26" ht="15" hidden="1" customHeight="1" x14ac:dyDescent="0.25">
      <c r="A1553" s="391"/>
      <c r="B1553" s="340"/>
      <c r="C1553" s="104"/>
      <c r="D1553" s="370"/>
      <c r="E1553" s="52"/>
      <c r="F1553" s="105"/>
      <c r="G1553" s="106"/>
      <c r="H1553" s="106"/>
      <c r="I1553" s="107"/>
      <c r="J1553" s="107"/>
      <c r="K1553" s="52"/>
      <c r="L1553" s="68" t="str">
        <f t="shared" si="246"/>
        <v xml:space="preserve">       </v>
      </c>
      <c r="M1553" s="63" t="str">
        <f t="shared" si="247"/>
        <v xml:space="preserve">   </v>
      </c>
      <c r="N1553" s="51"/>
      <c r="O1553" s="51"/>
      <c r="P1553" s="51"/>
      <c r="Q1553" s="51"/>
      <c r="R1553" s="51"/>
      <c r="S1553" s="51"/>
      <c r="T1553" s="51"/>
      <c r="U1553" s="51"/>
      <c r="V1553" s="51"/>
      <c r="W1553" s="51"/>
      <c r="X1553" s="51"/>
      <c r="Y1553" s="51"/>
      <c r="Z1553" s="51"/>
    </row>
    <row r="1554" spans="1:26" ht="15" hidden="1" customHeight="1" x14ac:dyDescent="0.25">
      <c r="A1554" s="392"/>
      <c r="B1554" s="344"/>
      <c r="C1554" s="104"/>
      <c r="D1554" s="370"/>
      <c r="E1554" s="52"/>
      <c r="F1554" s="105"/>
      <c r="G1554" s="106"/>
      <c r="H1554" s="106"/>
      <c r="I1554" s="107"/>
      <c r="J1554" s="107"/>
      <c r="K1554" s="52"/>
      <c r="L1554" s="68" t="str">
        <f>CONCATENATE(C1554," ",D1554," ",E1554," ",F1554)</f>
        <v xml:space="preserve">   </v>
      </c>
      <c r="M1554" s="63" t="str">
        <f t="shared" si="247"/>
        <v xml:space="preserve">   </v>
      </c>
      <c r="N1554" s="51"/>
      <c r="O1554" s="51"/>
      <c r="P1554" s="51"/>
      <c r="Q1554" s="51"/>
      <c r="R1554" s="51"/>
      <c r="S1554" s="51"/>
      <c r="T1554" s="51"/>
      <c r="U1554" s="51"/>
      <c r="V1554" s="51"/>
      <c r="W1554" s="51"/>
      <c r="X1554" s="51"/>
      <c r="Y1554" s="51"/>
      <c r="Z1554" s="51"/>
    </row>
    <row r="1555" spans="1:26" ht="15" hidden="1" customHeight="1" x14ac:dyDescent="0.25">
      <c r="A1555" s="390" t="s">
        <v>432</v>
      </c>
      <c r="B1555" s="345" t="s">
        <v>128</v>
      </c>
      <c r="C1555" s="107"/>
      <c r="D1555" s="107"/>
      <c r="E1555" s="107"/>
      <c r="F1555" s="107"/>
      <c r="G1555" s="106"/>
      <c r="H1555" s="106"/>
      <c r="I1555" s="107"/>
      <c r="J1555" s="107"/>
      <c r="K1555" s="52"/>
      <c r="L1555" s="338" t="str">
        <f t="shared" ref="L1555" si="248">CONCATENATE(C1555," ",D1555," ",E1555," ",F1555," ",C1556," ",D1556," ",E1556," ",F1556)</f>
        <v xml:space="preserve">       </v>
      </c>
      <c r="M1555" s="63" t="str">
        <f t="shared" si="247"/>
        <v xml:space="preserve">   </v>
      </c>
      <c r="N1555" s="51"/>
      <c r="O1555" s="51"/>
      <c r="P1555" s="51"/>
      <c r="Q1555" s="51"/>
      <c r="R1555" s="51"/>
      <c r="S1555" s="51"/>
      <c r="T1555" s="51"/>
      <c r="U1555" s="51"/>
      <c r="V1555" s="51"/>
      <c r="W1555" s="51"/>
      <c r="X1555" s="51"/>
      <c r="Y1555" s="51"/>
      <c r="Z1555" s="51"/>
    </row>
    <row r="1556" spans="1:26" ht="15" hidden="1" customHeight="1" x14ac:dyDescent="0.25">
      <c r="A1556" s="391"/>
      <c r="B1556" s="340"/>
      <c r="C1556" s="104"/>
      <c r="D1556" s="370"/>
      <c r="E1556" s="52"/>
      <c r="F1556" s="105"/>
      <c r="G1556" s="106"/>
      <c r="H1556" s="106"/>
      <c r="I1556" s="107"/>
      <c r="J1556" s="107"/>
      <c r="K1556" s="52"/>
      <c r="L1556" s="68" t="str">
        <f t="shared" ref="L1556:L1563" si="249">CONCATENATE(C1556," ",D1556," ",E1556," ",F1556," ",C1557," ",D1557," ",E1557," ",F1557)</f>
        <v xml:space="preserve">       </v>
      </c>
      <c r="M1556" s="63" t="str">
        <f t="shared" si="247"/>
        <v xml:space="preserve">   </v>
      </c>
      <c r="N1556" s="51"/>
      <c r="O1556" s="51"/>
      <c r="P1556" s="51"/>
      <c r="Q1556" s="51"/>
      <c r="R1556" s="51"/>
      <c r="S1556" s="51"/>
      <c r="T1556" s="51"/>
      <c r="U1556" s="51"/>
      <c r="V1556" s="51"/>
      <c r="W1556" s="51"/>
      <c r="X1556" s="51"/>
      <c r="Y1556" s="51"/>
      <c r="Z1556" s="51"/>
    </row>
    <row r="1557" spans="1:26" ht="15" hidden="1" customHeight="1" x14ac:dyDescent="0.25">
      <c r="A1557" s="391"/>
      <c r="B1557" s="340"/>
      <c r="C1557" s="104"/>
      <c r="D1557" s="370"/>
      <c r="E1557" s="52"/>
      <c r="F1557" s="105"/>
      <c r="G1557" s="106"/>
      <c r="H1557" s="106"/>
      <c r="I1557" s="107"/>
      <c r="J1557" s="107"/>
      <c r="K1557" s="52"/>
      <c r="L1557" s="68" t="str">
        <f t="shared" si="249"/>
        <v xml:space="preserve">       </v>
      </c>
      <c r="M1557" s="63" t="str">
        <f t="shared" si="247"/>
        <v xml:space="preserve">   </v>
      </c>
      <c r="N1557" s="51"/>
      <c r="O1557" s="51"/>
      <c r="P1557" s="51"/>
      <c r="Q1557" s="51"/>
      <c r="R1557" s="51"/>
      <c r="S1557" s="51"/>
      <c r="T1557" s="51"/>
      <c r="U1557" s="51"/>
      <c r="V1557" s="51"/>
      <c r="W1557" s="51"/>
      <c r="X1557" s="51"/>
      <c r="Y1557" s="51"/>
      <c r="Z1557" s="51"/>
    </row>
    <row r="1558" spans="1:26" ht="15" hidden="1" customHeight="1" x14ac:dyDescent="0.25">
      <c r="A1558" s="391"/>
      <c r="B1558" s="340"/>
      <c r="C1558" s="104"/>
      <c r="D1558" s="370"/>
      <c r="E1558" s="52"/>
      <c r="F1558" s="105"/>
      <c r="G1558" s="106"/>
      <c r="H1558" s="106"/>
      <c r="I1558" s="107"/>
      <c r="J1558" s="107"/>
      <c r="K1558" s="52"/>
      <c r="L1558" s="68" t="str">
        <f t="shared" si="249"/>
        <v xml:space="preserve">       </v>
      </c>
      <c r="M1558" s="63" t="str">
        <f t="shared" si="247"/>
        <v xml:space="preserve">   </v>
      </c>
      <c r="N1558" s="51"/>
      <c r="O1558" s="51"/>
      <c r="P1558" s="51"/>
      <c r="Q1558" s="51"/>
      <c r="R1558" s="51"/>
      <c r="S1558" s="51"/>
      <c r="T1558" s="51"/>
      <c r="U1558" s="51"/>
      <c r="V1558" s="51"/>
      <c r="W1558" s="51"/>
      <c r="X1558" s="51"/>
      <c r="Y1558" s="51"/>
      <c r="Z1558" s="51"/>
    </row>
    <row r="1559" spans="1:26" ht="15" hidden="1" customHeight="1" x14ac:dyDescent="0.25">
      <c r="A1559" s="391"/>
      <c r="B1559" s="340"/>
      <c r="C1559" s="104"/>
      <c r="D1559" s="370"/>
      <c r="E1559" s="52"/>
      <c r="F1559" s="105"/>
      <c r="G1559" s="106"/>
      <c r="H1559" s="106"/>
      <c r="I1559" s="107"/>
      <c r="J1559" s="107"/>
      <c r="K1559" s="52"/>
      <c r="L1559" s="68" t="str">
        <f t="shared" si="249"/>
        <v xml:space="preserve">       </v>
      </c>
      <c r="M1559" s="63" t="str">
        <f t="shared" si="247"/>
        <v xml:space="preserve">   </v>
      </c>
      <c r="N1559" s="51"/>
      <c r="O1559" s="51"/>
      <c r="P1559" s="51"/>
      <c r="Q1559" s="51"/>
      <c r="R1559" s="51"/>
      <c r="S1559" s="51"/>
      <c r="T1559" s="51"/>
      <c r="U1559" s="51"/>
      <c r="V1559" s="51"/>
      <c r="W1559" s="51"/>
      <c r="X1559" s="51"/>
      <c r="Y1559" s="51"/>
      <c r="Z1559" s="51"/>
    </row>
    <row r="1560" spans="1:26" ht="15" hidden="1" customHeight="1" x14ac:dyDescent="0.25">
      <c r="A1560" s="391"/>
      <c r="B1560" s="340"/>
      <c r="C1560" s="104"/>
      <c r="D1560" s="370"/>
      <c r="E1560" s="52"/>
      <c r="F1560" s="105"/>
      <c r="G1560" s="106"/>
      <c r="H1560" s="106"/>
      <c r="I1560" s="107"/>
      <c r="J1560" s="107"/>
      <c r="K1560" s="52"/>
      <c r="L1560" s="68" t="str">
        <f t="shared" si="249"/>
        <v xml:space="preserve">       </v>
      </c>
      <c r="M1560" s="63" t="str">
        <f t="shared" si="247"/>
        <v xml:space="preserve">   </v>
      </c>
      <c r="N1560" s="51"/>
      <c r="O1560" s="51"/>
      <c r="P1560" s="51"/>
      <c r="Q1560" s="51"/>
      <c r="R1560" s="51"/>
      <c r="S1560" s="51"/>
      <c r="T1560" s="51"/>
      <c r="U1560" s="51"/>
      <c r="V1560" s="51"/>
      <c r="W1560" s="51"/>
      <c r="X1560" s="51"/>
      <c r="Y1560" s="51"/>
      <c r="Z1560" s="51"/>
    </row>
    <row r="1561" spans="1:26" ht="15" hidden="1" customHeight="1" x14ac:dyDescent="0.25">
      <c r="A1561" s="391"/>
      <c r="B1561" s="340"/>
      <c r="C1561" s="104"/>
      <c r="D1561" s="370"/>
      <c r="E1561" s="52"/>
      <c r="F1561" s="105"/>
      <c r="G1561" s="106"/>
      <c r="H1561" s="106"/>
      <c r="I1561" s="107"/>
      <c r="J1561" s="107"/>
      <c r="K1561" s="52"/>
      <c r="L1561" s="68" t="str">
        <f t="shared" si="249"/>
        <v xml:space="preserve">       </v>
      </c>
      <c r="M1561" s="63" t="str">
        <f t="shared" si="247"/>
        <v xml:space="preserve">   </v>
      </c>
      <c r="N1561" s="51"/>
      <c r="O1561" s="51"/>
      <c r="P1561" s="51"/>
      <c r="Q1561" s="51"/>
      <c r="R1561" s="51"/>
      <c r="S1561" s="51"/>
      <c r="T1561" s="51"/>
      <c r="U1561" s="51"/>
      <c r="V1561" s="51"/>
      <c r="W1561" s="51"/>
      <c r="X1561" s="51"/>
      <c r="Y1561" s="51"/>
      <c r="Z1561" s="51"/>
    </row>
    <row r="1562" spans="1:26" ht="15" hidden="1" customHeight="1" x14ac:dyDescent="0.25">
      <c r="A1562" s="391"/>
      <c r="B1562" s="340"/>
      <c r="C1562" s="104"/>
      <c r="D1562" s="370"/>
      <c r="E1562" s="52"/>
      <c r="F1562" s="105"/>
      <c r="G1562" s="106"/>
      <c r="H1562" s="106"/>
      <c r="I1562" s="107"/>
      <c r="J1562" s="107"/>
      <c r="K1562" s="52"/>
      <c r="L1562" s="68" t="str">
        <f t="shared" si="249"/>
        <v xml:space="preserve">       </v>
      </c>
      <c r="M1562" s="63" t="str">
        <f t="shared" si="247"/>
        <v xml:space="preserve">   </v>
      </c>
      <c r="N1562" s="51"/>
      <c r="O1562" s="51"/>
      <c r="P1562" s="51"/>
      <c r="Q1562" s="51"/>
      <c r="R1562" s="51"/>
      <c r="S1562" s="51"/>
      <c r="T1562" s="51"/>
      <c r="U1562" s="51"/>
      <c r="V1562" s="51"/>
      <c r="W1562" s="51"/>
      <c r="X1562" s="51"/>
      <c r="Y1562" s="51"/>
      <c r="Z1562" s="51"/>
    </row>
    <row r="1563" spans="1:26" ht="15" hidden="1" customHeight="1" x14ac:dyDescent="0.25">
      <c r="A1563" s="391"/>
      <c r="B1563" s="340"/>
      <c r="C1563" s="104"/>
      <c r="D1563" s="370"/>
      <c r="E1563" s="52"/>
      <c r="F1563" s="105"/>
      <c r="G1563" s="106"/>
      <c r="H1563" s="106"/>
      <c r="I1563" s="107"/>
      <c r="J1563" s="107"/>
      <c r="K1563" s="52"/>
      <c r="L1563" s="68" t="str">
        <f t="shared" si="249"/>
        <v xml:space="preserve">       </v>
      </c>
      <c r="M1563" s="63" t="str">
        <f t="shared" si="247"/>
        <v xml:space="preserve">   </v>
      </c>
      <c r="N1563" s="51"/>
      <c r="O1563" s="51"/>
      <c r="P1563" s="51"/>
      <c r="Q1563" s="51"/>
      <c r="R1563" s="51"/>
      <c r="S1563" s="51"/>
      <c r="T1563" s="51"/>
      <c r="U1563" s="51"/>
      <c r="V1563" s="51"/>
      <c r="W1563" s="51"/>
      <c r="X1563" s="51"/>
      <c r="Y1563" s="51"/>
      <c r="Z1563" s="51"/>
    </row>
    <row r="1564" spans="1:26" ht="15" hidden="1" customHeight="1" x14ac:dyDescent="0.25">
      <c r="A1564" s="392"/>
      <c r="B1564" s="344"/>
      <c r="C1564" s="104"/>
      <c r="D1564" s="370"/>
      <c r="E1564" s="52"/>
      <c r="F1564" s="105"/>
      <c r="G1564" s="106"/>
      <c r="H1564" s="106"/>
      <c r="I1564" s="107"/>
      <c r="J1564" s="107"/>
      <c r="K1564" s="52"/>
      <c r="L1564" s="68" t="str">
        <f>CONCATENATE(C1564," ",D1564," ",E1564," ",F1564)</f>
        <v xml:space="preserve">   </v>
      </c>
      <c r="M1564" s="63" t="str">
        <f t="shared" si="247"/>
        <v xml:space="preserve">   </v>
      </c>
      <c r="N1564" s="51"/>
      <c r="O1564" s="51"/>
      <c r="P1564" s="51"/>
      <c r="Q1564" s="51"/>
      <c r="R1564" s="51"/>
      <c r="S1564" s="51"/>
      <c r="T1564" s="51"/>
      <c r="U1564" s="51"/>
      <c r="V1564" s="51"/>
      <c r="W1564" s="51"/>
      <c r="X1564" s="51"/>
      <c r="Y1564" s="51"/>
      <c r="Z1564" s="51"/>
    </row>
    <row r="1565" spans="1:26" ht="15" hidden="1" customHeight="1" x14ac:dyDescent="0.25">
      <c r="A1565" s="390" t="s">
        <v>432</v>
      </c>
      <c r="B1565" s="345" t="s">
        <v>128</v>
      </c>
      <c r="C1565" s="107"/>
      <c r="D1565" s="107"/>
      <c r="E1565" s="107"/>
      <c r="F1565" s="107"/>
      <c r="G1565" s="106"/>
      <c r="H1565" s="106"/>
      <c r="I1565" s="107"/>
      <c r="J1565" s="107"/>
      <c r="K1565" s="52"/>
      <c r="L1565" s="338" t="str">
        <f t="shared" ref="L1565" si="250">CONCATENATE(C1565," ",D1565," ",E1565," ",F1565," ",C1566," ",D1566," ",E1566," ",F1566)</f>
        <v xml:space="preserve">       </v>
      </c>
      <c r="M1565" s="63" t="str">
        <f t="shared" si="247"/>
        <v xml:space="preserve">   </v>
      </c>
      <c r="N1565" s="51"/>
      <c r="O1565" s="51"/>
      <c r="P1565" s="51"/>
      <c r="Q1565" s="51"/>
      <c r="R1565" s="51"/>
      <c r="S1565" s="51"/>
      <c r="T1565" s="51"/>
      <c r="U1565" s="51"/>
      <c r="V1565" s="51"/>
      <c r="W1565" s="51"/>
      <c r="X1565" s="51"/>
      <c r="Y1565" s="51"/>
      <c r="Z1565" s="51"/>
    </row>
    <row r="1566" spans="1:26" ht="15" hidden="1" customHeight="1" x14ac:dyDescent="0.25">
      <c r="A1566" s="391"/>
      <c r="B1566" s="340"/>
      <c r="C1566" s="104"/>
      <c r="D1566" s="370"/>
      <c r="E1566" s="52"/>
      <c r="F1566" s="105"/>
      <c r="G1566" s="106"/>
      <c r="H1566" s="106"/>
      <c r="I1566" s="107"/>
      <c r="J1566" s="107"/>
      <c r="K1566" s="52"/>
      <c r="L1566" s="68" t="str">
        <f t="shared" ref="L1566:L1573" si="251">CONCATENATE(C1566," ",D1566," ",E1566," ",F1566," ",C1567," ",D1567," ",E1567," ",F1567)</f>
        <v xml:space="preserve">       </v>
      </c>
      <c r="M1566" s="63" t="str">
        <f t="shared" si="247"/>
        <v xml:space="preserve">   </v>
      </c>
      <c r="N1566" s="51"/>
      <c r="O1566" s="51"/>
      <c r="P1566" s="51"/>
      <c r="Q1566" s="51"/>
      <c r="R1566" s="51"/>
      <c r="S1566" s="51"/>
      <c r="T1566" s="51"/>
      <c r="U1566" s="51"/>
      <c r="V1566" s="51"/>
      <c r="W1566" s="51"/>
      <c r="X1566" s="51"/>
      <c r="Y1566" s="51"/>
      <c r="Z1566" s="51"/>
    </row>
    <row r="1567" spans="1:26" ht="15" hidden="1" customHeight="1" x14ac:dyDescent="0.25">
      <c r="A1567" s="391"/>
      <c r="B1567" s="340"/>
      <c r="C1567" s="104"/>
      <c r="D1567" s="370"/>
      <c r="E1567" s="52"/>
      <c r="F1567" s="105"/>
      <c r="G1567" s="106"/>
      <c r="H1567" s="106"/>
      <c r="I1567" s="107"/>
      <c r="J1567" s="107"/>
      <c r="K1567" s="52"/>
      <c r="L1567" s="68" t="str">
        <f t="shared" si="251"/>
        <v xml:space="preserve">       </v>
      </c>
      <c r="M1567" s="63" t="str">
        <f t="shared" si="247"/>
        <v xml:space="preserve">   </v>
      </c>
      <c r="N1567" s="51"/>
      <c r="O1567" s="51"/>
      <c r="P1567" s="51"/>
      <c r="Q1567" s="51"/>
      <c r="R1567" s="51"/>
      <c r="S1567" s="51"/>
      <c r="T1567" s="51"/>
      <c r="U1567" s="51"/>
      <c r="V1567" s="51"/>
      <c r="W1567" s="51"/>
      <c r="X1567" s="51"/>
      <c r="Y1567" s="51"/>
      <c r="Z1567" s="51"/>
    </row>
    <row r="1568" spans="1:26" ht="15" hidden="1" customHeight="1" x14ac:dyDescent="0.25">
      <c r="A1568" s="391"/>
      <c r="B1568" s="340"/>
      <c r="C1568" s="104"/>
      <c r="D1568" s="370"/>
      <c r="E1568" s="52"/>
      <c r="F1568" s="105"/>
      <c r="G1568" s="106"/>
      <c r="H1568" s="106"/>
      <c r="I1568" s="107"/>
      <c r="J1568" s="107"/>
      <c r="K1568" s="52"/>
      <c r="L1568" s="68" t="str">
        <f t="shared" si="251"/>
        <v xml:space="preserve">       </v>
      </c>
      <c r="M1568" s="63" t="str">
        <f t="shared" si="247"/>
        <v xml:space="preserve">   </v>
      </c>
      <c r="N1568" s="51"/>
      <c r="O1568" s="51"/>
      <c r="P1568" s="51"/>
      <c r="Q1568" s="51"/>
      <c r="R1568" s="51"/>
      <c r="S1568" s="51"/>
      <c r="T1568" s="51"/>
      <c r="U1568" s="51"/>
      <c r="V1568" s="51"/>
      <c r="W1568" s="51"/>
      <c r="X1568" s="51"/>
      <c r="Y1568" s="51"/>
      <c r="Z1568" s="51"/>
    </row>
    <row r="1569" spans="1:26" ht="15" hidden="1" customHeight="1" x14ac:dyDescent="0.25">
      <c r="A1569" s="391"/>
      <c r="B1569" s="340"/>
      <c r="C1569" s="104"/>
      <c r="D1569" s="370"/>
      <c r="E1569" s="52"/>
      <c r="F1569" s="105"/>
      <c r="G1569" s="106"/>
      <c r="H1569" s="106"/>
      <c r="I1569" s="107"/>
      <c r="J1569" s="107"/>
      <c r="K1569" s="52"/>
      <c r="L1569" s="68" t="str">
        <f t="shared" si="251"/>
        <v xml:space="preserve">       </v>
      </c>
      <c r="M1569" s="63" t="str">
        <f t="shared" si="247"/>
        <v xml:space="preserve">   </v>
      </c>
      <c r="N1569" s="51"/>
      <c r="O1569" s="51"/>
      <c r="P1569" s="51"/>
      <c r="Q1569" s="51"/>
      <c r="R1569" s="51"/>
      <c r="S1569" s="51"/>
      <c r="T1569" s="51"/>
      <c r="U1569" s="51"/>
      <c r="V1569" s="51"/>
      <c r="W1569" s="51"/>
      <c r="X1569" s="51"/>
      <c r="Y1569" s="51"/>
      <c r="Z1569" s="51"/>
    </row>
    <row r="1570" spans="1:26" ht="15" hidden="1" customHeight="1" x14ac:dyDescent="0.25">
      <c r="A1570" s="391"/>
      <c r="B1570" s="340"/>
      <c r="C1570" s="104"/>
      <c r="D1570" s="370"/>
      <c r="E1570" s="52"/>
      <c r="F1570" s="105"/>
      <c r="G1570" s="106"/>
      <c r="H1570" s="106"/>
      <c r="I1570" s="107"/>
      <c r="J1570" s="107"/>
      <c r="K1570" s="52"/>
      <c r="L1570" s="68" t="str">
        <f t="shared" si="251"/>
        <v xml:space="preserve">       </v>
      </c>
      <c r="M1570" s="63" t="str">
        <f t="shared" si="247"/>
        <v xml:space="preserve">   </v>
      </c>
      <c r="N1570" s="51"/>
      <c r="O1570" s="51"/>
      <c r="P1570" s="51"/>
      <c r="Q1570" s="51"/>
      <c r="R1570" s="51"/>
      <c r="S1570" s="51"/>
      <c r="T1570" s="51"/>
      <c r="U1570" s="51"/>
      <c r="V1570" s="51"/>
      <c r="W1570" s="51"/>
      <c r="X1570" s="51"/>
      <c r="Y1570" s="51"/>
      <c r="Z1570" s="51"/>
    </row>
    <row r="1571" spans="1:26" ht="15" hidden="1" customHeight="1" x14ac:dyDescent="0.25">
      <c r="A1571" s="391"/>
      <c r="B1571" s="340"/>
      <c r="C1571" s="104"/>
      <c r="D1571" s="370"/>
      <c r="E1571" s="52"/>
      <c r="F1571" s="105"/>
      <c r="G1571" s="106"/>
      <c r="H1571" s="106"/>
      <c r="I1571" s="107"/>
      <c r="J1571" s="107"/>
      <c r="K1571" s="52"/>
      <c r="L1571" s="68" t="str">
        <f t="shared" si="251"/>
        <v xml:space="preserve">       </v>
      </c>
      <c r="M1571" s="63" t="str">
        <f t="shared" si="247"/>
        <v xml:space="preserve">   </v>
      </c>
      <c r="N1571" s="51"/>
      <c r="O1571" s="51"/>
      <c r="P1571" s="51"/>
      <c r="Q1571" s="51"/>
      <c r="R1571" s="51"/>
      <c r="S1571" s="51"/>
      <c r="T1571" s="51"/>
      <c r="U1571" s="51"/>
      <c r="V1571" s="51"/>
      <c r="W1571" s="51"/>
      <c r="X1571" s="51"/>
      <c r="Y1571" s="51"/>
      <c r="Z1571" s="51"/>
    </row>
    <row r="1572" spans="1:26" ht="15" hidden="1" customHeight="1" x14ac:dyDescent="0.25">
      <c r="A1572" s="391"/>
      <c r="B1572" s="340"/>
      <c r="C1572" s="104"/>
      <c r="D1572" s="370"/>
      <c r="E1572" s="52"/>
      <c r="F1572" s="105"/>
      <c r="G1572" s="106"/>
      <c r="H1572" s="106"/>
      <c r="I1572" s="107"/>
      <c r="J1572" s="107"/>
      <c r="K1572" s="52"/>
      <c r="L1572" s="68" t="str">
        <f t="shared" si="251"/>
        <v xml:space="preserve">       </v>
      </c>
      <c r="M1572" s="63" t="str">
        <f t="shared" si="247"/>
        <v xml:space="preserve">   </v>
      </c>
      <c r="N1572" s="51"/>
      <c r="O1572" s="51"/>
      <c r="P1572" s="51"/>
      <c r="Q1572" s="51"/>
      <c r="R1572" s="51"/>
      <c r="S1572" s="51"/>
      <c r="T1572" s="51"/>
      <c r="U1572" s="51"/>
      <c r="V1572" s="51"/>
      <c r="W1572" s="51"/>
      <c r="X1572" s="51"/>
      <c r="Y1572" s="51"/>
      <c r="Z1572" s="51"/>
    </row>
    <row r="1573" spans="1:26" ht="15" hidden="1" customHeight="1" x14ac:dyDescent="0.25">
      <c r="A1573" s="391"/>
      <c r="B1573" s="340"/>
      <c r="C1573" s="104"/>
      <c r="D1573" s="370"/>
      <c r="E1573" s="52"/>
      <c r="F1573" s="105"/>
      <c r="G1573" s="106"/>
      <c r="H1573" s="106"/>
      <c r="I1573" s="107"/>
      <c r="J1573" s="107"/>
      <c r="K1573" s="52"/>
      <c r="L1573" s="68" t="str">
        <f t="shared" si="251"/>
        <v xml:space="preserve">       </v>
      </c>
      <c r="M1573" s="63" t="str">
        <f t="shared" si="247"/>
        <v xml:space="preserve">   </v>
      </c>
      <c r="N1573" s="51"/>
      <c r="O1573" s="51"/>
      <c r="P1573" s="51"/>
      <c r="Q1573" s="51"/>
      <c r="R1573" s="51"/>
      <c r="S1573" s="51"/>
      <c r="T1573" s="51"/>
      <c r="U1573" s="51"/>
      <c r="V1573" s="51"/>
      <c r="W1573" s="51"/>
      <c r="X1573" s="51"/>
      <c r="Y1573" s="51"/>
      <c r="Z1573" s="51"/>
    </row>
    <row r="1574" spans="1:26" ht="15" hidden="1" customHeight="1" x14ac:dyDescent="0.25">
      <c r="A1574" s="392"/>
      <c r="B1574" s="344"/>
      <c r="C1574" s="104"/>
      <c r="D1574" s="370"/>
      <c r="E1574" s="52"/>
      <c r="F1574" s="105"/>
      <c r="G1574" s="106"/>
      <c r="H1574" s="106"/>
      <c r="I1574" s="107"/>
      <c r="J1574" s="107"/>
      <c r="K1574" s="52"/>
      <c r="L1574" s="68" t="str">
        <f>CONCATENATE(C1574," ",D1574," ",E1574," ",F1574)</f>
        <v xml:space="preserve">   </v>
      </c>
      <c r="M1574" s="63" t="str">
        <f t="shared" si="247"/>
        <v xml:space="preserve">   </v>
      </c>
      <c r="N1574" s="51"/>
      <c r="O1574" s="51"/>
      <c r="P1574" s="51"/>
      <c r="Q1574" s="51"/>
      <c r="R1574" s="51"/>
      <c r="S1574" s="51"/>
      <c r="T1574" s="51"/>
      <c r="U1574" s="51"/>
      <c r="V1574" s="51"/>
      <c r="W1574" s="51"/>
      <c r="X1574" s="51"/>
      <c r="Y1574" s="51"/>
      <c r="Z1574" s="51"/>
    </row>
    <row r="1575" spans="1:26" ht="15" hidden="1" customHeight="1" x14ac:dyDescent="0.25">
      <c r="A1575" s="390" t="s">
        <v>432</v>
      </c>
      <c r="B1575" s="345" t="s">
        <v>128</v>
      </c>
      <c r="C1575" s="107"/>
      <c r="D1575" s="107"/>
      <c r="E1575" s="107"/>
      <c r="F1575" s="107"/>
      <c r="G1575" s="106"/>
      <c r="H1575" s="106"/>
      <c r="I1575" s="107"/>
      <c r="J1575" s="107"/>
      <c r="K1575" s="52"/>
      <c r="L1575" s="338" t="str">
        <f t="shared" ref="L1575" si="252">CONCATENATE(C1575," ",D1575," ",E1575," ",F1575," ",C1576," ",D1576," ",E1576," ",F1576)</f>
        <v xml:space="preserve">       </v>
      </c>
      <c r="M1575" s="63" t="str">
        <f t="shared" si="247"/>
        <v xml:space="preserve">   </v>
      </c>
      <c r="N1575" s="51"/>
      <c r="O1575" s="51"/>
      <c r="P1575" s="51"/>
      <c r="Q1575" s="51"/>
      <c r="R1575" s="51"/>
      <c r="S1575" s="51"/>
      <c r="T1575" s="51"/>
      <c r="U1575" s="51"/>
      <c r="V1575" s="51"/>
      <c r="W1575" s="51"/>
      <c r="X1575" s="51"/>
      <c r="Y1575" s="51"/>
      <c r="Z1575" s="51"/>
    </row>
    <row r="1576" spans="1:26" ht="15" hidden="1" customHeight="1" x14ac:dyDescent="0.25">
      <c r="A1576" s="391"/>
      <c r="B1576" s="340"/>
      <c r="C1576" s="104"/>
      <c r="D1576" s="370"/>
      <c r="E1576" s="52"/>
      <c r="F1576" s="105"/>
      <c r="G1576" s="106"/>
      <c r="H1576" s="106"/>
      <c r="I1576" s="107"/>
      <c r="J1576" s="107"/>
      <c r="K1576" s="52"/>
      <c r="L1576" s="68" t="str">
        <f t="shared" ref="L1576:L1583" si="253">CONCATENATE(C1576," ",D1576," ",E1576," ",F1576," ",C1577," ",D1577," ",E1577," ",F1577)</f>
        <v xml:space="preserve">       </v>
      </c>
      <c r="M1576" s="63" t="str">
        <f t="shared" si="247"/>
        <v xml:space="preserve">   </v>
      </c>
      <c r="N1576" s="51"/>
      <c r="O1576" s="51"/>
      <c r="P1576" s="51"/>
      <c r="Q1576" s="51"/>
      <c r="R1576" s="51"/>
      <c r="S1576" s="51"/>
      <c r="T1576" s="51"/>
      <c r="U1576" s="51"/>
      <c r="V1576" s="51"/>
      <c r="W1576" s="51"/>
      <c r="X1576" s="51"/>
      <c r="Y1576" s="51"/>
      <c r="Z1576" s="51"/>
    </row>
    <row r="1577" spans="1:26" ht="15" hidden="1" customHeight="1" x14ac:dyDescent="0.25">
      <c r="A1577" s="391"/>
      <c r="B1577" s="340"/>
      <c r="C1577" s="104"/>
      <c r="D1577" s="370"/>
      <c r="E1577" s="52"/>
      <c r="F1577" s="105"/>
      <c r="G1577" s="106"/>
      <c r="H1577" s="106"/>
      <c r="I1577" s="107"/>
      <c r="J1577" s="107"/>
      <c r="K1577" s="52"/>
      <c r="L1577" s="68" t="str">
        <f t="shared" si="253"/>
        <v xml:space="preserve">       </v>
      </c>
      <c r="M1577" s="63" t="str">
        <f t="shared" si="247"/>
        <v xml:space="preserve">   </v>
      </c>
      <c r="N1577" s="51"/>
      <c r="O1577" s="51"/>
      <c r="P1577" s="51"/>
      <c r="Q1577" s="51"/>
      <c r="R1577" s="51"/>
      <c r="S1577" s="51"/>
      <c r="T1577" s="51"/>
      <c r="U1577" s="51"/>
      <c r="V1577" s="51"/>
      <c r="W1577" s="51"/>
      <c r="X1577" s="51"/>
      <c r="Y1577" s="51"/>
      <c r="Z1577" s="51"/>
    </row>
    <row r="1578" spans="1:26" ht="15" hidden="1" customHeight="1" x14ac:dyDescent="0.25">
      <c r="A1578" s="391"/>
      <c r="B1578" s="340"/>
      <c r="C1578" s="104"/>
      <c r="D1578" s="370"/>
      <c r="E1578" s="52"/>
      <c r="F1578" s="105"/>
      <c r="G1578" s="106"/>
      <c r="H1578" s="106"/>
      <c r="I1578" s="107"/>
      <c r="J1578" s="107"/>
      <c r="K1578" s="52"/>
      <c r="L1578" s="68" t="str">
        <f t="shared" si="253"/>
        <v xml:space="preserve">       </v>
      </c>
      <c r="M1578" s="63" t="str">
        <f t="shared" si="247"/>
        <v xml:space="preserve">   </v>
      </c>
      <c r="N1578" s="51"/>
      <c r="O1578" s="51"/>
      <c r="P1578" s="51"/>
      <c r="Q1578" s="51"/>
      <c r="R1578" s="51"/>
      <c r="S1578" s="51"/>
      <c r="T1578" s="51"/>
      <c r="U1578" s="51"/>
      <c r="V1578" s="51"/>
      <c r="W1578" s="51"/>
      <c r="X1578" s="51"/>
      <c r="Y1578" s="51"/>
      <c r="Z1578" s="51"/>
    </row>
    <row r="1579" spans="1:26" ht="15" hidden="1" customHeight="1" x14ac:dyDescent="0.25">
      <c r="A1579" s="391"/>
      <c r="B1579" s="340"/>
      <c r="C1579" s="104"/>
      <c r="D1579" s="370"/>
      <c r="E1579" s="52"/>
      <c r="F1579" s="105"/>
      <c r="G1579" s="106"/>
      <c r="H1579" s="106"/>
      <c r="I1579" s="107"/>
      <c r="J1579" s="107"/>
      <c r="K1579" s="52"/>
      <c r="L1579" s="68" t="str">
        <f t="shared" si="253"/>
        <v xml:space="preserve">       </v>
      </c>
      <c r="M1579" s="63" t="str">
        <f t="shared" si="247"/>
        <v xml:space="preserve">   </v>
      </c>
      <c r="N1579" s="51"/>
      <c r="O1579" s="51"/>
      <c r="P1579" s="51"/>
      <c r="Q1579" s="51"/>
      <c r="R1579" s="51"/>
      <c r="S1579" s="51"/>
      <c r="T1579" s="51"/>
      <c r="U1579" s="51"/>
      <c r="V1579" s="51"/>
      <c r="W1579" s="51"/>
      <c r="X1579" s="51"/>
      <c r="Y1579" s="51"/>
      <c r="Z1579" s="51"/>
    </row>
    <row r="1580" spans="1:26" ht="15" hidden="1" customHeight="1" x14ac:dyDescent="0.25">
      <c r="A1580" s="391"/>
      <c r="B1580" s="340"/>
      <c r="C1580" s="104"/>
      <c r="D1580" s="370"/>
      <c r="E1580" s="52"/>
      <c r="F1580" s="105"/>
      <c r="G1580" s="106"/>
      <c r="H1580" s="106"/>
      <c r="I1580" s="107"/>
      <c r="J1580" s="107"/>
      <c r="K1580" s="52"/>
      <c r="L1580" s="68" t="str">
        <f t="shared" si="253"/>
        <v xml:space="preserve">       </v>
      </c>
      <c r="M1580" s="63" t="str">
        <f t="shared" si="247"/>
        <v xml:space="preserve">   </v>
      </c>
      <c r="N1580" s="51"/>
      <c r="O1580" s="51"/>
      <c r="P1580" s="51"/>
      <c r="Q1580" s="51"/>
      <c r="R1580" s="51"/>
      <c r="S1580" s="51"/>
      <c r="T1580" s="51"/>
      <c r="U1580" s="51"/>
      <c r="V1580" s="51"/>
      <c r="W1580" s="51"/>
      <c r="X1580" s="51"/>
      <c r="Y1580" s="51"/>
      <c r="Z1580" s="51"/>
    </row>
    <row r="1581" spans="1:26" ht="15" hidden="1" customHeight="1" x14ac:dyDescent="0.25">
      <c r="A1581" s="391"/>
      <c r="B1581" s="340"/>
      <c r="C1581" s="104"/>
      <c r="D1581" s="370"/>
      <c r="E1581" s="52"/>
      <c r="F1581" s="105"/>
      <c r="G1581" s="106"/>
      <c r="H1581" s="106"/>
      <c r="I1581" s="107"/>
      <c r="J1581" s="107"/>
      <c r="K1581" s="52"/>
      <c r="L1581" s="68" t="str">
        <f t="shared" si="253"/>
        <v xml:space="preserve">       </v>
      </c>
      <c r="M1581" s="63" t="str">
        <f t="shared" si="247"/>
        <v xml:space="preserve">   </v>
      </c>
      <c r="N1581" s="51"/>
      <c r="O1581" s="51"/>
      <c r="P1581" s="51"/>
      <c r="Q1581" s="51"/>
      <c r="R1581" s="51"/>
      <c r="S1581" s="51"/>
      <c r="T1581" s="51"/>
      <c r="U1581" s="51"/>
      <c r="V1581" s="51"/>
      <c r="W1581" s="51"/>
      <c r="X1581" s="51"/>
      <c r="Y1581" s="51"/>
      <c r="Z1581" s="51"/>
    </row>
    <row r="1582" spans="1:26" ht="15" hidden="1" customHeight="1" x14ac:dyDescent="0.25">
      <c r="A1582" s="391"/>
      <c r="B1582" s="340"/>
      <c r="C1582" s="104"/>
      <c r="D1582" s="370"/>
      <c r="E1582" s="52"/>
      <c r="F1582" s="105"/>
      <c r="G1582" s="106"/>
      <c r="H1582" s="106"/>
      <c r="I1582" s="107"/>
      <c r="J1582" s="107"/>
      <c r="K1582" s="52"/>
      <c r="L1582" s="68" t="str">
        <f t="shared" si="253"/>
        <v xml:space="preserve">       </v>
      </c>
      <c r="M1582" s="63" t="str">
        <f t="shared" si="247"/>
        <v xml:space="preserve">   </v>
      </c>
      <c r="N1582" s="51"/>
      <c r="O1582" s="51"/>
      <c r="P1582" s="51"/>
      <c r="Q1582" s="51"/>
      <c r="R1582" s="51"/>
      <c r="S1582" s="51"/>
      <c r="T1582" s="51"/>
      <c r="U1582" s="51"/>
      <c r="V1582" s="51"/>
      <c r="W1582" s="51"/>
      <c r="X1582" s="51"/>
      <c r="Y1582" s="51"/>
      <c r="Z1582" s="51"/>
    </row>
    <row r="1583" spans="1:26" ht="15" hidden="1" customHeight="1" x14ac:dyDescent="0.25">
      <c r="A1583" s="391"/>
      <c r="B1583" s="340"/>
      <c r="C1583" s="104"/>
      <c r="D1583" s="370"/>
      <c r="E1583" s="52"/>
      <c r="F1583" s="105"/>
      <c r="G1583" s="106"/>
      <c r="H1583" s="106"/>
      <c r="I1583" s="107"/>
      <c r="J1583" s="107"/>
      <c r="K1583" s="52"/>
      <c r="L1583" s="68" t="str">
        <f t="shared" si="253"/>
        <v xml:space="preserve">       </v>
      </c>
      <c r="M1583" s="63" t="str">
        <f t="shared" si="247"/>
        <v xml:space="preserve">   </v>
      </c>
      <c r="N1583" s="51"/>
      <c r="O1583" s="51"/>
      <c r="P1583" s="51"/>
      <c r="Q1583" s="51"/>
      <c r="R1583" s="51"/>
      <c r="S1583" s="51"/>
      <c r="T1583" s="51"/>
      <c r="U1583" s="51"/>
      <c r="V1583" s="51"/>
      <c r="W1583" s="51"/>
      <c r="X1583" s="51"/>
      <c r="Y1583" s="51"/>
      <c r="Z1583" s="51"/>
    </row>
    <row r="1584" spans="1:26" ht="15" hidden="1" customHeight="1" x14ac:dyDescent="0.25">
      <c r="A1584" s="392"/>
      <c r="B1584" s="344"/>
      <c r="C1584" s="104"/>
      <c r="D1584" s="370"/>
      <c r="E1584" s="52"/>
      <c r="F1584" s="105"/>
      <c r="G1584" s="106"/>
      <c r="H1584" s="106"/>
      <c r="I1584" s="107"/>
      <c r="J1584" s="107"/>
      <c r="K1584" s="52"/>
      <c r="L1584" s="68" t="str">
        <f>CONCATENATE(C1584," ",D1584," ",E1584," ",F1584)</f>
        <v xml:space="preserve">   </v>
      </c>
      <c r="M1584" s="63" t="str">
        <f t="shared" si="247"/>
        <v xml:space="preserve">   </v>
      </c>
      <c r="N1584" s="51"/>
      <c r="O1584" s="51"/>
      <c r="P1584" s="51"/>
      <c r="Q1584" s="51"/>
      <c r="R1584" s="51"/>
      <c r="S1584" s="51"/>
      <c r="T1584" s="51"/>
      <c r="U1584" s="51"/>
      <c r="V1584" s="51"/>
      <c r="W1584" s="51"/>
      <c r="X1584" s="51"/>
      <c r="Y1584" s="51"/>
      <c r="Z1584" s="51"/>
    </row>
    <row r="1585" spans="1:26" ht="15" hidden="1" customHeight="1" x14ac:dyDescent="0.25">
      <c r="A1585" s="390" t="s">
        <v>432</v>
      </c>
      <c r="B1585" s="345" t="s">
        <v>128</v>
      </c>
      <c r="C1585" s="107"/>
      <c r="D1585" s="107"/>
      <c r="E1585" s="107"/>
      <c r="F1585" s="107"/>
      <c r="G1585" s="106"/>
      <c r="H1585" s="106"/>
      <c r="I1585" s="107"/>
      <c r="J1585" s="107"/>
      <c r="K1585" s="52"/>
      <c r="L1585" s="338" t="str">
        <f t="shared" ref="L1585" si="254">CONCATENATE(C1585," ",D1585," ",E1585," ",F1585," ",C1586," ",D1586," ",E1586," ",F1586)</f>
        <v xml:space="preserve">       </v>
      </c>
      <c r="M1585" s="63" t="str">
        <f t="shared" si="247"/>
        <v xml:space="preserve">   </v>
      </c>
      <c r="N1585" s="51"/>
      <c r="O1585" s="51"/>
      <c r="P1585" s="51"/>
      <c r="Q1585" s="51"/>
      <c r="R1585" s="51"/>
      <c r="S1585" s="51"/>
      <c r="T1585" s="51"/>
      <c r="U1585" s="51"/>
      <c r="V1585" s="51"/>
      <c r="W1585" s="51"/>
      <c r="X1585" s="51"/>
      <c r="Y1585" s="51"/>
      <c r="Z1585" s="51"/>
    </row>
    <row r="1586" spans="1:26" ht="15" hidden="1" customHeight="1" x14ac:dyDescent="0.25">
      <c r="A1586" s="391"/>
      <c r="B1586" s="340"/>
      <c r="C1586" s="104"/>
      <c r="D1586" s="370"/>
      <c r="E1586" s="52"/>
      <c r="F1586" s="105"/>
      <c r="G1586" s="106"/>
      <c r="H1586" s="106"/>
      <c r="I1586" s="107"/>
      <c r="J1586" s="107"/>
      <c r="K1586" s="52"/>
      <c r="L1586" s="68" t="str">
        <f t="shared" ref="L1586:L1593" si="255">CONCATENATE(C1586," ",D1586," ",E1586," ",F1586," ",C1587," ",D1587," ",E1587," ",F1587)</f>
        <v xml:space="preserve">       </v>
      </c>
      <c r="M1586" s="63" t="str">
        <f t="shared" si="247"/>
        <v xml:space="preserve">   </v>
      </c>
      <c r="N1586" s="51"/>
      <c r="O1586" s="51"/>
      <c r="P1586" s="51"/>
      <c r="Q1586" s="51"/>
      <c r="R1586" s="51"/>
      <c r="S1586" s="51"/>
      <c r="T1586" s="51"/>
      <c r="U1586" s="51"/>
      <c r="V1586" s="51"/>
      <c r="W1586" s="51"/>
      <c r="X1586" s="51"/>
      <c r="Y1586" s="51"/>
      <c r="Z1586" s="51"/>
    </row>
    <row r="1587" spans="1:26" ht="15" hidden="1" customHeight="1" x14ac:dyDescent="0.25">
      <c r="A1587" s="391"/>
      <c r="B1587" s="340"/>
      <c r="C1587" s="104"/>
      <c r="D1587" s="370"/>
      <c r="E1587" s="52"/>
      <c r="F1587" s="105"/>
      <c r="G1587" s="106"/>
      <c r="H1587" s="106"/>
      <c r="I1587" s="107"/>
      <c r="J1587" s="107"/>
      <c r="K1587" s="52"/>
      <c r="L1587" s="68" t="str">
        <f t="shared" si="255"/>
        <v xml:space="preserve">       </v>
      </c>
      <c r="M1587" s="63" t="str">
        <f t="shared" si="247"/>
        <v xml:space="preserve">   </v>
      </c>
      <c r="N1587" s="51"/>
      <c r="O1587" s="51"/>
      <c r="P1587" s="51"/>
      <c r="Q1587" s="51"/>
      <c r="R1587" s="51"/>
      <c r="S1587" s="51"/>
      <c r="T1587" s="51"/>
      <c r="U1587" s="51"/>
      <c r="V1587" s="51"/>
      <c r="W1587" s="51"/>
      <c r="X1587" s="51"/>
      <c r="Y1587" s="51"/>
      <c r="Z1587" s="51"/>
    </row>
    <row r="1588" spans="1:26" ht="15" hidden="1" customHeight="1" x14ac:dyDescent="0.25">
      <c r="A1588" s="391"/>
      <c r="B1588" s="340"/>
      <c r="C1588" s="104"/>
      <c r="D1588" s="370"/>
      <c r="E1588" s="52"/>
      <c r="F1588" s="105"/>
      <c r="G1588" s="106"/>
      <c r="H1588" s="106"/>
      <c r="I1588" s="107"/>
      <c r="J1588" s="107"/>
      <c r="K1588" s="52"/>
      <c r="L1588" s="68" t="str">
        <f t="shared" si="255"/>
        <v xml:space="preserve">       </v>
      </c>
      <c r="M1588" s="63" t="str">
        <f t="shared" si="247"/>
        <v xml:space="preserve">   </v>
      </c>
      <c r="N1588" s="51"/>
      <c r="O1588" s="51"/>
      <c r="P1588" s="51"/>
      <c r="Q1588" s="51"/>
      <c r="R1588" s="51"/>
      <c r="S1588" s="51"/>
      <c r="T1588" s="51"/>
      <c r="U1588" s="51"/>
      <c r="V1588" s="51"/>
      <c r="W1588" s="51"/>
      <c r="X1588" s="51"/>
      <c r="Y1588" s="51"/>
      <c r="Z1588" s="51"/>
    </row>
    <row r="1589" spans="1:26" ht="15" hidden="1" customHeight="1" x14ac:dyDescent="0.25">
      <c r="A1589" s="391"/>
      <c r="B1589" s="340"/>
      <c r="C1589" s="104"/>
      <c r="D1589" s="370"/>
      <c r="E1589" s="52"/>
      <c r="F1589" s="105"/>
      <c r="G1589" s="106"/>
      <c r="H1589" s="106"/>
      <c r="I1589" s="107"/>
      <c r="J1589" s="107"/>
      <c r="K1589" s="52"/>
      <c r="L1589" s="68" t="str">
        <f t="shared" si="255"/>
        <v xml:space="preserve">       </v>
      </c>
      <c r="M1589" s="63" t="str">
        <f t="shared" si="247"/>
        <v xml:space="preserve">   </v>
      </c>
      <c r="N1589" s="51"/>
      <c r="O1589" s="51"/>
      <c r="P1589" s="51"/>
      <c r="Q1589" s="51"/>
      <c r="R1589" s="51"/>
      <c r="S1589" s="51"/>
      <c r="T1589" s="51"/>
      <c r="U1589" s="51"/>
      <c r="V1589" s="51"/>
      <c r="W1589" s="51"/>
      <c r="X1589" s="51"/>
      <c r="Y1589" s="51"/>
      <c r="Z1589" s="51"/>
    </row>
    <row r="1590" spans="1:26" ht="15" hidden="1" customHeight="1" x14ac:dyDescent="0.25">
      <c r="A1590" s="391"/>
      <c r="B1590" s="340"/>
      <c r="C1590" s="104"/>
      <c r="D1590" s="370"/>
      <c r="E1590" s="52"/>
      <c r="F1590" s="105"/>
      <c r="G1590" s="106"/>
      <c r="H1590" s="106"/>
      <c r="I1590" s="107"/>
      <c r="J1590" s="107"/>
      <c r="K1590" s="52"/>
      <c r="L1590" s="68" t="str">
        <f t="shared" si="255"/>
        <v xml:space="preserve">       </v>
      </c>
      <c r="M1590" s="63" t="str">
        <f t="shared" si="247"/>
        <v xml:space="preserve">   </v>
      </c>
      <c r="N1590" s="51"/>
      <c r="O1590" s="51"/>
      <c r="P1590" s="51"/>
      <c r="Q1590" s="51"/>
      <c r="R1590" s="51"/>
      <c r="S1590" s="51"/>
      <c r="T1590" s="51"/>
      <c r="U1590" s="51"/>
      <c r="V1590" s="51"/>
      <c r="W1590" s="51"/>
      <c r="X1590" s="51"/>
      <c r="Y1590" s="51"/>
      <c r="Z1590" s="51"/>
    </row>
    <row r="1591" spans="1:26" ht="15" hidden="1" customHeight="1" x14ac:dyDescent="0.25">
      <c r="A1591" s="391"/>
      <c r="B1591" s="340"/>
      <c r="C1591" s="104"/>
      <c r="D1591" s="370"/>
      <c r="E1591" s="52"/>
      <c r="F1591" s="105"/>
      <c r="G1591" s="106"/>
      <c r="H1591" s="106"/>
      <c r="I1591" s="107"/>
      <c r="J1591" s="107"/>
      <c r="K1591" s="52"/>
      <c r="L1591" s="68" t="str">
        <f t="shared" si="255"/>
        <v xml:space="preserve">       </v>
      </c>
      <c r="M1591" s="63" t="str">
        <f t="shared" si="247"/>
        <v xml:space="preserve">   </v>
      </c>
      <c r="N1591" s="51"/>
      <c r="O1591" s="51"/>
      <c r="P1591" s="51"/>
      <c r="Q1591" s="51"/>
      <c r="R1591" s="51"/>
      <c r="S1591" s="51"/>
      <c r="T1591" s="51"/>
      <c r="U1591" s="51"/>
      <c r="V1591" s="51"/>
      <c r="W1591" s="51"/>
      <c r="X1591" s="51"/>
      <c r="Y1591" s="51"/>
      <c r="Z1591" s="51"/>
    </row>
    <row r="1592" spans="1:26" ht="15" hidden="1" customHeight="1" x14ac:dyDescent="0.25">
      <c r="A1592" s="391"/>
      <c r="B1592" s="340"/>
      <c r="C1592" s="104"/>
      <c r="D1592" s="370"/>
      <c r="E1592" s="52"/>
      <c r="F1592" s="105"/>
      <c r="G1592" s="106"/>
      <c r="H1592" s="106"/>
      <c r="I1592" s="107"/>
      <c r="J1592" s="107"/>
      <c r="K1592" s="52"/>
      <c r="L1592" s="68" t="str">
        <f t="shared" si="255"/>
        <v xml:space="preserve">       </v>
      </c>
      <c r="M1592" s="63" t="str">
        <f t="shared" si="247"/>
        <v xml:space="preserve">   </v>
      </c>
      <c r="N1592" s="51"/>
      <c r="O1592" s="51"/>
      <c r="P1592" s="51"/>
      <c r="Q1592" s="51"/>
      <c r="R1592" s="51"/>
      <c r="S1592" s="51"/>
      <c r="T1592" s="51"/>
      <c r="U1592" s="51"/>
      <c r="V1592" s="51"/>
      <c r="W1592" s="51"/>
      <c r="X1592" s="51"/>
      <c r="Y1592" s="51"/>
      <c r="Z1592" s="51"/>
    </row>
    <row r="1593" spans="1:26" ht="15" hidden="1" customHeight="1" x14ac:dyDescent="0.25">
      <c r="A1593" s="391"/>
      <c r="B1593" s="340"/>
      <c r="C1593" s="104"/>
      <c r="D1593" s="370"/>
      <c r="E1593" s="52"/>
      <c r="F1593" s="105"/>
      <c r="G1593" s="106"/>
      <c r="H1593" s="106"/>
      <c r="I1593" s="107"/>
      <c r="J1593" s="107"/>
      <c r="K1593" s="52"/>
      <c r="L1593" s="68" t="str">
        <f t="shared" si="255"/>
        <v xml:space="preserve">       </v>
      </c>
      <c r="M1593" s="63" t="str">
        <f t="shared" si="247"/>
        <v xml:space="preserve">   </v>
      </c>
      <c r="N1593" s="51"/>
      <c r="O1593" s="51"/>
      <c r="P1593" s="51"/>
      <c r="Q1593" s="51"/>
      <c r="R1593" s="51"/>
      <c r="S1593" s="51"/>
      <c r="T1593" s="51"/>
      <c r="U1593" s="51"/>
      <c r="V1593" s="51"/>
      <c r="W1593" s="51"/>
      <c r="X1593" s="51"/>
      <c r="Y1593" s="51"/>
      <c r="Z1593" s="51"/>
    </row>
    <row r="1594" spans="1:26" ht="15" hidden="1" customHeight="1" x14ac:dyDescent="0.25">
      <c r="A1594" s="392"/>
      <c r="B1594" s="344"/>
      <c r="C1594" s="104"/>
      <c r="D1594" s="370"/>
      <c r="E1594" s="52"/>
      <c r="F1594" s="105"/>
      <c r="G1594" s="106"/>
      <c r="H1594" s="106"/>
      <c r="I1594" s="107"/>
      <c r="J1594" s="107"/>
      <c r="K1594" s="52"/>
      <c r="L1594" s="68" t="str">
        <f>CONCATENATE(C1594," ",D1594," ",E1594," ",F1594)</f>
        <v xml:space="preserve">   </v>
      </c>
      <c r="M1594" s="63" t="str">
        <f t="shared" si="247"/>
        <v xml:space="preserve">   </v>
      </c>
      <c r="N1594" s="51"/>
      <c r="O1594" s="51"/>
      <c r="P1594" s="51"/>
      <c r="Q1594" s="51"/>
      <c r="R1594" s="51"/>
      <c r="S1594" s="51"/>
      <c r="T1594" s="51"/>
      <c r="U1594" s="51"/>
      <c r="V1594" s="51"/>
      <c r="W1594" s="51"/>
      <c r="X1594" s="51"/>
      <c r="Y1594" s="51"/>
      <c r="Z1594" s="51"/>
    </row>
    <row r="1595" spans="1:26" ht="15" hidden="1" customHeight="1" x14ac:dyDescent="0.25">
      <c r="A1595" s="390" t="s">
        <v>432</v>
      </c>
      <c r="B1595" s="345" t="s">
        <v>128</v>
      </c>
      <c r="C1595" s="107"/>
      <c r="D1595" s="107"/>
      <c r="E1595" s="107"/>
      <c r="F1595" s="107"/>
      <c r="G1595" s="106"/>
      <c r="H1595" s="106"/>
      <c r="I1595" s="107"/>
      <c r="J1595" s="107"/>
      <c r="K1595" s="52"/>
      <c r="L1595" s="338" t="str">
        <f t="shared" ref="L1595" si="256">CONCATENATE(C1595," ",D1595," ",E1595," ",F1595," ",C1596," ",D1596," ",E1596," ",F1596)</f>
        <v xml:space="preserve">       </v>
      </c>
      <c r="M1595" s="63" t="str">
        <f t="shared" si="247"/>
        <v xml:space="preserve">   </v>
      </c>
      <c r="N1595" s="51"/>
      <c r="O1595" s="51"/>
      <c r="P1595" s="51"/>
      <c r="Q1595" s="51"/>
      <c r="R1595" s="51"/>
      <c r="S1595" s="51"/>
      <c r="T1595" s="51"/>
      <c r="U1595" s="51"/>
      <c r="V1595" s="51"/>
      <c r="W1595" s="51"/>
      <c r="X1595" s="51"/>
      <c r="Y1595" s="51"/>
      <c r="Z1595" s="51"/>
    </row>
    <row r="1596" spans="1:26" ht="15" hidden="1" customHeight="1" x14ac:dyDescent="0.25">
      <c r="A1596" s="391"/>
      <c r="B1596" s="340"/>
      <c r="C1596" s="104"/>
      <c r="D1596" s="370"/>
      <c r="E1596" s="52"/>
      <c r="F1596" s="105"/>
      <c r="G1596" s="106"/>
      <c r="H1596" s="106"/>
      <c r="I1596" s="107"/>
      <c r="J1596" s="107"/>
      <c r="K1596" s="52"/>
      <c r="L1596" s="68" t="str">
        <f t="shared" ref="L1596:L1603" si="257">CONCATENATE(C1596," ",D1596," ",E1596," ",F1596," ",C1597," ",D1597," ",E1597," ",F1597)</f>
        <v xml:space="preserve">       </v>
      </c>
      <c r="M1596" s="63" t="str">
        <f t="shared" si="247"/>
        <v xml:space="preserve">   </v>
      </c>
      <c r="N1596" s="51"/>
      <c r="O1596" s="51"/>
      <c r="P1596" s="51"/>
      <c r="Q1596" s="51"/>
      <c r="R1596" s="51"/>
      <c r="S1596" s="51"/>
      <c r="T1596" s="51"/>
      <c r="U1596" s="51"/>
      <c r="V1596" s="51"/>
      <c r="W1596" s="51"/>
      <c r="X1596" s="51"/>
      <c r="Y1596" s="51"/>
      <c r="Z1596" s="51"/>
    </row>
    <row r="1597" spans="1:26" ht="15" hidden="1" customHeight="1" x14ac:dyDescent="0.25">
      <c r="A1597" s="391"/>
      <c r="B1597" s="340"/>
      <c r="C1597" s="104"/>
      <c r="D1597" s="370"/>
      <c r="E1597" s="52"/>
      <c r="F1597" s="105"/>
      <c r="G1597" s="106"/>
      <c r="H1597" s="106"/>
      <c r="I1597" s="107"/>
      <c r="J1597" s="107"/>
      <c r="K1597" s="52"/>
      <c r="L1597" s="68" t="str">
        <f t="shared" si="257"/>
        <v xml:space="preserve">       </v>
      </c>
      <c r="M1597" s="63" t="str">
        <f t="shared" si="247"/>
        <v xml:space="preserve">   </v>
      </c>
      <c r="N1597" s="51"/>
      <c r="O1597" s="51"/>
      <c r="P1597" s="51"/>
      <c r="Q1597" s="51"/>
      <c r="R1597" s="51"/>
      <c r="S1597" s="51"/>
      <c r="T1597" s="51"/>
      <c r="U1597" s="51"/>
      <c r="V1597" s="51"/>
      <c r="W1597" s="51"/>
      <c r="X1597" s="51"/>
      <c r="Y1597" s="51"/>
      <c r="Z1597" s="51"/>
    </row>
    <row r="1598" spans="1:26" ht="15" hidden="1" customHeight="1" x14ac:dyDescent="0.25">
      <c r="A1598" s="391"/>
      <c r="B1598" s="340"/>
      <c r="C1598" s="104"/>
      <c r="D1598" s="370"/>
      <c r="E1598" s="52"/>
      <c r="F1598" s="105"/>
      <c r="G1598" s="106"/>
      <c r="H1598" s="106"/>
      <c r="I1598" s="107"/>
      <c r="J1598" s="107"/>
      <c r="K1598" s="52"/>
      <c r="L1598" s="68" t="str">
        <f t="shared" si="257"/>
        <v xml:space="preserve">       </v>
      </c>
      <c r="M1598" s="63" t="str">
        <f t="shared" si="247"/>
        <v xml:space="preserve">   </v>
      </c>
      <c r="N1598" s="51"/>
      <c r="O1598" s="51"/>
      <c r="P1598" s="51"/>
      <c r="Q1598" s="51"/>
      <c r="R1598" s="51"/>
      <c r="S1598" s="51"/>
      <c r="T1598" s="51"/>
      <c r="U1598" s="51"/>
      <c r="V1598" s="51"/>
      <c r="W1598" s="51"/>
      <c r="X1598" s="51"/>
      <c r="Y1598" s="51"/>
      <c r="Z1598" s="51"/>
    </row>
    <row r="1599" spans="1:26" ht="15" hidden="1" customHeight="1" x14ac:dyDescent="0.25">
      <c r="A1599" s="391"/>
      <c r="B1599" s="340"/>
      <c r="C1599" s="104"/>
      <c r="D1599" s="370"/>
      <c r="E1599" s="52"/>
      <c r="F1599" s="105"/>
      <c r="G1599" s="106"/>
      <c r="H1599" s="106"/>
      <c r="I1599" s="107"/>
      <c r="J1599" s="107"/>
      <c r="K1599" s="52"/>
      <c r="L1599" s="68" t="str">
        <f t="shared" si="257"/>
        <v xml:space="preserve">       </v>
      </c>
      <c r="M1599" s="63" t="str">
        <f t="shared" si="247"/>
        <v xml:space="preserve">   </v>
      </c>
      <c r="N1599" s="51"/>
      <c r="O1599" s="51"/>
      <c r="P1599" s="51"/>
      <c r="Q1599" s="51"/>
      <c r="R1599" s="51"/>
      <c r="S1599" s="51"/>
      <c r="T1599" s="51"/>
      <c r="U1599" s="51"/>
      <c r="V1599" s="51"/>
      <c r="W1599" s="51"/>
      <c r="X1599" s="51"/>
      <c r="Y1599" s="51"/>
      <c r="Z1599" s="51"/>
    </row>
    <row r="1600" spans="1:26" ht="15" hidden="1" customHeight="1" x14ac:dyDescent="0.25">
      <c r="A1600" s="391"/>
      <c r="B1600" s="340"/>
      <c r="C1600" s="104"/>
      <c r="D1600" s="370"/>
      <c r="E1600" s="52"/>
      <c r="F1600" s="105"/>
      <c r="G1600" s="106"/>
      <c r="H1600" s="106"/>
      <c r="I1600" s="107"/>
      <c r="J1600" s="107"/>
      <c r="K1600" s="52"/>
      <c r="L1600" s="68" t="str">
        <f t="shared" si="257"/>
        <v xml:space="preserve">       </v>
      </c>
      <c r="M1600" s="63" t="str">
        <f t="shared" si="247"/>
        <v xml:space="preserve">   </v>
      </c>
      <c r="N1600" s="51"/>
      <c r="O1600" s="51"/>
      <c r="P1600" s="51"/>
      <c r="Q1600" s="51"/>
      <c r="R1600" s="51"/>
      <c r="S1600" s="51"/>
      <c r="T1600" s="51"/>
      <c r="U1600" s="51"/>
      <c r="V1600" s="51"/>
      <c r="W1600" s="51"/>
      <c r="X1600" s="51"/>
      <c r="Y1600" s="51"/>
      <c r="Z1600" s="51"/>
    </row>
    <row r="1601" spans="1:26" ht="15" hidden="1" customHeight="1" x14ac:dyDescent="0.25">
      <c r="A1601" s="391"/>
      <c r="B1601" s="340"/>
      <c r="C1601" s="104"/>
      <c r="D1601" s="370"/>
      <c r="E1601" s="52"/>
      <c r="F1601" s="105"/>
      <c r="G1601" s="106"/>
      <c r="H1601" s="106"/>
      <c r="I1601" s="107"/>
      <c r="J1601" s="107"/>
      <c r="K1601" s="52"/>
      <c r="L1601" s="68" t="str">
        <f t="shared" si="257"/>
        <v xml:space="preserve">       </v>
      </c>
      <c r="M1601" s="63" t="str">
        <f t="shared" si="247"/>
        <v xml:space="preserve">   </v>
      </c>
      <c r="N1601" s="51"/>
      <c r="O1601" s="51"/>
      <c r="P1601" s="51"/>
      <c r="Q1601" s="51"/>
      <c r="R1601" s="51"/>
      <c r="S1601" s="51"/>
      <c r="T1601" s="51"/>
      <c r="U1601" s="51"/>
      <c r="V1601" s="51"/>
      <c r="W1601" s="51"/>
      <c r="X1601" s="51"/>
      <c r="Y1601" s="51"/>
      <c r="Z1601" s="51"/>
    </row>
    <row r="1602" spans="1:26" ht="15" hidden="1" customHeight="1" x14ac:dyDescent="0.25">
      <c r="A1602" s="391"/>
      <c r="B1602" s="340"/>
      <c r="C1602" s="104"/>
      <c r="D1602" s="370"/>
      <c r="E1602" s="52"/>
      <c r="F1602" s="105"/>
      <c r="G1602" s="106"/>
      <c r="H1602" s="106"/>
      <c r="I1602" s="107"/>
      <c r="J1602" s="107"/>
      <c r="K1602" s="52"/>
      <c r="L1602" s="68" t="str">
        <f t="shared" si="257"/>
        <v xml:space="preserve">       </v>
      </c>
      <c r="M1602" s="63" t="str">
        <f t="shared" si="247"/>
        <v xml:space="preserve">   </v>
      </c>
      <c r="N1602" s="51"/>
      <c r="O1602" s="51"/>
      <c r="P1602" s="51"/>
      <c r="Q1602" s="51"/>
      <c r="R1602" s="51"/>
      <c r="S1602" s="51"/>
      <c r="T1602" s="51"/>
      <c r="U1602" s="51"/>
      <c r="V1602" s="51"/>
      <c r="W1602" s="51"/>
      <c r="X1602" s="51"/>
      <c r="Y1602" s="51"/>
      <c r="Z1602" s="51"/>
    </row>
    <row r="1603" spans="1:26" ht="15" hidden="1" customHeight="1" x14ac:dyDescent="0.25">
      <c r="A1603" s="391"/>
      <c r="B1603" s="340"/>
      <c r="C1603" s="104"/>
      <c r="D1603" s="370"/>
      <c r="E1603" s="52"/>
      <c r="F1603" s="105"/>
      <c r="G1603" s="106"/>
      <c r="H1603" s="106"/>
      <c r="I1603" s="107"/>
      <c r="J1603" s="107"/>
      <c r="K1603" s="52"/>
      <c r="L1603" s="68" t="str">
        <f t="shared" si="257"/>
        <v xml:space="preserve">       </v>
      </c>
      <c r="M1603" s="63" t="str">
        <f t="shared" si="247"/>
        <v xml:space="preserve">   </v>
      </c>
      <c r="N1603" s="51"/>
      <c r="O1603" s="51"/>
      <c r="P1603" s="51"/>
      <c r="Q1603" s="51"/>
      <c r="R1603" s="51"/>
      <c r="S1603" s="51"/>
      <c r="T1603" s="51"/>
      <c r="U1603" s="51"/>
      <c r="V1603" s="51"/>
      <c r="W1603" s="51"/>
      <c r="X1603" s="51"/>
      <c r="Y1603" s="51"/>
      <c r="Z1603" s="51"/>
    </row>
    <row r="1604" spans="1:26" ht="15" hidden="1" customHeight="1" x14ac:dyDescent="0.25">
      <c r="A1604" s="392"/>
      <c r="B1604" s="344"/>
      <c r="C1604" s="104"/>
      <c r="D1604" s="370"/>
      <c r="E1604" s="52"/>
      <c r="F1604" s="105"/>
      <c r="G1604" s="106"/>
      <c r="H1604" s="106"/>
      <c r="I1604" s="107"/>
      <c r="J1604" s="107"/>
      <c r="K1604" s="52"/>
      <c r="L1604" s="68" t="str">
        <f>CONCATENATE(C1604," ",D1604," ",E1604," ",F1604)</f>
        <v xml:space="preserve">   </v>
      </c>
      <c r="M1604" s="63" t="str">
        <f t="shared" si="247"/>
        <v xml:space="preserve">   </v>
      </c>
      <c r="N1604" s="51"/>
      <c r="O1604" s="51"/>
      <c r="P1604" s="51"/>
      <c r="Q1604" s="51"/>
      <c r="R1604" s="51"/>
      <c r="S1604" s="51"/>
      <c r="T1604" s="51"/>
      <c r="U1604" s="51"/>
      <c r="V1604" s="51"/>
      <c r="W1604" s="51"/>
      <c r="X1604" s="51"/>
      <c r="Y1604" s="51"/>
      <c r="Z1604" s="51"/>
    </row>
    <row r="1605" spans="1:26" ht="15" hidden="1" customHeight="1" x14ac:dyDescent="0.25">
      <c r="A1605" s="390" t="s">
        <v>432</v>
      </c>
      <c r="B1605" s="345" t="s">
        <v>128</v>
      </c>
      <c r="C1605" s="107"/>
      <c r="D1605" s="107"/>
      <c r="E1605" s="107"/>
      <c r="F1605" s="107"/>
      <c r="G1605" s="106"/>
      <c r="H1605" s="106"/>
      <c r="I1605" s="107"/>
      <c r="J1605" s="107"/>
      <c r="K1605" s="52"/>
      <c r="L1605" s="338" t="str">
        <f t="shared" ref="L1605" si="258">CONCATENATE(C1605," ",D1605," ",E1605," ",F1605," ",C1606," ",D1606," ",E1606," ",F1606)</f>
        <v xml:space="preserve">       </v>
      </c>
      <c r="M1605" s="63" t="str">
        <f t="shared" si="247"/>
        <v xml:space="preserve">   </v>
      </c>
      <c r="N1605" s="51"/>
      <c r="O1605" s="51"/>
      <c r="P1605" s="51"/>
      <c r="Q1605" s="51"/>
      <c r="R1605" s="51"/>
      <c r="S1605" s="51"/>
      <c r="T1605" s="51"/>
      <c r="U1605" s="51"/>
      <c r="V1605" s="51"/>
      <c r="W1605" s="51"/>
      <c r="X1605" s="51"/>
      <c r="Y1605" s="51"/>
      <c r="Z1605" s="51"/>
    </row>
    <row r="1606" spans="1:26" ht="15" hidden="1" customHeight="1" x14ac:dyDescent="0.25">
      <c r="A1606" s="391"/>
      <c r="B1606" s="340"/>
      <c r="C1606" s="104"/>
      <c r="D1606" s="370"/>
      <c r="E1606" s="52"/>
      <c r="F1606" s="105"/>
      <c r="G1606" s="106"/>
      <c r="H1606" s="106"/>
      <c r="I1606" s="107"/>
      <c r="J1606" s="107"/>
      <c r="K1606" s="52"/>
      <c r="L1606" s="68" t="str">
        <f t="shared" ref="L1606:L1613" si="259">CONCATENATE(C1606," ",D1606," ",E1606," ",F1606," ",C1607," ",D1607," ",E1607," ",F1607)</f>
        <v xml:space="preserve">       </v>
      </c>
      <c r="M1606" s="63" t="str">
        <f t="shared" si="247"/>
        <v xml:space="preserve">   </v>
      </c>
      <c r="N1606" s="51"/>
      <c r="O1606" s="51"/>
      <c r="P1606" s="51"/>
      <c r="Q1606" s="51"/>
      <c r="R1606" s="51"/>
      <c r="S1606" s="51"/>
      <c r="T1606" s="51"/>
      <c r="U1606" s="51"/>
      <c r="V1606" s="51"/>
      <c r="W1606" s="51"/>
      <c r="X1606" s="51"/>
      <c r="Y1606" s="51"/>
      <c r="Z1606" s="51"/>
    </row>
    <row r="1607" spans="1:26" ht="15" hidden="1" customHeight="1" x14ac:dyDescent="0.25">
      <c r="A1607" s="391"/>
      <c r="B1607" s="340"/>
      <c r="C1607" s="104"/>
      <c r="D1607" s="370"/>
      <c r="E1607" s="52"/>
      <c r="F1607" s="105"/>
      <c r="G1607" s="106"/>
      <c r="H1607" s="106"/>
      <c r="I1607" s="107"/>
      <c r="J1607" s="107"/>
      <c r="K1607" s="52"/>
      <c r="L1607" s="68" t="str">
        <f t="shared" si="259"/>
        <v xml:space="preserve">       </v>
      </c>
      <c r="M1607" s="63" t="str">
        <f t="shared" si="247"/>
        <v xml:space="preserve">   </v>
      </c>
      <c r="N1607" s="51"/>
      <c r="O1607" s="51"/>
      <c r="P1607" s="51"/>
      <c r="Q1607" s="51"/>
      <c r="R1607" s="51"/>
      <c r="S1607" s="51"/>
      <c r="T1607" s="51"/>
      <c r="U1607" s="51"/>
      <c r="V1607" s="51"/>
      <c r="W1607" s="51"/>
      <c r="X1607" s="51"/>
      <c r="Y1607" s="51"/>
      <c r="Z1607" s="51"/>
    </row>
    <row r="1608" spans="1:26" ht="15" hidden="1" customHeight="1" x14ac:dyDescent="0.25">
      <c r="A1608" s="391"/>
      <c r="B1608" s="340"/>
      <c r="C1608" s="104"/>
      <c r="D1608" s="370"/>
      <c r="E1608" s="52"/>
      <c r="F1608" s="105"/>
      <c r="G1608" s="106"/>
      <c r="H1608" s="106"/>
      <c r="I1608" s="107"/>
      <c r="J1608" s="107"/>
      <c r="K1608" s="52"/>
      <c r="L1608" s="68" t="str">
        <f t="shared" si="259"/>
        <v xml:space="preserve">       </v>
      </c>
      <c r="M1608" s="63" t="str">
        <f t="shared" si="247"/>
        <v xml:space="preserve">   </v>
      </c>
      <c r="N1608" s="51"/>
      <c r="O1608" s="51"/>
      <c r="P1608" s="51"/>
      <c r="Q1608" s="51"/>
      <c r="R1608" s="51"/>
      <c r="S1608" s="51"/>
      <c r="T1608" s="51"/>
      <c r="U1608" s="51"/>
      <c r="V1608" s="51"/>
      <c r="W1608" s="51"/>
      <c r="X1608" s="51"/>
      <c r="Y1608" s="51"/>
      <c r="Z1608" s="51"/>
    </row>
    <row r="1609" spans="1:26" ht="15" hidden="1" customHeight="1" x14ac:dyDescent="0.25">
      <c r="A1609" s="391"/>
      <c r="B1609" s="340"/>
      <c r="C1609" s="104"/>
      <c r="D1609" s="370"/>
      <c r="E1609" s="52"/>
      <c r="F1609" s="105"/>
      <c r="G1609" s="106"/>
      <c r="H1609" s="106"/>
      <c r="I1609" s="107"/>
      <c r="J1609" s="107"/>
      <c r="K1609" s="52"/>
      <c r="L1609" s="68" t="str">
        <f t="shared" si="259"/>
        <v xml:space="preserve">       </v>
      </c>
      <c r="M1609" s="63" t="str">
        <f t="shared" si="247"/>
        <v xml:space="preserve">   </v>
      </c>
      <c r="N1609" s="51"/>
      <c r="O1609" s="51"/>
      <c r="P1609" s="51"/>
      <c r="Q1609" s="51"/>
      <c r="R1609" s="51"/>
      <c r="S1609" s="51"/>
      <c r="T1609" s="51"/>
      <c r="U1609" s="51"/>
      <c r="V1609" s="51"/>
      <c r="W1609" s="51"/>
      <c r="X1609" s="51"/>
      <c r="Y1609" s="51"/>
      <c r="Z1609" s="51"/>
    </row>
    <row r="1610" spans="1:26" ht="15" hidden="1" customHeight="1" x14ac:dyDescent="0.25">
      <c r="A1610" s="391"/>
      <c r="B1610" s="340"/>
      <c r="C1610" s="104"/>
      <c r="D1610" s="370"/>
      <c r="E1610" s="52"/>
      <c r="F1610" s="105"/>
      <c r="G1610" s="106"/>
      <c r="H1610" s="106"/>
      <c r="I1610" s="107"/>
      <c r="J1610" s="107"/>
      <c r="K1610" s="52"/>
      <c r="L1610" s="68" t="str">
        <f t="shared" si="259"/>
        <v xml:space="preserve">       </v>
      </c>
      <c r="M1610" s="63" t="str">
        <f t="shared" si="247"/>
        <v xml:space="preserve">   </v>
      </c>
      <c r="N1610" s="51"/>
      <c r="O1610" s="51"/>
      <c r="P1610" s="51"/>
      <c r="Q1610" s="51"/>
      <c r="R1610" s="51"/>
      <c r="S1610" s="51"/>
      <c r="T1610" s="51"/>
      <c r="U1610" s="51"/>
      <c r="V1610" s="51"/>
      <c r="W1610" s="51"/>
      <c r="X1610" s="51"/>
      <c r="Y1610" s="51"/>
      <c r="Z1610" s="51"/>
    </row>
    <row r="1611" spans="1:26" ht="15" hidden="1" customHeight="1" x14ac:dyDescent="0.25">
      <c r="A1611" s="391"/>
      <c r="B1611" s="340"/>
      <c r="C1611" s="104"/>
      <c r="D1611" s="370"/>
      <c r="E1611" s="52"/>
      <c r="F1611" s="105"/>
      <c r="G1611" s="106"/>
      <c r="H1611" s="106"/>
      <c r="I1611" s="107"/>
      <c r="J1611" s="107"/>
      <c r="K1611" s="52"/>
      <c r="L1611" s="68" t="str">
        <f t="shared" si="259"/>
        <v xml:space="preserve">       </v>
      </c>
      <c r="M1611" s="63" t="str">
        <f t="shared" si="247"/>
        <v xml:space="preserve">   </v>
      </c>
      <c r="N1611" s="51"/>
      <c r="O1611" s="51"/>
      <c r="P1611" s="51"/>
      <c r="Q1611" s="51"/>
      <c r="R1611" s="51"/>
      <c r="S1611" s="51"/>
      <c r="T1611" s="51"/>
      <c r="U1611" s="51"/>
      <c r="V1611" s="51"/>
      <c r="W1611" s="51"/>
      <c r="X1611" s="51"/>
      <c r="Y1611" s="51"/>
      <c r="Z1611" s="51"/>
    </row>
    <row r="1612" spans="1:26" ht="15" hidden="1" customHeight="1" x14ac:dyDescent="0.25">
      <c r="A1612" s="391"/>
      <c r="B1612" s="340"/>
      <c r="C1612" s="104"/>
      <c r="D1612" s="370"/>
      <c r="E1612" s="52"/>
      <c r="F1612" s="105"/>
      <c r="G1612" s="106"/>
      <c r="H1612" s="106"/>
      <c r="I1612" s="107"/>
      <c r="J1612" s="107"/>
      <c r="K1612" s="52"/>
      <c r="L1612" s="68" t="str">
        <f t="shared" si="259"/>
        <v xml:space="preserve">       </v>
      </c>
      <c r="M1612" s="63" t="str">
        <f t="shared" si="247"/>
        <v xml:space="preserve">   </v>
      </c>
      <c r="N1612" s="51"/>
      <c r="O1612" s="51"/>
      <c r="P1612" s="51"/>
      <c r="Q1612" s="51"/>
      <c r="R1612" s="51"/>
      <c r="S1612" s="51"/>
      <c r="T1612" s="51"/>
      <c r="U1612" s="51"/>
      <c r="V1612" s="51"/>
      <c r="W1612" s="51"/>
      <c r="X1612" s="51"/>
      <c r="Y1612" s="51"/>
      <c r="Z1612" s="51"/>
    </row>
    <row r="1613" spans="1:26" ht="15" hidden="1" customHeight="1" x14ac:dyDescent="0.25">
      <c r="A1613" s="391"/>
      <c r="B1613" s="340"/>
      <c r="C1613" s="104"/>
      <c r="D1613" s="370"/>
      <c r="E1613" s="52"/>
      <c r="F1613" s="105"/>
      <c r="G1613" s="106"/>
      <c r="H1613" s="106"/>
      <c r="I1613" s="107"/>
      <c r="J1613" s="107"/>
      <c r="K1613" s="52"/>
      <c r="L1613" s="68" t="str">
        <f t="shared" si="259"/>
        <v xml:space="preserve">       </v>
      </c>
      <c r="M1613" s="63" t="str">
        <f t="shared" si="247"/>
        <v xml:space="preserve">   </v>
      </c>
      <c r="N1613" s="51"/>
      <c r="O1613" s="51"/>
      <c r="P1613" s="51"/>
      <c r="Q1613" s="51"/>
      <c r="R1613" s="51"/>
      <c r="S1613" s="51"/>
      <c r="T1613" s="51"/>
      <c r="U1613" s="51"/>
      <c r="V1613" s="51"/>
      <c r="W1613" s="51"/>
      <c r="X1613" s="51"/>
      <c r="Y1613" s="51"/>
      <c r="Z1613" s="51"/>
    </row>
    <row r="1614" spans="1:26" ht="15" hidden="1" customHeight="1" x14ac:dyDescent="0.25">
      <c r="A1614" s="392"/>
      <c r="B1614" s="344"/>
      <c r="C1614" s="104"/>
      <c r="D1614" s="370"/>
      <c r="E1614" s="52"/>
      <c r="F1614" s="105"/>
      <c r="G1614" s="106"/>
      <c r="H1614" s="106"/>
      <c r="I1614" s="107"/>
      <c r="J1614" s="107"/>
      <c r="K1614" s="52"/>
      <c r="L1614" s="68" t="str">
        <f>CONCATENATE(C1614," ",D1614," ",E1614," ",F1614)</f>
        <v xml:space="preserve">   </v>
      </c>
      <c r="M1614" s="63" t="str">
        <f t="shared" si="247"/>
        <v xml:space="preserve">   </v>
      </c>
      <c r="N1614" s="51"/>
      <c r="O1614" s="51"/>
      <c r="P1614" s="51"/>
      <c r="Q1614" s="51"/>
      <c r="R1614" s="51"/>
      <c r="S1614" s="51"/>
      <c r="T1614" s="51"/>
      <c r="U1614" s="51"/>
      <c r="V1614" s="51"/>
      <c r="W1614" s="51"/>
      <c r="X1614" s="51"/>
      <c r="Y1614" s="51"/>
      <c r="Z1614" s="51"/>
    </row>
    <row r="1615" spans="1:26" ht="15" hidden="1" customHeight="1" x14ac:dyDescent="0.25">
      <c r="A1615" s="390" t="s">
        <v>432</v>
      </c>
      <c r="B1615" s="345" t="s">
        <v>128</v>
      </c>
      <c r="C1615" s="107"/>
      <c r="D1615" s="107"/>
      <c r="E1615" s="107"/>
      <c r="F1615" s="107"/>
      <c r="G1615" s="106"/>
      <c r="H1615" s="106"/>
      <c r="I1615" s="107"/>
      <c r="J1615" s="107"/>
      <c r="K1615" s="52"/>
      <c r="L1615" s="338" t="str">
        <f t="shared" ref="L1615" si="260">CONCATENATE(C1615," ",D1615," ",E1615," ",F1615," ",C1616," ",D1616," ",E1616," ",F1616)</f>
        <v xml:space="preserve">       </v>
      </c>
      <c r="M1615" s="63" t="str">
        <f t="shared" ref="M1615:M1678" si="261">CONCATENATE(G1615," ",H1615," ",I1615," ",J1615)</f>
        <v xml:space="preserve">   </v>
      </c>
      <c r="N1615" s="51"/>
      <c r="O1615" s="51"/>
      <c r="P1615" s="51"/>
      <c r="Q1615" s="51"/>
      <c r="R1615" s="51"/>
      <c r="S1615" s="51"/>
      <c r="T1615" s="51"/>
      <c r="U1615" s="51"/>
      <c r="V1615" s="51"/>
      <c r="W1615" s="51"/>
      <c r="X1615" s="51"/>
      <c r="Y1615" s="51"/>
      <c r="Z1615" s="51"/>
    </row>
    <row r="1616" spans="1:26" ht="15" hidden="1" customHeight="1" x14ac:dyDescent="0.25">
      <c r="A1616" s="391"/>
      <c r="B1616" s="340"/>
      <c r="C1616" s="104"/>
      <c r="D1616" s="370"/>
      <c r="E1616" s="52"/>
      <c r="F1616" s="105"/>
      <c r="G1616" s="106"/>
      <c r="H1616" s="106"/>
      <c r="I1616" s="107"/>
      <c r="J1616" s="107"/>
      <c r="K1616" s="52"/>
      <c r="L1616" s="68" t="str">
        <f t="shared" ref="L1616:L1623" si="262">CONCATENATE(C1616," ",D1616," ",E1616," ",F1616," ",C1617," ",D1617," ",E1617," ",F1617)</f>
        <v xml:space="preserve">       </v>
      </c>
      <c r="M1616" s="63" t="str">
        <f t="shared" si="261"/>
        <v xml:space="preserve">   </v>
      </c>
      <c r="N1616" s="51"/>
      <c r="O1616" s="51"/>
      <c r="P1616" s="51"/>
      <c r="Q1616" s="51"/>
      <c r="R1616" s="51"/>
      <c r="S1616" s="51"/>
      <c r="T1616" s="51"/>
      <c r="U1616" s="51"/>
      <c r="V1616" s="51"/>
      <c r="W1616" s="51"/>
      <c r="X1616" s="51"/>
      <c r="Y1616" s="51"/>
      <c r="Z1616" s="51"/>
    </row>
    <row r="1617" spans="1:26" ht="15" hidden="1" customHeight="1" x14ac:dyDescent="0.25">
      <c r="A1617" s="391"/>
      <c r="B1617" s="340"/>
      <c r="C1617" s="104"/>
      <c r="D1617" s="370"/>
      <c r="E1617" s="52"/>
      <c r="F1617" s="105"/>
      <c r="G1617" s="106"/>
      <c r="H1617" s="106"/>
      <c r="I1617" s="107"/>
      <c r="J1617" s="107"/>
      <c r="K1617" s="52"/>
      <c r="L1617" s="68" t="str">
        <f t="shared" si="262"/>
        <v xml:space="preserve">       </v>
      </c>
      <c r="M1617" s="63" t="str">
        <f t="shared" si="261"/>
        <v xml:space="preserve">   </v>
      </c>
      <c r="N1617" s="51"/>
      <c r="O1617" s="51"/>
      <c r="P1617" s="51"/>
      <c r="Q1617" s="51"/>
      <c r="R1617" s="51"/>
      <c r="S1617" s="51"/>
      <c r="T1617" s="51"/>
      <c r="U1617" s="51"/>
      <c r="V1617" s="51"/>
      <c r="W1617" s="51"/>
      <c r="X1617" s="51"/>
      <c r="Y1617" s="51"/>
      <c r="Z1617" s="51"/>
    </row>
    <row r="1618" spans="1:26" ht="15" hidden="1" customHeight="1" x14ac:dyDescent="0.25">
      <c r="A1618" s="391"/>
      <c r="B1618" s="340"/>
      <c r="C1618" s="104"/>
      <c r="D1618" s="370"/>
      <c r="E1618" s="52"/>
      <c r="F1618" s="105"/>
      <c r="G1618" s="106"/>
      <c r="H1618" s="106"/>
      <c r="I1618" s="107"/>
      <c r="J1618" s="107"/>
      <c r="K1618" s="52"/>
      <c r="L1618" s="68" t="str">
        <f t="shared" si="262"/>
        <v xml:space="preserve">       </v>
      </c>
      <c r="M1618" s="63" t="str">
        <f t="shared" si="261"/>
        <v xml:space="preserve">   </v>
      </c>
      <c r="N1618" s="51"/>
      <c r="O1618" s="51"/>
      <c r="P1618" s="51"/>
      <c r="Q1618" s="51"/>
      <c r="R1618" s="51"/>
      <c r="S1618" s="51"/>
      <c r="T1618" s="51"/>
      <c r="U1618" s="51"/>
      <c r="V1618" s="51"/>
      <c r="W1618" s="51"/>
      <c r="X1618" s="51"/>
      <c r="Y1618" s="51"/>
      <c r="Z1618" s="51"/>
    </row>
    <row r="1619" spans="1:26" ht="15" hidden="1" customHeight="1" x14ac:dyDescent="0.25">
      <c r="A1619" s="391"/>
      <c r="B1619" s="340"/>
      <c r="C1619" s="104"/>
      <c r="D1619" s="370"/>
      <c r="E1619" s="52"/>
      <c r="F1619" s="105"/>
      <c r="G1619" s="106"/>
      <c r="H1619" s="106"/>
      <c r="I1619" s="107"/>
      <c r="J1619" s="107"/>
      <c r="K1619" s="52"/>
      <c r="L1619" s="68" t="str">
        <f t="shared" si="262"/>
        <v xml:space="preserve">       </v>
      </c>
      <c r="M1619" s="63" t="str">
        <f t="shared" si="261"/>
        <v xml:space="preserve">   </v>
      </c>
      <c r="N1619" s="51"/>
      <c r="O1619" s="51"/>
      <c r="P1619" s="51"/>
      <c r="Q1619" s="51"/>
      <c r="R1619" s="51"/>
      <c r="S1619" s="51"/>
      <c r="T1619" s="51"/>
      <c r="U1619" s="51"/>
      <c r="V1619" s="51"/>
      <c r="W1619" s="51"/>
      <c r="X1619" s="51"/>
      <c r="Y1619" s="51"/>
      <c r="Z1619" s="51"/>
    </row>
    <row r="1620" spans="1:26" ht="15" hidden="1" customHeight="1" x14ac:dyDescent="0.25">
      <c r="A1620" s="391"/>
      <c r="B1620" s="340"/>
      <c r="C1620" s="104"/>
      <c r="D1620" s="370"/>
      <c r="E1620" s="52"/>
      <c r="F1620" s="105"/>
      <c r="G1620" s="106"/>
      <c r="H1620" s="106"/>
      <c r="I1620" s="107"/>
      <c r="J1620" s="107"/>
      <c r="K1620" s="52"/>
      <c r="L1620" s="68" t="str">
        <f t="shared" si="262"/>
        <v xml:space="preserve">       </v>
      </c>
      <c r="M1620" s="63" t="str">
        <f t="shared" si="261"/>
        <v xml:space="preserve">   </v>
      </c>
      <c r="N1620" s="51"/>
      <c r="O1620" s="51"/>
      <c r="P1620" s="51"/>
      <c r="Q1620" s="51"/>
      <c r="R1620" s="51"/>
      <c r="S1620" s="51"/>
      <c r="T1620" s="51"/>
      <c r="U1620" s="51"/>
      <c r="V1620" s="51"/>
      <c r="W1620" s="51"/>
      <c r="X1620" s="51"/>
      <c r="Y1620" s="51"/>
      <c r="Z1620" s="51"/>
    </row>
    <row r="1621" spans="1:26" ht="15" hidden="1" customHeight="1" x14ac:dyDescent="0.25">
      <c r="A1621" s="391"/>
      <c r="B1621" s="340"/>
      <c r="C1621" s="104"/>
      <c r="D1621" s="370"/>
      <c r="E1621" s="52"/>
      <c r="F1621" s="105"/>
      <c r="G1621" s="106"/>
      <c r="H1621" s="106"/>
      <c r="I1621" s="107"/>
      <c r="J1621" s="107"/>
      <c r="K1621" s="52"/>
      <c r="L1621" s="68" t="str">
        <f t="shared" si="262"/>
        <v xml:space="preserve">       </v>
      </c>
      <c r="M1621" s="63" t="str">
        <f t="shared" si="261"/>
        <v xml:space="preserve">   </v>
      </c>
      <c r="N1621" s="51"/>
      <c r="O1621" s="51"/>
      <c r="P1621" s="51"/>
      <c r="Q1621" s="51"/>
      <c r="R1621" s="51"/>
      <c r="S1621" s="51"/>
      <c r="T1621" s="51"/>
      <c r="U1621" s="51"/>
      <c r="V1621" s="51"/>
      <c r="W1621" s="51"/>
      <c r="X1621" s="51"/>
      <c r="Y1621" s="51"/>
      <c r="Z1621" s="51"/>
    </row>
    <row r="1622" spans="1:26" ht="15" hidden="1" customHeight="1" x14ac:dyDescent="0.25">
      <c r="A1622" s="391"/>
      <c r="B1622" s="340"/>
      <c r="C1622" s="104"/>
      <c r="D1622" s="370"/>
      <c r="E1622" s="52"/>
      <c r="F1622" s="105"/>
      <c r="G1622" s="106"/>
      <c r="H1622" s="106"/>
      <c r="I1622" s="107"/>
      <c r="J1622" s="107"/>
      <c r="K1622" s="52"/>
      <c r="L1622" s="68" t="str">
        <f t="shared" si="262"/>
        <v xml:space="preserve">       </v>
      </c>
      <c r="M1622" s="63" t="str">
        <f t="shared" si="261"/>
        <v xml:space="preserve">   </v>
      </c>
      <c r="N1622" s="51"/>
      <c r="O1622" s="51"/>
      <c r="P1622" s="51"/>
      <c r="Q1622" s="51"/>
      <c r="R1622" s="51"/>
      <c r="S1622" s="51"/>
      <c r="T1622" s="51"/>
      <c r="U1622" s="51"/>
      <c r="V1622" s="51"/>
      <c r="W1622" s="51"/>
      <c r="X1622" s="51"/>
      <c r="Y1622" s="51"/>
      <c r="Z1622" s="51"/>
    </row>
    <row r="1623" spans="1:26" ht="15" hidden="1" customHeight="1" x14ac:dyDescent="0.25">
      <c r="A1623" s="391"/>
      <c r="B1623" s="340"/>
      <c r="C1623" s="104"/>
      <c r="D1623" s="370"/>
      <c r="E1623" s="52"/>
      <c r="F1623" s="105"/>
      <c r="G1623" s="106"/>
      <c r="H1623" s="106"/>
      <c r="I1623" s="107"/>
      <c r="J1623" s="107"/>
      <c r="K1623" s="52"/>
      <c r="L1623" s="68" t="str">
        <f t="shared" si="262"/>
        <v xml:space="preserve">       </v>
      </c>
      <c r="M1623" s="63" t="str">
        <f t="shared" si="261"/>
        <v xml:space="preserve">   </v>
      </c>
      <c r="N1623" s="51"/>
      <c r="O1623" s="51"/>
      <c r="P1623" s="51"/>
      <c r="Q1623" s="51"/>
      <c r="R1623" s="51"/>
      <c r="S1623" s="51"/>
      <c r="T1623" s="51"/>
      <c r="U1623" s="51"/>
      <c r="V1623" s="51"/>
      <c r="W1623" s="51"/>
      <c r="X1623" s="51"/>
      <c r="Y1623" s="51"/>
      <c r="Z1623" s="51"/>
    </row>
    <row r="1624" spans="1:26" ht="15" hidden="1" customHeight="1" x14ac:dyDescent="0.25">
      <c r="A1624" s="392"/>
      <c r="B1624" s="344"/>
      <c r="C1624" s="104"/>
      <c r="D1624" s="370"/>
      <c r="E1624" s="52"/>
      <c r="F1624" s="105"/>
      <c r="G1624" s="106"/>
      <c r="H1624" s="106"/>
      <c r="I1624" s="107"/>
      <c r="J1624" s="107"/>
      <c r="K1624" s="52"/>
      <c r="L1624" s="68" t="str">
        <f>CONCATENATE(C1624," ",D1624," ",E1624," ",F1624)</f>
        <v xml:space="preserve">   </v>
      </c>
      <c r="M1624" s="63" t="str">
        <f t="shared" si="261"/>
        <v xml:space="preserve">   </v>
      </c>
      <c r="N1624" s="51"/>
      <c r="O1624" s="51"/>
      <c r="P1624" s="51"/>
      <c r="Q1624" s="51"/>
      <c r="R1624" s="51"/>
      <c r="S1624" s="51"/>
      <c r="T1624" s="51"/>
      <c r="U1624" s="51"/>
      <c r="V1624" s="51"/>
      <c r="W1624" s="51"/>
      <c r="X1624" s="51"/>
      <c r="Y1624" s="51"/>
      <c r="Z1624" s="51"/>
    </row>
    <row r="1625" spans="1:26" ht="15" hidden="1" customHeight="1" x14ac:dyDescent="0.25">
      <c r="A1625" s="390" t="s">
        <v>432</v>
      </c>
      <c r="B1625" s="345" t="s">
        <v>128</v>
      </c>
      <c r="C1625" s="107"/>
      <c r="D1625" s="107"/>
      <c r="E1625" s="107"/>
      <c r="F1625" s="107"/>
      <c r="G1625" s="106"/>
      <c r="H1625" s="106"/>
      <c r="I1625" s="107"/>
      <c r="J1625" s="107"/>
      <c r="K1625" s="52"/>
      <c r="L1625" s="338" t="str">
        <f t="shared" ref="L1625" si="263">CONCATENATE(C1625," ",D1625," ",E1625," ",F1625," ",C1626," ",D1626," ",E1626," ",F1626)</f>
        <v xml:space="preserve">       </v>
      </c>
      <c r="M1625" s="63" t="str">
        <f t="shared" si="261"/>
        <v xml:space="preserve">   </v>
      </c>
      <c r="N1625" s="51"/>
      <c r="O1625" s="51"/>
      <c r="P1625" s="51"/>
      <c r="Q1625" s="51"/>
      <c r="R1625" s="51"/>
      <c r="S1625" s="51"/>
      <c r="T1625" s="51"/>
      <c r="U1625" s="51"/>
      <c r="V1625" s="51"/>
      <c r="W1625" s="51"/>
      <c r="X1625" s="51"/>
      <c r="Y1625" s="51"/>
      <c r="Z1625" s="51"/>
    </row>
    <row r="1626" spans="1:26" ht="15" hidden="1" customHeight="1" x14ac:dyDescent="0.25">
      <c r="A1626" s="391"/>
      <c r="B1626" s="340"/>
      <c r="C1626" s="104"/>
      <c r="D1626" s="370"/>
      <c r="E1626" s="52"/>
      <c r="F1626" s="105"/>
      <c r="G1626" s="106"/>
      <c r="H1626" s="106"/>
      <c r="I1626" s="107"/>
      <c r="J1626" s="107"/>
      <c r="K1626" s="52"/>
      <c r="L1626" s="68" t="str">
        <f t="shared" ref="L1626:L1633" si="264">CONCATENATE(C1626," ",D1626," ",E1626," ",F1626," ",C1627," ",D1627," ",E1627," ",F1627)</f>
        <v xml:space="preserve">       </v>
      </c>
      <c r="M1626" s="63" t="str">
        <f t="shared" si="261"/>
        <v xml:space="preserve">   </v>
      </c>
      <c r="N1626" s="51"/>
      <c r="O1626" s="51"/>
      <c r="P1626" s="51"/>
      <c r="Q1626" s="51"/>
      <c r="R1626" s="51"/>
      <c r="S1626" s="51"/>
      <c r="T1626" s="51"/>
      <c r="U1626" s="51"/>
      <c r="V1626" s="51"/>
      <c r="W1626" s="51"/>
      <c r="X1626" s="51"/>
      <c r="Y1626" s="51"/>
      <c r="Z1626" s="51"/>
    </row>
    <row r="1627" spans="1:26" ht="15" hidden="1" customHeight="1" x14ac:dyDescent="0.25">
      <c r="A1627" s="391"/>
      <c r="B1627" s="340"/>
      <c r="C1627" s="104"/>
      <c r="D1627" s="370"/>
      <c r="E1627" s="52"/>
      <c r="F1627" s="105"/>
      <c r="G1627" s="106"/>
      <c r="H1627" s="106"/>
      <c r="I1627" s="107"/>
      <c r="J1627" s="107"/>
      <c r="K1627" s="52"/>
      <c r="L1627" s="68" t="str">
        <f t="shared" si="264"/>
        <v xml:space="preserve">       </v>
      </c>
      <c r="M1627" s="63" t="str">
        <f t="shared" si="261"/>
        <v xml:space="preserve">   </v>
      </c>
      <c r="N1627" s="51"/>
      <c r="O1627" s="51"/>
      <c r="P1627" s="51"/>
      <c r="Q1627" s="51"/>
      <c r="R1627" s="51"/>
      <c r="S1627" s="51"/>
      <c r="T1627" s="51"/>
      <c r="U1627" s="51"/>
      <c r="V1627" s="51"/>
      <c r="W1627" s="51"/>
      <c r="X1627" s="51"/>
      <c r="Y1627" s="51"/>
      <c r="Z1627" s="51"/>
    </row>
    <row r="1628" spans="1:26" ht="15" hidden="1" customHeight="1" x14ac:dyDescent="0.25">
      <c r="A1628" s="391"/>
      <c r="B1628" s="340"/>
      <c r="C1628" s="104"/>
      <c r="D1628" s="370"/>
      <c r="E1628" s="52"/>
      <c r="F1628" s="105"/>
      <c r="G1628" s="106"/>
      <c r="H1628" s="106"/>
      <c r="I1628" s="107"/>
      <c r="J1628" s="107"/>
      <c r="K1628" s="52"/>
      <c r="L1628" s="68" t="str">
        <f t="shared" si="264"/>
        <v xml:space="preserve">       </v>
      </c>
      <c r="M1628" s="63" t="str">
        <f t="shared" si="261"/>
        <v xml:space="preserve">   </v>
      </c>
      <c r="N1628" s="51"/>
      <c r="O1628" s="51"/>
      <c r="P1628" s="51"/>
      <c r="Q1628" s="51"/>
      <c r="R1628" s="51"/>
      <c r="S1628" s="51"/>
      <c r="T1628" s="51"/>
      <c r="U1628" s="51"/>
      <c r="V1628" s="51"/>
      <c r="W1628" s="51"/>
      <c r="X1628" s="51"/>
      <c r="Y1628" s="51"/>
      <c r="Z1628" s="51"/>
    </row>
    <row r="1629" spans="1:26" ht="15" hidden="1" customHeight="1" x14ac:dyDescent="0.25">
      <c r="A1629" s="391"/>
      <c r="B1629" s="340"/>
      <c r="C1629" s="104"/>
      <c r="D1629" s="370"/>
      <c r="E1629" s="52"/>
      <c r="F1629" s="105"/>
      <c r="G1629" s="106"/>
      <c r="H1629" s="106"/>
      <c r="I1629" s="107"/>
      <c r="J1629" s="107"/>
      <c r="K1629" s="52"/>
      <c r="L1629" s="68" t="str">
        <f t="shared" si="264"/>
        <v xml:space="preserve">       </v>
      </c>
      <c r="M1629" s="63" t="str">
        <f t="shared" si="261"/>
        <v xml:space="preserve">   </v>
      </c>
      <c r="N1629" s="51"/>
      <c r="O1629" s="51"/>
      <c r="P1629" s="51"/>
      <c r="Q1629" s="51"/>
      <c r="R1629" s="51"/>
      <c r="S1629" s="51"/>
      <c r="T1629" s="51"/>
      <c r="U1629" s="51"/>
      <c r="V1629" s="51"/>
      <c r="W1629" s="51"/>
      <c r="X1629" s="51"/>
      <c r="Y1629" s="51"/>
      <c r="Z1629" s="51"/>
    </row>
    <row r="1630" spans="1:26" ht="15" hidden="1" customHeight="1" x14ac:dyDescent="0.25">
      <c r="A1630" s="391"/>
      <c r="B1630" s="340"/>
      <c r="C1630" s="104"/>
      <c r="D1630" s="370"/>
      <c r="E1630" s="52"/>
      <c r="F1630" s="105"/>
      <c r="G1630" s="106"/>
      <c r="H1630" s="106"/>
      <c r="I1630" s="107"/>
      <c r="J1630" s="107"/>
      <c r="K1630" s="52"/>
      <c r="L1630" s="68" t="str">
        <f t="shared" si="264"/>
        <v xml:space="preserve">       </v>
      </c>
      <c r="M1630" s="63" t="str">
        <f t="shared" si="261"/>
        <v xml:space="preserve">   </v>
      </c>
      <c r="N1630" s="51"/>
      <c r="O1630" s="51"/>
      <c r="P1630" s="51"/>
      <c r="Q1630" s="51"/>
      <c r="R1630" s="51"/>
      <c r="S1630" s="51"/>
      <c r="T1630" s="51"/>
      <c r="U1630" s="51"/>
      <c r="V1630" s="51"/>
      <c r="W1630" s="51"/>
      <c r="X1630" s="51"/>
      <c r="Y1630" s="51"/>
      <c r="Z1630" s="51"/>
    </row>
    <row r="1631" spans="1:26" ht="15" hidden="1" customHeight="1" x14ac:dyDescent="0.25">
      <c r="A1631" s="391"/>
      <c r="B1631" s="340"/>
      <c r="C1631" s="104"/>
      <c r="D1631" s="370"/>
      <c r="E1631" s="52"/>
      <c r="F1631" s="105"/>
      <c r="G1631" s="106"/>
      <c r="H1631" s="106"/>
      <c r="I1631" s="107"/>
      <c r="J1631" s="107"/>
      <c r="K1631" s="52"/>
      <c r="L1631" s="68" t="str">
        <f t="shared" si="264"/>
        <v xml:space="preserve">       </v>
      </c>
      <c r="M1631" s="63" t="str">
        <f t="shared" si="261"/>
        <v xml:space="preserve">   </v>
      </c>
      <c r="N1631" s="51"/>
      <c r="O1631" s="51"/>
      <c r="P1631" s="51"/>
      <c r="Q1631" s="51"/>
      <c r="R1631" s="51"/>
      <c r="S1631" s="51"/>
      <c r="T1631" s="51"/>
      <c r="U1631" s="51"/>
      <c r="V1631" s="51"/>
      <c r="W1631" s="51"/>
      <c r="X1631" s="51"/>
      <c r="Y1631" s="51"/>
      <c r="Z1631" s="51"/>
    </row>
    <row r="1632" spans="1:26" ht="15" hidden="1" customHeight="1" x14ac:dyDescent="0.25">
      <c r="A1632" s="391"/>
      <c r="B1632" s="340"/>
      <c r="C1632" s="104"/>
      <c r="D1632" s="370"/>
      <c r="E1632" s="52"/>
      <c r="F1632" s="105"/>
      <c r="G1632" s="106"/>
      <c r="H1632" s="106"/>
      <c r="I1632" s="107"/>
      <c r="J1632" s="107"/>
      <c r="K1632" s="52"/>
      <c r="L1632" s="68" t="str">
        <f t="shared" si="264"/>
        <v xml:space="preserve">       </v>
      </c>
      <c r="M1632" s="63" t="str">
        <f t="shared" si="261"/>
        <v xml:space="preserve">   </v>
      </c>
      <c r="N1632" s="51"/>
      <c r="O1632" s="51"/>
      <c r="P1632" s="51"/>
      <c r="Q1632" s="51"/>
      <c r="R1632" s="51"/>
      <c r="S1632" s="51"/>
      <c r="T1632" s="51"/>
      <c r="U1632" s="51"/>
      <c r="V1632" s="51"/>
      <c r="W1632" s="51"/>
      <c r="X1632" s="51"/>
      <c r="Y1632" s="51"/>
      <c r="Z1632" s="51"/>
    </row>
    <row r="1633" spans="1:26" ht="15" hidden="1" customHeight="1" x14ac:dyDescent="0.25">
      <c r="A1633" s="391"/>
      <c r="B1633" s="340"/>
      <c r="C1633" s="104"/>
      <c r="D1633" s="370"/>
      <c r="E1633" s="52"/>
      <c r="F1633" s="105"/>
      <c r="G1633" s="106"/>
      <c r="H1633" s="106"/>
      <c r="I1633" s="107"/>
      <c r="J1633" s="107"/>
      <c r="K1633" s="52"/>
      <c r="L1633" s="68" t="str">
        <f t="shared" si="264"/>
        <v xml:space="preserve">       </v>
      </c>
      <c r="M1633" s="63" t="str">
        <f t="shared" si="261"/>
        <v xml:space="preserve">   </v>
      </c>
      <c r="N1633" s="51"/>
      <c r="O1633" s="51"/>
      <c r="P1633" s="51"/>
      <c r="Q1633" s="51"/>
      <c r="R1633" s="51"/>
      <c r="S1633" s="51"/>
      <c r="T1633" s="51"/>
      <c r="U1633" s="51"/>
      <c r="V1633" s="51"/>
      <c r="W1633" s="51"/>
      <c r="X1633" s="51"/>
      <c r="Y1633" s="51"/>
      <c r="Z1633" s="51"/>
    </row>
    <row r="1634" spans="1:26" ht="15" hidden="1" customHeight="1" x14ac:dyDescent="0.25">
      <c r="A1634" s="392"/>
      <c r="B1634" s="344"/>
      <c r="C1634" s="104"/>
      <c r="D1634" s="370"/>
      <c r="E1634" s="52"/>
      <c r="F1634" s="105"/>
      <c r="G1634" s="106"/>
      <c r="H1634" s="106"/>
      <c r="I1634" s="107"/>
      <c r="J1634" s="107"/>
      <c r="K1634" s="52"/>
      <c r="L1634" s="68" t="str">
        <f>CONCATENATE(C1634," ",D1634," ",E1634," ",F1634)</f>
        <v xml:space="preserve">   </v>
      </c>
      <c r="M1634" s="63" t="str">
        <f t="shared" si="261"/>
        <v xml:space="preserve">   </v>
      </c>
      <c r="N1634" s="51"/>
      <c r="O1634" s="51"/>
      <c r="P1634" s="51"/>
      <c r="Q1634" s="51"/>
      <c r="R1634" s="51"/>
      <c r="S1634" s="51"/>
      <c r="T1634" s="51"/>
      <c r="U1634" s="51"/>
      <c r="V1634" s="51"/>
      <c r="W1634" s="51"/>
      <c r="X1634" s="51"/>
      <c r="Y1634" s="51"/>
      <c r="Z1634" s="51"/>
    </row>
    <row r="1635" spans="1:26" ht="15" hidden="1" customHeight="1" x14ac:dyDescent="0.25">
      <c r="A1635" s="390" t="s">
        <v>432</v>
      </c>
      <c r="B1635" s="345" t="s">
        <v>128</v>
      </c>
      <c r="C1635" s="107"/>
      <c r="D1635" s="107"/>
      <c r="E1635" s="107"/>
      <c r="F1635" s="107"/>
      <c r="G1635" s="106"/>
      <c r="H1635" s="106"/>
      <c r="I1635" s="107"/>
      <c r="J1635" s="107"/>
      <c r="K1635" s="52"/>
      <c r="L1635" s="338" t="str">
        <f t="shared" ref="L1635" si="265">CONCATENATE(C1635," ",D1635," ",E1635," ",F1635," ",C1636," ",D1636," ",E1636," ",F1636)</f>
        <v xml:space="preserve">       </v>
      </c>
      <c r="M1635" s="63" t="str">
        <f t="shared" si="261"/>
        <v xml:space="preserve">   </v>
      </c>
      <c r="N1635" s="51"/>
      <c r="O1635" s="51"/>
      <c r="P1635" s="51"/>
      <c r="Q1635" s="51"/>
      <c r="R1635" s="51"/>
      <c r="S1635" s="51"/>
      <c r="T1635" s="51"/>
      <c r="U1635" s="51"/>
      <c r="V1635" s="51"/>
      <c r="W1635" s="51"/>
      <c r="X1635" s="51"/>
      <c r="Y1635" s="51"/>
      <c r="Z1635" s="51"/>
    </row>
    <row r="1636" spans="1:26" ht="15" hidden="1" customHeight="1" x14ac:dyDescent="0.25">
      <c r="A1636" s="391"/>
      <c r="B1636" s="340"/>
      <c r="C1636" s="104"/>
      <c r="D1636" s="370"/>
      <c r="E1636" s="52"/>
      <c r="F1636" s="105"/>
      <c r="G1636" s="106"/>
      <c r="H1636" s="106"/>
      <c r="I1636" s="107"/>
      <c r="J1636" s="107"/>
      <c r="K1636" s="52"/>
      <c r="L1636" s="68" t="str">
        <f t="shared" ref="L1636:L1643" si="266">CONCATENATE(C1636," ",D1636," ",E1636," ",F1636," ",C1637," ",D1637," ",E1637," ",F1637)</f>
        <v xml:space="preserve">       </v>
      </c>
      <c r="M1636" s="63" t="str">
        <f t="shared" si="261"/>
        <v xml:space="preserve">   </v>
      </c>
      <c r="N1636" s="51"/>
      <c r="O1636" s="51"/>
      <c r="P1636" s="51"/>
      <c r="Q1636" s="51"/>
      <c r="R1636" s="51"/>
      <c r="S1636" s="51"/>
      <c r="T1636" s="51"/>
      <c r="U1636" s="51"/>
      <c r="V1636" s="51"/>
      <c r="W1636" s="51"/>
      <c r="X1636" s="51"/>
      <c r="Y1636" s="51"/>
      <c r="Z1636" s="51"/>
    </row>
    <row r="1637" spans="1:26" ht="15" hidden="1" customHeight="1" x14ac:dyDescent="0.25">
      <c r="A1637" s="391"/>
      <c r="B1637" s="340"/>
      <c r="C1637" s="104"/>
      <c r="D1637" s="370"/>
      <c r="E1637" s="52"/>
      <c r="F1637" s="105"/>
      <c r="G1637" s="106"/>
      <c r="H1637" s="106"/>
      <c r="I1637" s="107"/>
      <c r="J1637" s="107"/>
      <c r="K1637" s="52"/>
      <c r="L1637" s="68" t="str">
        <f t="shared" si="266"/>
        <v xml:space="preserve">       </v>
      </c>
      <c r="M1637" s="63" t="str">
        <f t="shared" si="261"/>
        <v xml:space="preserve">   </v>
      </c>
      <c r="N1637" s="51"/>
      <c r="O1637" s="51"/>
      <c r="P1637" s="51"/>
      <c r="Q1637" s="51"/>
      <c r="R1637" s="51"/>
      <c r="S1637" s="51"/>
      <c r="T1637" s="51"/>
      <c r="U1637" s="51"/>
      <c r="V1637" s="51"/>
      <c r="W1637" s="51"/>
      <c r="X1637" s="51"/>
      <c r="Y1637" s="51"/>
      <c r="Z1637" s="51"/>
    </row>
    <row r="1638" spans="1:26" ht="15" hidden="1" customHeight="1" x14ac:dyDescent="0.25">
      <c r="A1638" s="391"/>
      <c r="B1638" s="340"/>
      <c r="C1638" s="104"/>
      <c r="D1638" s="370"/>
      <c r="E1638" s="52"/>
      <c r="F1638" s="105"/>
      <c r="G1638" s="106"/>
      <c r="H1638" s="106"/>
      <c r="I1638" s="107"/>
      <c r="J1638" s="107"/>
      <c r="K1638" s="52"/>
      <c r="L1638" s="68" t="str">
        <f t="shared" si="266"/>
        <v xml:space="preserve">       </v>
      </c>
      <c r="M1638" s="63" t="str">
        <f t="shared" si="261"/>
        <v xml:space="preserve">   </v>
      </c>
      <c r="N1638" s="51"/>
      <c r="O1638" s="51"/>
      <c r="P1638" s="51"/>
      <c r="Q1638" s="51"/>
      <c r="R1638" s="51"/>
      <c r="S1638" s="51"/>
      <c r="T1638" s="51"/>
      <c r="U1638" s="51"/>
      <c r="V1638" s="51"/>
      <c r="W1638" s="51"/>
      <c r="X1638" s="51"/>
      <c r="Y1638" s="51"/>
      <c r="Z1638" s="51"/>
    </row>
    <row r="1639" spans="1:26" ht="15" hidden="1" customHeight="1" x14ac:dyDescent="0.25">
      <c r="A1639" s="391"/>
      <c r="B1639" s="340"/>
      <c r="C1639" s="104"/>
      <c r="D1639" s="370"/>
      <c r="E1639" s="52"/>
      <c r="F1639" s="105"/>
      <c r="G1639" s="106"/>
      <c r="H1639" s="106"/>
      <c r="I1639" s="107"/>
      <c r="J1639" s="107"/>
      <c r="K1639" s="52"/>
      <c r="L1639" s="68" t="str">
        <f t="shared" si="266"/>
        <v xml:space="preserve">       </v>
      </c>
      <c r="M1639" s="63" t="str">
        <f t="shared" si="261"/>
        <v xml:space="preserve">   </v>
      </c>
      <c r="N1639" s="51"/>
      <c r="O1639" s="51"/>
      <c r="P1639" s="51"/>
      <c r="Q1639" s="51"/>
      <c r="R1639" s="51"/>
      <c r="S1639" s="51"/>
      <c r="T1639" s="51"/>
      <c r="U1639" s="51"/>
      <c r="V1639" s="51"/>
      <c r="W1639" s="51"/>
      <c r="X1639" s="51"/>
      <c r="Y1639" s="51"/>
      <c r="Z1639" s="51"/>
    </row>
    <row r="1640" spans="1:26" ht="15" hidden="1" customHeight="1" x14ac:dyDescent="0.25">
      <c r="A1640" s="391"/>
      <c r="B1640" s="340"/>
      <c r="C1640" s="104"/>
      <c r="D1640" s="370"/>
      <c r="E1640" s="52"/>
      <c r="F1640" s="105"/>
      <c r="G1640" s="106"/>
      <c r="H1640" s="106"/>
      <c r="I1640" s="107"/>
      <c r="J1640" s="107"/>
      <c r="K1640" s="52"/>
      <c r="L1640" s="68" t="str">
        <f t="shared" si="266"/>
        <v xml:space="preserve">       </v>
      </c>
      <c r="M1640" s="63" t="str">
        <f t="shared" si="261"/>
        <v xml:space="preserve">   </v>
      </c>
      <c r="N1640" s="51"/>
      <c r="O1640" s="51"/>
      <c r="P1640" s="51"/>
      <c r="Q1640" s="51"/>
      <c r="R1640" s="51"/>
      <c r="S1640" s="51"/>
      <c r="T1640" s="51"/>
      <c r="U1640" s="51"/>
      <c r="V1640" s="51"/>
      <c r="W1640" s="51"/>
      <c r="X1640" s="51"/>
      <c r="Y1640" s="51"/>
      <c r="Z1640" s="51"/>
    </row>
    <row r="1641" spans="1:26" ht="15" hidden="1" customHeight="1" x14ac:dyDescent="0.25">
      <c r="A1641" s="391"/>
      <c r="B1641" s="340"/>
      <c r="C1641" s="104"/>
      <c r="D1641" s="370"/>
      <c r="E1641" s="52"/>
      <c r="F1641" s="105"/>
      <c r="G1641" s="106"/>
      <c r="H1641" s="106"/>
      <c r="I1641" s="107"/>
      <c r="J1641" s="107"/>
      <c r="K1641" s="52"/>
      <c r="L1641" s="68" t="str">
        <f t="shared" si="266"/>
        <v xml:space="preserve">       </v>
      </c>
      <c r="M1641" s="63" t="str">
        <f t="shared" si="261"/>
        <v xml:space="preserve">   </v>
      </c>
      <c r="N1641" s="51"/>
      <c r="O1641" s="51"/>
      <c r="P1641" s="51"/>
      <c r="Q1641" s="51"/>
      <c r="R1641" s="51"/>
      <c r="S1641" s="51"/>
      <c r="T1641" s="51"/>
      <c r="U1641" s="51"/>
      <c r="V1641" s="51"/>
      <c r="W1641" s="51"/>
      <c r="X1641" s="51"/>
      <c r="Y1641" s="51"/>
      <c r="Z1641" s="51"/>
    </row>
    <row r="1642" spans="1:26" ht="15" hidden="1" customHeight="1" x14ac:dyDescent="0.25">
      <c r="A1642" s="391"/>
      <c r="B1642" s="340"/>
      <c r="C1642" s="104"/>
      <c r="D1642" s="370"/>
      <c r="E1642" s="52"/>
      <c r="F1642" s="105"/>
      <c r="G1642" s="106"/>
      <c r="H1642" s="106"/>
      <c r="I1642" s="107"/>
      <c r="J1642" s="107"/>
      <c r="K1642" s="52"/>
      <c r="L1642" s="68" t="str">
        <f t="shared" si="266"/>
        <v xml:space="preserve">       </v>
      </c>
      <c r="M1642" s="63" t="str">
        <f t="shared" si="261"/>
        <v xml:space="preserve">   </v>
      </c>
      <c r="N1642" s="51"/>
      <c r="O1642" s="51"/>
      <c r="P1642" s="51"/>
      <c r="Q1642" s="51"/>
      <c r="R1642" s="51"/>
      <c r="S1642" s="51"/>
      <c r="T1642" s="51"/>
      <c r="U1642" s="51"/>
      <c r="V1642" s="51"/>
      <c r="W1642" s="51"/>
      <c r="X1642" s="51"/>
      <c r="Y1642" s="51"/>
      <c r="Z1642" s="51"/>
    </row>
    <row r="1643" spans="1:26" ht="15" hidden="1" customHeight="1" x14ac:dyDescent="0.25">
      <c r="A1643" s="391"/>
      <c r="B1643" s="340"/>
      <c r="C1643" s="104"/>
      <c r="D1643" s="370"/>
      <c r="E1643" s="52"/>
      <c r="F1643" s="105"/>
      <c r="G1643" s="106"/>
      <c r="H1643" s="106"/>
      <c r="I1643" s="107"/>
      <c r="J1643" s="107"/>
      <c r="K1643" s="52"/>
      <c r="L1643" s="68" t="str">
        <f t="shared" si="266"/>
        <v xml:space="preserve">       </v>
      </c>
      <c r="M1643" s="63" t="str">
        <f t="shared" si="261"/>
        <v xml:space="preserve">   </v>
      </c>
      <c r="N1643" s="51"/>
      <c r="O1643" s="51"/>
      <c r="P1643" s="51"/>
      <c r="Q1643" s="51"/>
      <c r="R1643" s="51"/>
      <c r="S1643" s="51"/>
      <c r="T1643" s="51"/>
      <c r="U1643" s="51"/>
      <c r="V1643" s="51"/>
      <c r="W1643" s="51"/>
      <c r="X1643" s="51"/>
      <c r="Y1643" s="51"/>
      <c r="Z1643" s="51"/>
    </row>
    <row r="1644" spans="1:26" ht="15" hidden="1" customHeight="1" x14ac:dyDescent="0.25">
      <c r="A1644" s="392"/>
      <c r="B1644" s="344"/>
      <c r="C1644" s="104"/>
      <c r="D1644" s="370"/>
      <c r="E1644" s="52"/>
      <c r="F1644" s="105"/>
      <c r="G1644" s="106"/>
      <c r="H1644" s="106"/>
      <c r="I1644" s="107"/>
      <c r="J1644" s="107"/>
      <c r="K1644" s="52"/>
      <c r="L1644" s="68" t="str">
        <f>CONCATENATE(C1644," ",D1644," ",E1644," ",F1644)</f>
        <v xml:space="preserve">   </v>
      </c>
      <c r="M1644" s="63" t="str">
        <f t="shared" si="261"/>
        <v xml:space="preserve">   </v>
      </c>
      <c r="N1644" s="51"/>
      <c r="O1644" s="51"/>
      <c r="P1644" s="51"/>
      <c r="Q1644" s="51"/>
      <c r="R1644" s="51"/>
      <c r="S1644" s="51"/>
      <c r="T1644" s="51"/>
      <c r="U1644" s="51"/>
      <c r="V1644" s="51"/>
      <c r="W1644" s="51"/>
      <c r="X1644" s="51"/>
      <c r="Y1644" s="51"/>
      <c r="Z1644" s="51"/>
    </row>
    <row r="1645" spans="1:26" ht="15" hidden="1" customHeight="1" x14ac:dyDescent="0.25">
      <c r="A1645" s="390" t="s">
        <v>432</v>
      </c>
      <c r="B1645" s="345" t="s">
        <v>128</v>
      </c>
      <c r="C1645" s="107"/>
      <c r="D1645" s="107"/>
      <c r="E1645" s="107"/>
      <c r="F1645" s="107"/>
      <c r="G1645" s="106"/>
      <c r="H1645" s="106"/>
      <c r="I1645" s="107"/>
      <c r="J1645" s="107"/>
      <c r="K1645" s="52"/>
      <c r="L1645" s="338" t="str">
        <f t="shared" ref="L1645" si="267">CONCATENATE(C1645," ",D1645," ",E1645," ",F1645," ",C1646," ",D1646," ",E1646," ",F1646)</f>
        <v xml:space="preserve">       </v>
      </c>
      <c r="M1645" s="63" t="str">
        <f t="shared" si="261"/>
        <v xml:space="preserve">   </v>
      </c>
      <c r="N1645" s="51"/>
      <c r="O1645" s="51"/>
      <c r="P1645" s="51"/>
      <c r="Q1645" s="51"/>
      <c r="R1645" s="51"/>
      <c r="S1645" s="51"/>
      <c r="T1645" s="51"/>
      <c r="U1645" s="51"/>
      <c r="V1645" s="51"/>
      <c r="W1645" s="51"/>
      <c r="X1645" s="51"/>
      <c r="Y1645" s="51"/>
      <c r="Z1645" s="51"/>
    </row>
    <row r="1646" spans="1:26" ht="15" hidden="1" customHeight="1" x14ac:dyDescent="0.25">
      <c r="A1646" s="391"/>
      <c r="B1646" s="340"/>
      <c r="C1646" s="104"/>
      <c r="D1646" s="370"/>
      <c r="E1646" s="52"/>
      <c r="F1646" s="105"/>
      <c r="G1646" s="106"/>
      <c r="H1646" s="106"/>
      <c r="I1646" s="107"/>
      <c r="J1646" s="107"/>
      <c r="K1646" s="52"/>
      <c r="L1646" s="68" t="str">
        <f t="shared" ref="L1646:L1653" si="268">CONCATENATE(C1646," ",D1646," ",E1646," ",F1646," ",C1647," ",D1647," ",E1647," ",F1647)</f>
        <v xml:space="preserve">       </v>
      </c>
      <c r="M1646" s="63" t="str">
        <f t="shared" si="261"/>
        <v xml:space="preserve">   </v>
      </c>
      <c r="N1646" s="51"/>
      <c r="O1646" s="51"/>
      <c r="P1646" s="51"/>
      <c r="Q1646" s="51"/>
      <c r="R1646" s="51"/>
      <c r="S1646" s="51"/>
      <c r="T1646" s="51"/>
      <c r="U1646" s="51"/>
      <c r="V1646" s="51"/>
      <c r="W1646" s="51"/>
      <c r="X1646" s="51"/>
      <c r="Y1646" s="51"/>
      <c r="Z1646" s="51"/>
    </row>
    <row r="1647" spans="1:26" ht="15" hidden="1" customHeight="1" x14ac:dyDescent="0.25">
      <c r="A1647" s="391"/>
      <c r="B1647" s="340"/>
      <c r="C1647" s="104"/>
      <c r="D1647" s="370"/>
      <c r="E1647" s="52"/>
      <c r="F1647" s="105"/>
      <c r="G1647" s="106"/>
      <c r="H1647" s="106"/>
      <c r="I1647" s="107"/>
      <c r="J1647" s="107"/>
      <c r="K1647" s="52"/>
      <c r="L1647" s="68" t="str">
        <f t="shared" si="268"/>
        <v xml:space="preserve">       </v>
      </c>
      <c r="M1647" s="63" t="str">
        <f t="shared" si="261"/>
        <v xml:space="preserve">   </v>
      </c>
      <c r="N1647" s="51"/>
      <c r="O1647" s="51"/>
      <c r="P1647" s="51"/>
      <c r="Q1647" s="51"/>
      <c r="R1647" s="51"/>
      <c r="S1647" s="51"/>
      <c r="T1647" s="51"/>
      <c r="U1647" s="51"/>
      <c r="V1647" s="51"/>
      <c r="W1647" s="51"/>
      <c r="X1647" s="51"/>
      <c r="Y1647" s="51"/>
      <c r="Z1647" s="51"/>
    </row>
    <row r="1648" spans="1:26" ht="15" hidden="1" customHeight="1" x14ac:dyDescent="0.25">
      <c r="A1648" s="391"/>
      <c r="B1648" s="340"/>
      <c r="C1648" s="104"/>
      <c r="D1648" s="370"/>
      <c r="E1648" s="52"/>
      <c r="F1648" s="105"/>
      <c r="G1648" s="106"/>
      <c r="H1648" s="106"/>
      <c r="I1648" s="107"/>
      <c r="J1648" s="107"/>
      <c r="K1648" s="52"/>
      <c r="L1648" s="68" t="str">
        <f t="shared" si="268"/>
        <v xml:space="preserve">       </v>
      </c>
      <c r="M1648" s="63" t="str">
        <f t="shared" si="261"/>
        <v xml:space="preserve">   </v>
      </c>
      <c r="N1648" s="51"/>
      <c r="O1648" s="51"/>
      <c r="P1648" s="51"/>
      <c r="Q1648" s="51"/>
      <c r="R1648" s="51"/>
      <c r="S1648" s="51"/>
      <c r="T1648" s="51"/>
      <c r="U1648" s="51"/>
      <c r="V1648" s="51"/>
      <c r="W1648" s="51"/>
      <c r="X1648" s="51"/>
      <c r="Y1648" s="51"/>
      <c r="Z1648" s="51"/>
    </row>
    <row r="1649" spans="1:26" ht="15" hidden="1" customHeight="1" x14ac:dyDescent="0.25">
      <c r="A1649" s="391"/>
      <c r="B1649" s="340"/>
      <c r="C1649" s="104"/>
      <c r="D1649" s="370"/>
      <c r="E1649" s="52"/>
      <c r="F1649" s="105"/>
      <c r="G1649" s="106"/>
      <c r="H1649" s="106"/>
      <c r="I1649" s="107"/>
      <c r="J1649" s="107"/>
      <c r="K1649" s="52"/>
      <c r="L1649" s="68" t="str">
        <f t="shared" si="268"/>
        <v xml:space="preserve">       </v>
      </c>
      <c r="M1649" s="63" t="str">
        <f t="shared" si="261"/>
        <v xml:space="preserve">   </v>
      </c>
      <c r="N1649" s="51"/>
      <c r="O1649" s="51"/>
      <c r="P1649" s="51"/>
      <c r="Q1649" s="51"/>
      <c r="R1649" s="51"/>
      <c r="S1649" s="51"/>
      <c r="T1649" s="51"/>
      <c r="U1649" s="51"/>
      <c r="V1649" s="51"/>
      <c r="W1649" s="51"/>
      <c r="X1649" s="51"/>
      <c r="Y1649" s="51"/>
      <c r="Z1649" s="51"/>
    </row>
    <row r="1650" spans="1:26" ht="15" hidden="1" customHeight="1" x14ac:dyDescent="0.25">
      <c r="A1650" s="391"/>
      <c r="B1650" s="340"/>
      <c r="C1650" s="104"/>
      <c r="D1650" s="370"/>
      <c r="E1650" s="52"/>
      <c r="F1650" s="105"/>
      <c r="G1650" s="106"/>
      <c r="H1650" s="106"/>
      <c r="I1650" s="107"/>
      <c r="J1650" s="107"/>
      <c r="K1650" s="52"/>
      <c r="L1650" s="68" t="str">
        <f t="shared" si="268"/>
        <v xml:space="preserve">       </v>
      </c>
      <c r="M1650" s="63" t="str">
        <f t="shared" si="261"/>
        <v xml:space="preserve">   </v>
      </c>
      <c r="N1650" s="51"/>
      <c r="O1650" s="51"/>
      <c r="P1650" s="51"/>
      <c r="Q1650" s="51"/>
      <c r="R1650" s="51"/>
      <c r="S1650" s="51"/>
      <c r="T1650" s="51"/>
      <c r="U1650" s="51"/>
      <c r="V1650" s="51"/>
      <c r="W1650" s="51"/>
      <c r="X1650" s="51"/>
      <c r="Y1650" s="51"/>
      <c r="Z1650" s="51"/>
    </row>
    <row r="1651" spans="1:26" ht="15" hidden="1" customHeight="1" x14ac:dyDescent="0.25">
      <c r="A1651" s="391"/>
      <c r="B1651" s="340"/>
      <c r="C1651" s="104"/>
      <c r="D1651" s="370"/>
      <c r="E1651" s="52"/>
      <c r="F1651" s="105"/>
      <c r="G1651" s="106"/>
      <c r="H1651" s="106"/>
      <c r="I1651" s="107"/>
      <c r="J1651" s="107"/>
      <c r="K1651" s="52"/>
      <c r="L1651" s="68" t="str">
        <f t="shared" si="268"/>
        <v xml:space="preserve">       </v>
      </c>
      <c r="M1651" s="63" t="str">
        <f t="shared" si="261"/>
        <v xml:space="preserve">   </v>
      </c>
      <c r="N1651" s="51"/>
      <c r="O1651" s="51"/>
      <c r="P1651" s="51"/>
      <c r="Q1651" s="51"/>
      <c r="R1651" s="51"/>
      <c r="S1651" s="51"/>
      <c r="T1651" s="51"/>
      <c r="U1651" s="51"/>
      <c r="V1651" s="51"/>
      <c r="W1651" s="51"/>
      <c r="X1651" s="51"/>
      <c r="Y1651" s="51"/>
      <c r="Z1651" s="51"/>
    </row>
    <row r="1652" spans="1:26" ht="15" hidden="1" customHeight="1" x14ac:dyDescent="0.25">
      <c r="A1652" s="391"/>
      <c r="B1652" s="340"/>
      <c r="C1652" s="104"/>
      <c r="D1652" s="370"/>
      <c r="E1652" s="52"/>
      <c r="F1652" s="105"/>
      <c r="G1652" s="106"/>
      <c r="H1652" s="106"/>
      <c r="I1652" s="107"/>
      <c r="J1652" s="107"/>
      <c r="K1652" s="52"/>
      <c r="L1652" s="68" t="str">
        <f t="shared" si="268"/>
        <v xml:space="preserve">       </v>
      </c>
      <c r="M1652" s="63" t="str">
        <f t="shared" si="261"/>
        <v xml:space="preserve">   </v>
      </c>
      <c r="N1652" s="51"/>
      <c r="O1652" s="51"/>
      <c r="P1652" s="51"/>
      <c r="Q1652" s="51"/>
      <c r="R1652" s="51"/>
      <c r="S1652" s="51"/>
      <c r="T1652" s="51"/>
      <c r="U1652" s="51"/>
      <c r="V1652" s="51"/>
      <c r="W1652" s="51"/>
      <c r="X1652" s="51"/>
      <c r="Y1652" s="51"/>
      <c r="Z1652" s="51"/>
    </row>
    <row r="1653" spans="1:26" ht="15" hidden="1" customHeight="1" x14ac:dyDescent="0.25">
      <c r="A1653" s="391"/>
      <c r="B1653" s="340"/>
      <c r="C1653" s="104"/>
      <c r="D1653" s="370"/>
      <c r="E1653" s="52"/>
      <c r="F1653" s="105"/>
      <c r="G1653" s="106"/>
      <c r="H1653" s="106"/>
      <c r="I1653" s="107"/>
      <c r="J1653" s="107"/>
      <c r="K1653" s="52"/>
      <c r="L1653" s="68" t="str">
        <f t="shared" si="268"/>
        <v xml:space="preserve">       </v>
      </c>
      <c r="M1653" s="63" t="str">
        <f t="shared" si="261"/>
        <v xml:space="preserve">   </v>
      </c>
      <c r="N1653" s="51"/>
      <c r="O1653" s="51"/>
      <c r="P1653" s="51"/>
      <c r="Q1653" s="51"/>
      <c r="R1653" s="51"/>
      <c r="S1653" s="51"/>
      <c r="T1653" s="51"/>
      <c r="U1653" s="51"/>
      <c r="V1653" s="51"/>
      <c r="W1653" s="51"/>
      <c r="X1653" s="51"/>
      <c r="Y1653" s="51"/>
      <c r="Z1653" s="51"/>
    </row>
    <row r="1654" spans="1:26" ht="15" hidden="1" customHeight="1" x14ac:dyDescent="0.25">
      <c r="A1654" s="392"/>
      <c r="B1654" s="344"/>
      <c r="C1654" s="104"/>
      <c r="D1654" s="370"/>
      <c r="E1654" s="52"/>
      <c r="F1654" s="105"/>
      <c r="G1654" s="106"/>
      <c r="H1654" s="106"/>
      <c r="I1654" s="107"/>
      <c r="J1654" s="107"/>
      <c r="K1654" s="52"/>
      <c r="L1654" s="68" t="str">
        <f>CONCATENATE(C1654," ",D1654," ",E1654," ",F1654)</f>
        <v xml:space="preserve">   </v>
      </c>
      <c r="M1654" s="63" t="str">
        <f t="shared" si="261"/>
        <v xml:space="preserve">   </v>
      </c>
      <c r="N1654" s="51"/>
      <c r="O1654" s="51"/>
      <c r="P1654" s="51"/>
      <c r="Q1654" s="51"/>
      <c r="R1654" s="51"/>
      <c r="S1654" s="51"/>
      <c r="T1654" s="51"/>
      <c r="U1654" s="51"/>
      <c r="V1654" s="51"/>
      <c r="W1654" s="51"/>
      <c r="X1654" s="51"/>
      <c r="Y1654" s="51"/>
      <c r="Z1654" s="51"/>
    </row>
    <row r="1655" spans="1:26" ht="15" hidden="1" customHeight="1" x14ac:dyDescent="0.25">
      <c r="A1655" s="390" t="s">
        <v>432</v>
      </c>
      <c r="B1655" s="345" t="s">
        <v>128</v>
      </c>
      <c r="C1655" s="107"/>
      <c r="D1655" s="107"/>
      <c r="E1655" s="107"/>
      <c r="F1655" s="107"/>
      <c r="G1655" s="106"/>
      <c r="H1655" s="106"/>
      <c r="I1655" s="107"/>
      <c r="J1655" s="107"/>
      <c r="K1655" s="52"/>
      <c r="L1655" s="338" t="str">
        <f t="shared" ref="L1655" si="269">CONCATENATE(C1655," ",D1655," ",E1655," ",F1655," ",C1656," ",D1656," ",E1656," ",F1656)</f>
        <v xml:space="preserve">       </v>
      </c>
      <c r="M1655" s="63" t="str">
        <f t="shared" si="261"/>
        <v xml:space="preserve">   </v>
      </c>
      <c r="N1655" s="51"/>
      <c r="O1655" s="51"/>
      <c r="P1655" s="51"/>
      <c r="Q1655" s="51"/>
      <c r="R1655" s="51"/>
      <c r="S1655" s="51"/>
      <c r="T1655" s="51"/>
      <c r="U1655" s="51"/>
      <c r="V1655" s="51"/>
      <c r="W1655" s="51"/>
      <c r="X1655" s="51"/>
      <c r="Y1655" s="51"/>
      <c r="Z1655" s="51"/>
    </row>
    <row r="1656" spans="1:26" ht="15" hidden="1" customHeight="1" x14ac:dyDescent="0.25">
      <c r="A1656" s="391"/>
      <c r="B1656" s="340"/>
      <c r="C1656" s="104"/>
      <c r="D1656" s="370"/>
      <c r="E1656" s="52"/>
      <c r="F1656" s="105"/>
      <c r="G1656" s="106"/>
      <c r="H1656" s="106"/>
      <c r="I1656" s="107"/>
      <c r="J1656" s="107"/>
      <c r="K1656" s="52"/>
      <c r="L1656" s="68" t="str">
        <f t="shared" ref="L1656:L1663" si="270">CONCATENATE(C1656," ",D1656," ",E1656," ",F1656," ",C1657," ",D1657," ",E1657," ",F1657)</f>
        <v xml:space="preserve">       </v>
      </c>
      <c r="M1656" s="63" t="str">
        <f t="shared" si="261"/>
        <v xml:space="preserve">   </v>
      </c>
      <c r="N1656" s="51"/>
      <c r="O1656" s="51"/>
      <c r="P1656" s="51"/>
      <c r="Q1656" s="51"/>
      <c r="R1656" s="51"/>
      <c r="S1656" s="51"/>
      <c r="T1656" s="51"/>
      <c r="U1656" s="51"/>
      <c r="V1656" s="51"/>
      <c r="W1656" s="51"/>
      <c r="X1656" s="51"/>
      <c r="Y1656" s="51"/>
      <c r="Z1656" s="51"/>
    </row>
    <row r="1657" spans="1:26" ht="15" hidden="1" customHeight="1" x14ac:dyDescent="0.25">
      <c r="A1657" s="391"/>
      <c r="B1657" s="340"/>
      <c r="C1657" s="104"/>
      <c r="D1657" s="370"/>
      <c r="E1657" s="52"/>
      <c r="F1657" s="105"/>
      <c r="G1657" s="106"/>
      <c r="H1657" s="106"/>
      <c r="I1657" s="107"/>
      <c r="J1657" s="107"/>
      <c r="K1657" s="52"/>
      <c r="L1657" s="68" t="str">
        <f t="shared" si="270"/>
        <v xml:space="preserve">       </v>
      </c>
      <c r="M1657" s="63" t="str">
        <f t="shared" si="261"/>
        <v xml:space="preserve">   </v>
      </c>
      <c r="N1657" s="51"/>
      <c r="O1657" s="51"/>
      <c r="P1657" s="51"/>
      <c r="Q1657" s="51"/>
      <c r="R1657" s="51"/>
      <c r="S1657" s="51"/>
      <c r="T1657" s="51"/>
      <c r="U1657" s="51"/>
      <c r="V1657" s="51"/>
      <c r="W1657" s="51"/>
      <c r="X1657" s="51"/>
      <c r="Y1657" s="51"/>
      <c r="Z1657" s="51"/>
    </row>
    <row r="1658" spans="1:26" ht="15" hidden="1" customHeight="1" x14ac:dyDescent="0.25">
      <c r="A1658" s="391"/>
      <c r="B1658" s="340"/>
      <c r="C1658" s="104"/>
      <c r="D1658" s="370"/>
      <c r="E1658" s="52"/>
      <c r="F1658" s="105"/>
      <c r="G1658" s="106"/>
      <c r="H1658" s="106"/>
      <c r="I1658" s="107"/>
      <c r="J1658" s="107"/>
      <c r="K1658" s="52"/>
      <c r="L1658" s="68" t="str">
        <f t="shared" si="270"/>
        <v xml:space="preserve">       </v>
      </c>
      <c r="M1658" s="63" t="str">
        <f t="shared" si="261"/>
        <v xml:space="preserve">   </v>
      </c>
      <c r="N1658" s="51"/>
      <c r="O1658" s="51"/>
      <c r="P1658" s="51"/>
      <c r="Q1658" s="51"/>
      <c r="R1658" s="51"/>
      <c r="S1658" s="51"/>
      <c r="T1658" s="51"/>
      <c r="U1658" s="51"/>
      <c r="V1658" s="51"/>
      <c r="W1658" s="51"/>
      <c r="X1658" s="51"/>
      <c r="Y1658" s="51"/>
      <c r="Z1658" s="51"/>
    </row>
    <row r="1659" spans="1:26" ht="15" hidden="1" customHeight="1" x14ac:dyDescent="0.25">
      <c r="A1659" s="391"/>
      <c r="B1659" s="340"/>
      <c r="C1659" s="104"/>
      <c r="D1659" s="370"/>
      <c r="E1659" s="52"/>
      <c r="F1659" s="105"/>
      <c r="G1659" s="106"/>
      <c r="H1659" s="106"/>
      <c r="I1659" s="107"/>
      <c r="J1659" s="107"/>
      <c r="K1659" s="52"/>
      <c r="L1659" s="68" t="str">
        <f t="shared" si="270"/>
        <v xml:space="preserve">       </v>
      </c>
      <c r="M1659" s="63" t="str">
        <f t="shared" si="261"/>
        <v xml:space="preserve">   </v>
      </c>
      <c r="N1659" s="51"/>
      <c r="O1659" s="51"/>
      <c r="P1659" s="51"/>
      <c r="Q1659" s="51"/>
      <c r="R1659" s="51"/>
      <c r="S1659" s="51"/>
      <c r="T1659" s="51"/>
      <c r="U1659" s="51"/>
      <c r="V1659" s="51"/>
      <c r="W1659" s="51"/>
      <c r="X1659" s="51"/>
      <c r="Y1659" s="51"/>
      <c r="Z1659" s="51"/>
    </row>
    <row r="1660" spans="1:26" ht="15" hidden="1" customHeight="1" x14ac:dyDescent="0.25">
      <c r="A1660" s="391"/>
      <c r="B1660" s="340"/>
      <c r="C1660" s="104"/>
      <c r="D1660" s="370"/>
      <c r="E1660" s="52"/>
      <c r="F1660" s="105"/>
      <c r="G1660" s="106"/>
      <c r="H1660" s="106"/>
      <c r="I1660" s="107"/>
      <c r="J1660" s="107"/>
      <c r="K1660" s="52"/>
      <c r="L1660" s="68" t="str">
        <f t="shared" si="270"/>
        <v xml:space="preserve">       </v>
      </c>
      <c r="M1660" s="63" t="str">
        <f t="shared" si="261"/>
        <v xml:space="preserve">   </v>
      </c>
      <c r="N1660" s="51"/>
      <c r="O1660" s="51"/>
      <c r="P1660" s="51"/>
      <c r="Q1660" s="51"/>
      <c r="R1660" s="51"/>
      <c r="S1660" s="51"/>
      <c r="T1660" s="51"/>
      <c r="U1660" s="51"/>
      <c r="V1660" s="51"/>
      <c r="W1660" s="51"/>
      <c r="X1660" s="51"/>
      <c r="Y1660" s="51"/>
      <c r="Z1660" s="51"/>
    </row>
    <row r="1661" spans="1:26" ht="15" hidden="1" customHeight="1" x14ac:dyDescent="0.25">
      <c r="A1661" s="391"/>
      <c r="B1661" s="340"/>
      <c r="C1661" s="104"/>
      <c r="D1661" s="370"/>
      <c r="E1661" s="52"/>
      <c r="F1661" s="105"/>
      <c r="G1661" s="106"/>
      <c r="H1661" s="106"/>
      <c r="I1661" s="107"/>
      <c r="J1661" s="107"/>
      <c r="K1661" s="52"/>
      <c r="L1661" s="68" t="str">
        <f t="shared" si="270"/>
        <v xml:space="preserve">       </v>
      </c>
      <c r="M1661" s="63" t="str">
        <f t="shared" si="261"/>
        <v xml:space="preserve">   </v>
      </c>
      <c r="N1661" s="51"/>
      <c r="O1661" s="51"/>
      <c r="P1661" s="51"/>
      <c r="Q1661" s="51"/>
      <c r="R1661" s="51"/>
      <c r="S1661" s="51"/>
      <c r="T1661" s="51"/>
      <c r="U1661" s="51"/>
      <c r="V1661" s="51"/>
      <c r="W1661" s="51"/>
      <c r="X1661" s="51"/>
      <c r="Y1661" s="51"/>
      <c r="Z1661" s="51"/>
    </row>
    <row r="1662" spans="1:26" ht="15" hidden="1" customHeight="1" x14ac:dyDescent="0.25">
      <c r="A1662" s="391"/>
      <c r="B1662" s="340"/>
      <c r="C1662" s="104"/>
      <c r="D1662" s="370"/>
      <c r="E1662" s="52"/>
      <c r="F1662" s="105"/>
      <c r="G1662" s="106"/>
      <c r="H1662" s="106"/>
      <c r="I1662" s="107"/>
      <c r="J1662" s="107"/>
      <c r="K1662" s="52"/>
      <c r="L1662" s="68" t="str">
        <f t="shared" si="270"/>
        <v xml:space="preserve">       </v>
      </c>
      <c r="M1662" s="63" t="str">
        <f t="shared" si="261"/>
        <v xml:space="preserve">   </v>
      </c>
      <c r="N1662" s="51"/>
      <c r="O1662" s="51"/>
      <c r="P1662" s="51"/>
      <c r="Q1662" s="51"/>
      <c r="R1662" s="51"/>
      <c r="S1662" s="51"/>
      <c r="T1662" s="51"/>
      <c r="U1662" s="51"/>
      <c r="V1662" s="51"/>
      <c r="W1662" s="51"/>
      <c r="X1662" s="51"/>
      <c r="Y1662" s="51"/>
      <c r="Z1662" s="51"/>
    </row>
    <row r="1663" spans="1:26" ht="15" hidden="1" customHeight="1" x14ac:dyDescent="0.25">
      <c r="A1663" s="391"/>
      <c r="B1663" s="340"/>
      <c r="C1663" s="104"/>
      <c r="D1663" s="370"/>
      <c r="E1663" s="52"/>
      <c r="F1663" s="105"/>
      <c r="G1663" s="106"/>
      <c r="H1663" s="106"/>
      <c r="I1663" s="107"/>
      <c r="J1663" s="107"/>
      <c r="K1663" s="52"/>
      <c r="L1663" s="68" t="str">
        <f t="shared" si="270"/>
        <v xml:space="preserve">       </v>
      </c>
      <c r="M1663" s="63" t="str">
        <f t="shared" si="261"/>
        <v xml:space="preserve">   </v>
      </c>
      <c r="N1663" s="51"/>
      <c r="O1663" s="51"/>
      <c r="P1663" s="51"/>
      <c r="Q1663" s="51"/>
      <c r="R1663" s="51"/>
      <c r="S1663" s="51"/>
      <c r="T1663" s="51"/>
      <c r="U1663" s="51"/>
      <c r="V1663" s="51"/>
      <c r="W1663" s="51"/>
      <c r="X1663" s="51"/>
      <c r="Y1663" s="51"/>
      <c r="Z1663" s="51"/>
    </row>
    <row r="1664" spans="1:26" ht="15" hidden="1" customHeight="1" x14ac:dyDescent="0.25">
      <c r="A1664" s="392"/>
      <c r="B1664" s="344"/>
      <c r="C1664" s="104"/>
      <c r="D1664" s="370"/>
      <c r="E1664" s="52"/>
      <c r="F1664" s="105"/>
      <c r="G1664" s="106"/>
      <c r="H1664" s="106"/>
      <c r="I1664" s="107"/>
      <c r="J1664" s="107"/>
      <c r="K1664" s="52"/>
      <c r="L1664" s="68" t="str">
        <f>CONCATENATE(C1664," ",D1664," ",E1664," ",F1664)</f>
        <v xml:space="preserve">   </v>
      </c>
      <c r="M1664" s="63" t="str">
        <f t="shared" si="261"/>
        <v xml:space="preserve">   </v>
      </c>
      <c r="N1664" s="51"/>
      <c r="O1664" s="51"/>
      <c r="P1664" s="51"/>
      <c r="Q1664" s="51"/>
      <c r="R1664" s="51"/>
      <c r="S1664" s="51"/>
      <c r="T1664" s="51"/>
      <c r="U1664" s="51"/>
      <c r="V1664" s="51"/>
      <c r="W1664" s="51"/>
      <c r="X1664" s="51"/>
      <c r="Y1664" s="51"/>
      <c r="Z1664" s="51"/>
    </row>
    <row r="1665" spans="1:26" ht="15" hidden="1" customHeight="1" x14ac:dyDescent="0.25">
      <c r="A1665" s="390" t="s">
        <v>432</v>
      </c>
      <c r="B1665" s="345" t="s">
        <v>128</v>
      </c>
      <c r="C1665" s="107"/>
      <c r="D1665" s="107"/>
      <c r="E1665" s="107"/>
      <c r="F1665" s="107"/>
      <c r="G1665" s="106"/>
      <c r="H1665" s="106"/>
      <c r="I1665" s="107"/>
      <c r="J1665" s="107"/>
      <c r="K1665" s="52"/>
      <c r="L1665" s="338" t="str">
        <f t="shared" ref="L1665" si="271">CONCATENATE(C1665," ",D1665," ",E1665," ",F1665," ",C1666," ",D1666," ",E1666," ",F1666)</f>
        <v xml:space="preserve">       </v>
      </c>
      <c r="M1665" s="63" t="str">
        <f t="shared" si="261"/>
        <v xml:space="preserve">   </v>
      </c>
      <c r="N1665" s="51"/>
      <c r="O1665" s="51"/>
      <c r="P1665" s="51"/>
      <c r="Q1665" s="51"/>
      <c r="R1665" s="51"/>
      <c r="S1665" s="51"/>
      <c r="T1665" s="51"/>
      <c r="U1665" s="51"/>
      <c r="V1665" s="51"/>
      <c r="W1665" s="51"/>
      <c r="X1665" s="51"/>
      <c r="Y1665" s="51"/>
      <c r="Z1665" s="51"/>
    </row>
    <row r="1666" spans="1:26" ht="15" hidden="1" customHeight="1" x14ac:dyDescent="0.25">
      <c r="A1666" s="391"/>
      <c r="B1666" s="340"/>
      <c r="C1666" s="104"/>
      <c r="D1666" s="370"/>
      <c r="E1666" s="52"/>
      <c r="F1666" s="105"/>
      <c r="G1666" s="106"/>
      <c r="H1666" s="106"/>
      <c r="I1666" s="107"/>
      <c r="J1666" s="107"/>
      <c r="K1666" s="52"/>
      <c r="L1666" s="68" t="str">
        <f t="shared" ref="L1666:L1673" si="272">CONCATENATE(C1666," ",D1666," ",E1666," ",F1666," ",C1667," ",D1667," ",E1667," ",F1667)</f>
        <v xml:space="preserve">       </v>
      </c>
      <c r="M1666" s="63" t="str">
        <f t="shared" si="261"/>
        <v xml:space="preserve">   </v>
      </c>
      <c r="N1666" s="51"/>
      <c r="O1666" s="51"/>
      <c r="P1666" s="51"/>
      <c r="Q1666" s="51"/>
      <c r="R1666" s="51"/>
      <c r="S1666" s="51"/>
      <c r="T1666" s="51"/>
      <c r="U1666" s="51"/>
      <c r="V1666" s="51"/>
      <c r="W1666" s="51"/>
      <c r="X1666" s="51"/>
      <c r="Y1666" s="51"/>
      <c r="Z1666" s="51"/>
    </row>
    <row r="1667" spans="1:26" ht="15" hidden="1" customHeight="1" x14ac:dyDescent="0.25">
      <c r="A1667" s="391"/>
      <c r="B1667" s="340"/>
      <c r="C1667" s="104"/>
      <c r="D1667" s="370"/>
      <c r="E1667" s="52"/>
      <c r="F1667" s="105"/>
      <c r="G1667" s="106"/>
      <c r="H1667" s="106"/>
      <c r="I1667" s="107"/>
      <c r="J1667" s="107"/>
      <c r="K1667" s="52"/>
      <c r="L1667" s="68" t="str">
        <f t="shared" si="272"/>
        <v xml:space="preserve">       </v>
      </c>
      <c r="M1667" s="63" t="str">
        <f t="shared" si="261"/>
        <v xml:space="preserve">   </v>
      </c>
      <c r="N1667" s="51"/>
      <c r="O1667" s="51"/>
      <c r="P1667" s="51"/>
      <c r="Q1667" s="51"/>
      <c r="R1667" s="51"/>
      <c r="S1667" s="51"/>
      <c r="T1667" s="51"/>
      <c r="U1667" s="51"/>
      <c r="V1667" s="51"/>
      <c r="W1667" s="51"/>
      <c r="X1667" s="51"/>
      <c r="Y1667" s="51"/>
      <c r="Z1667" s="51"/>
    </row>
    <row r="1668" spans="1:26" ht="15" hidden="1" customHeight="1" x14ac:dyDescent="0.25">
      <c r="A1668" s="391"/>
      <c r="B1668" s="340"/>
      <c r="C1668" s="104"/>
      <c r="D1668" s="370"/>
      <c r="E1668" s="52"/>
      <c r="F1668" s="105"/>
      <c r="G1668" s="106"/>
      <c r="H1668" s="106"/>
      <c r="I1668" s="107"/>
      <c r="J1668" s="107"/>
      <c r="K1668" s="52"/>
      <c r="L1668" s="68" t="str">
        <f t="shared" si="272"/>
        <v xml:space="preserve">       </v>
      </c>
      <c r="M1668" s="63" t="str">
        <f t="shared" si="261"/>
        <v xml:space="preserve">   </v>
      </c>
      <c r="N1668" s="51"/>
      <c r="O1668" s="51"/>
      <c r="P1668" s="51"/>
      <c r="Q1668" s="51"/>
      <c r="R1668" s="51"/>
      <c r="S1668" s="51"/>
      <c r="T1668" s="51"/>
      <c r="U1668" s="51"/>
      <c r="V1668" s="51"/>
      <c r="W1668" s="51"/>
      <c r="X1668" s="51"/>
      <c r="Y1668" s="51"/>
      <c r="Z1668" s="51"/>
    </row>
    <row r="1669" spans="1:26" ht="15" hidden="1" customHeight="1" x14ac:dyDescent="0.25">
      <c r="A1669" s="391"/>
      <c r="B1669" s="340"/>
      <c r="C1669" s="104"/>
      <c r="D1669" s="370"/>
      <c r="E1669" s="52"/>
      <c r="F1669" s="105"/>
      <c r="G1669" s="106"/>
      <c r="H1669" s="106"/>
      <c r="I1669" s="107"/>
      <c r="J1669" s="107"/>
      <c r="K1669" s="52"/>
      <c r="L1669" s="68" t="str">
        <f t="shared" si="272"/>
        <v xml:space="preserve">       </v>
      </c>
      <c r="M1669" s="63" t="str">
        <f t="shared" si="261"/>
        <v xml:space="preserve">   </v>
      </c>
      <c r="N1669" s="51"/>
      <c r="O1669" s="51"/>
      <c r="P1669" s="51"/>
      <c r="Q1669" s="51"/>
      <c r="R1669" s="51"/>
      <c r="S1669" s="51"/>
      <c r="T1669" s="51"/>
      <c r="U1669" s="51"/>
      <c r="V1669" s="51"/>
      <c r="W1669" s="51"/>
      <c r="X1669" s="51"/>
      <c r="Y1669" s="51"/>
      <c r="Z1669" s="51"/>
    </row>
    <row r="1670" spans="1:26" ht="15" hidden="1" customHeight="1" x14ac:dyDescent="0.25">
      <c r="A1670" s="391"/>
      <c r="B1670" s="340"/>
      <c r="C1670" s="104"/>
      <c r="D1670" s="370"/>
      <c r="E1670" s="52"/>
      <c r="F1670" s="105"/>
      <c r="G1670" s="106"/>
      <c r="H1670" s="106"/>
      <c r="I1670" s="107"/>
      <c r="J1670" s="107"/>
      <c r="K1670" s="52"/>
      <c r="L1670" s="68" t="str">
        <f t="shared" si="272"/>
        <v xml:space="preserve">       </v>
      </c>
      <c r="M1670" s="63" t="str">
        <f t="shared" si="261"/>
        <v xml:space="preserve">   </v>
      </c>
      <c r="N1670" s="51"/>
      <c r="O1670" s="51"/>
      <c r="P1670" s="51"/>
      <c r="Q1670" s="51"/>
      <c r="R1670" s="51"/>
      <c r="S1670" s="51"/>
      <c r="T1670" s="51"/>
      <c r="U1670" s="51"/>
      <c r="V1670" s="51"/>
      <c r="W1670" s="51"/>
      <c r="X1670" s="51"/>
      <c r="Y1670" s="51"/>
      <c r="Z1670" s="51"/>
    </row>
    <row r="1671" spans="1:26" ht="15" hidden="1" customHeight="1" x14ac:dyDescent="0.25">
      <c r="A1671" s="391"/>
      <c r="B1671" s="340"/>
      <c r="C1671" s="104"/>
      <c r="D1671" s="370"/>
      <c r="E1671" s="52"/>
      <c r="F1671" s="105"/>
      <c r="G1671" s="106"/>
      <c r="H1671" s="106"/>
      <c r="I1671" s="107"/>
      <c r="J1671" s="107"/>
      <c r="K1671" s="52"/>
      <c r="L1671" s="68" t="str">
        <f t="shared" si="272"/>
        <v xml:space="preserve">       </v>
      </c>
      <c r="M1671" s="63" t="str">
        <f t="shared" si="261"/>
        <v xml:space="preserve">   </v>
      </c>
      <c r="N1671" s="51"/>
      <c r="O1671" s="51"/>
      <c r="P1671" s="51"/>
      <c r="Q1671" s="51"/>
      <c r="R1671" s="51"/>
      <c r="S1671" s="51"/>
      <c r="T1671" s="51"/>
      <c r="U1671" s="51"/>
      <c r="V1671" s="51"/>
      <c r="W1671" s="51"/>
      <c r="X1671" s="51"/>
      <c r="Y1671" s="51"/>
      <c r="Z1671" s="51"/>
    </row>
    <row r="1672" spans="1:26" ht="15" hidden="1" customHeight="1" x14ac:dyDescent="0.25">
      <c r="A1672" s="391"/>
      <c r="B1672" s="340"/>
      <c r="C1672" s="104"/>
      <c r="D1672" s="370"/>
      <c r="E1672" s="52"/>
      <c r="F1672" s="105"/>
      <c r="G1672" s="106"/>
      <c r="H1672" s="106"/>
      <c r="I1672" s="107"/>
      <c r="J1672" s="107"/>
      <c r="K1672" s="52"/>
      <c r="L1672" s="68" t="str">
        <f t="shared" si="272"/>
        <v xml:space="preserve">       </v>
      </c>
      <c r="M1672" s="63" t="str">
        <f t="shared" si="261"/>
        <v xml:space="preserve">   </v>
      </c>
      <c r="N1672" s="51"/>
      <c r="O1672" s="51"/>
      <c r="P1672" s="51"/>
      <c r="Q1672" s="51"/>
      <c r="R1672" s="51"/>
      <c r="S1672" s="51"/>
      <c r="T1672" s="51"/>
      <c r="U1672" s="51"/>
      <c r="V1672" s="51"/>
      <c r="W1672" s="51"/>
      <c r="X1672" s="51"/>
      <c r="Y1672" s="51"/>
      <c r="Z1672" s="51"/>
    </row>
    <row r="1673" spans="1:26" ht="15" hidden="1" customHeight="1" x14ac:dyDescent="0.25">
      <c r="A1673" s="391"/>
      <c r="B1673" s="340"/>
      <c r="C1673" s="104"/>
      <c r="D1673" s="370"/>
      <c r="E1673" s="52"/>
      <c r="F1673" s="105"/>
      <c r="G1673" s="106"/>
      <c r="H1673" s="106"/>
      <c r="I1673" s="107"/>
      <c r="J1673" s="107"/>
      <c r="K1673" s="52"/>
      <c r="L1673" s="68" t="str">
        <f t="shared" si="272"/>
        <v xml:space="preserve">       </v>
      </c>
      <c r="M1673" s="63" t="str">
        <f t="shared" si="261"/>
        <v xml:space="preserve">   </v>
      </c>
      <c r="N1673" s="51"/>
      <c r="O1673" s="51"/>
      <c r="P1673" s="51"/>
      <c r="Q1673" s="51"/>
      <c r="R1673" s="51"/>
      <c r="S1673" s="51"/>
      <c r="T1673" s="51"/>
      <c r="U1673" s="51"/>
      <c r="V1673" s="51"/>
      <c r="W1673" s="51"/>
      <c r="X1673" s="51"/>
      <c r="Y1673" s="51"/>
      <c r="Z1673" s="51"/>
    </row>
    <row r="1674" spans="1:26" ht="15" hidden="1" customHeight="1" x14ac:dyDescent="0.25">
      <c r="A1674" s="392"/>
      <c r="B1674" s="344"/>
      <c r="C1674" s="104"/>
      <c r="D1674" s="370"/>
      <c r="E1674" s="52"/>
      <c r="F1674" s="105"/>
      <c r="G1674" s="106"/>
      <c r="H1674" s="106"/>
      <c r="I1674" s="107"/>
      <c r="J1674" s="107"/>
      <c r="K1674" s="52"/>
      <c r="L1674" s="68" t="str">
        <f>CONCATENATE(C1674," ",D1674," ",E1674," ",F1674)</f>
        <v xml:space="preserve">   </v>
      </c>
      <c r="M1674" s="63" t="str">
        <f t="shared" si="261"/>
        <v xml:space="preserve">   </v>
      </c>
      <c r="N1674" s="51"/>
      <c r="O1674" s="51"/>
      <c r="P1674" s="51"/>
      <c r="Q1674" s="51"/>
      <c r="R1674" s="51"/>
      <c r="S1674" s="51"/>
      <c r="T1674" s="51"/>
      <c r="U1674" s="51"/>
      <c r="V1674" s="51"/>
      <c r="W1674" s="51"/>
      <c r="X1674" s="51"/>
      <c r="Y1674" s="51"/>
      <c r="Z1674" s="51"/>
    </row>
    <row r="1675" spans="1:26" ht="15" hidden="1" customHeight="1" x14ac:dyDescent="0.25">
      <c r="A1675" s="390" t="s">
        <v>432</v>
      </c>
      <c r="B1675" s="345" t="s">
        <v>128</v>
      </c>
      <c r="C1675" s="107"/>
      <c r="D1675" s="107"/>
      <c r="E1675" s="107"/>
      <c r="F1675" s="107"/>
      <c r="G1675" s="106"/>
      <c r="H1675" s="106"/>
      <c r="I1675" s="107"/>
      <c r="J1675" s="107"/>
      <c r="K1675" s="52"/>
      <c r="L1675" s="338" t="str">
        <f t="shared" ref="L1675" si="273">CONCATENATE(C1675," ",D1675," ",E1675," ",F1675," ",C1676," ",D1676," ",E1676," ",F1676)</f>
        <v xml:space="preserve">       </v>
      </c>
      <c r="M1675" s="63" t="str">
        <f t="shared" si="261"/>
        <v xml:space="preserve">   </v>
      </c>
      <c r="N1675" s="51"/>
      <c r="O1675" s="51"/>
      <c r="P1675" s="51"/>
      <c r="Q1675" s="51"/>
      <c r="R1675" s="51"/>
      <c r="S1675" s="51"/>
      <c r="T1675" s="51"/>
      <c r="U1675" s="51"/>
      <c r="V1675" s="51"/>
      <c r="W1675" s="51"/>
      <c r="X1675" s="51"/>
      <c r="Y1675" s="51"/>
      <c r="Z1675" s="51"/>
    </row>
    <row r="1676" spans="1:26" ht="15" hidden="1" customHeight="1" x14ac:dyDescent="0.25">
      <c r="A1676" s="391"/>
      <c r="B1676" s="340"/>
      <c r="C1676" s="104"/>
      <c r="D1676" s="370"/>
      <c r="E1676" s="52"/>
      <c r="F1676" s="105"/>
      <c r="G1676" s="106"/>
      <c r="H1676" s="106"/>
      <c r="I1676" s="107"/>
      <c r="J1676" s="107"/>
      <c r="K1676" s="52"/>
      <c r="L1676" s="68" t="str">
        <f t="shared" ref="L1676:L1683" si="274">CONCATENATE(C1676," ",D1676," ",E1676," ",F1676," ",C1677," ",D1677," ",E1677," ",F1677)</f>
        <v xml:space="preserve">       </v>
      </c>
      <c r="M1676" s="63" t="str">
        <f t="shared" si="261"/>
        <v xml:space="preserve">   </v>
      </c>
      <c r="N1676" s="51"/>
      <c r="O1676" s="51"/>
      <c r="P1676" s="51"/>
      <c r="Q1676" s="51"/>
      <c r="R1676" s="51"/>
      <c r="S1676" s="51"/>
      <c r="T1676" s="51"/>
      <c r="U1676" s="51"/>
      <c r="V1676" s="51"/>
      <c r="W1676" s="51"/>
      <c r="X1676" s="51"/>
      <c r="Y1676" s="51"/>
      <c r="Z1676" s="51"/>
    </row>
    <row r="1677" spans="1:26" ht="15" hidden="1" customHeight="1" x14ac:dyDescent="0.25">
      <c r="A1677" s="391"/>
      <c r="B1677" s="340"/>
      <c r="C1677" s="104"/>
      <c r="D1677" s="370"/>
      <c r="E1677" s="52"/>
      <c r="F1677" s="105"/>
      <c r="G1677" s="106"/>
      <c r="H1677" s="106"/>
      <c r="I1677" s="107"/>
      <c r="J1677" s="107"/>
      <c r="K1677" s="52"/>
      <c r="L1677" s="68" t="str">
        <f t="shared" si="274"/>
        <v xml:space="preserve">       </v>
      </c>
      <c r="M1677" s="63" t="str">
        <f t="shared" si="261"/>
        <v xml:space="preserve">   </v>
      </c>
      <c r="N1677" s="51"/>
      <c r="O1677" s="51"/>
      <c r="P1677" s="51"/>
      <c r="Q1677" s="51"/>
      <c r="R1677" s="51"/>
      <c r="S1677" s="51"/>
      <c r="T1677" s="51"/>
      <c r="U1677" s="51"/>
      <c r="V1677" s="51"/>
      <c r="W1677" s="51"/>
      <c r="X1677" s="51"/>
      <c r="Y1677" s="51"/>
      <c r="Z1677" s="51"/>
    </row>
    <row r="1678" spans="1:26" ht="15" hidden="1" customHeight="1" x14ac:dyDescent="0.25">
      <c r="A1678" s="391"/>
      <c r="B1678" s="340"/>
      <c r="C1678" s="104"/>
      <c r="D1678" s="370"/>
      <c r="E1678" s="52"/>
      <c r="F1678" s="105"/>
      <c r="G1678" s="106"/>
      <c r="H1678" s="106"/>
      <c r="I1678" s="107"/>
      <c r="J1678" s="107"/>
      <c r="K1678" s="52"/>
      <c r="L1678" s="68" t="str">
        <f t="shared" si="274"/>
        <v xml:space="preserve">       </v>
      </c>
      <c r="M1678" s="63" t="str">
        <f t="shared" si="261"/>
        <v xml:space="preserve">   </v>
      </c>
      <c r="N1678" s="51"/>
      <c r="O1678" s="51"/>
      <c r="P1678" s="51"/>
      <c r="Q1678" s="51"/>
      <c r="R1678" s="51"/>
      <c r="S1678" s="51"/>
      <c r="T1678" s="51"/>
      <c r="U1678" s="51"/>
      <c r="V1678" s="51"/>
      <c r="W1678" s="51"/>
      <c r="X1678" s="51"/>
      <c r="Y1678" s="51"/>
      <c r="Z1678" s="51"/>
    </row>
    <row r="1679" spans="1:26" ht="15" hidden="1" customHeight="1" x14ac:dyDescent="0.25">
      <c r="A1679" s="391"/>
      <c r="B1679" s="340"/>
      <c r="C1679" s="104"/>
      <c r="D1679" s="370"/>
      <c r="E1679" s="52"/>
      <c r="F1679" s="105"/>
      <c r="G1679" s="106"/>
      <c r="H1679" s="106"/>
      <c r="I1679" s="107"/>
      <c r="J1679" s="107"/>
      <c r="K1679" s="52"/>
      <c r="L1679" s="68" t="str">
        <f t="shared" si="274"/>
        <v xml:space="preserve">       </v>
      </c>
      <c r="M1679" s="63" t="str">
        <f t="shared" ref="M1679:M1742" si="275">CONCATENATE(G1679," ",H1679," ",I1679," ",J1679)</f>
        <v xml:space="preserve">   </v>
      </c>
      <c r="N1679" s="51"/>
      <c r="O1679" s="51"/>
      <c r="P1679" s="51"/>
      <c r="Q1679" s="51"/>
      <c r="R1679" s="51"/>
      <c r="S1679" s="51"/>
      <c r="T1679" s="51"/>
      <c r="U1679" s="51"/>
      <c r="V1679" s="51"/>
      <c r="W1679" s="51"/>
      <c r="X1679" s="51"/>
      <c r="Y1679" s="51"/>
      <c r="Z1679" s="51"/>
    </row>
    <row r="1680" spans="1:26" ht="15" hidden="1" customHeight="1" x14ac:dyDescent="0.25">
      <c r="A1680" s="391"/>
      <c r="B1680" s="340"/>
      <c r="C1680" s="104"/>
      <c r="D1680" s="370"/>
      <c r="E1680" s="52"/>
      <c r="F1680" s="105"/>
      <c r="G1680" s="106"/>
      <c r="H1680" s="106"/>
      <c r="I1680" s="107"/>
      <c r="J1680" s="107"/>
      <c r="K1680" s="52"/>
      <c r="L1680" s="68" t="str">
        <f t="shared" si="274"/>
        <v xml:space="preserve">       </v>
      </c>
      <c r="M1680" s="63" t="str">
        <f t="shared" si="275"/>
        <v xml:space="preserve">   </v>
      </c>
      <c r="N1680" s="51"/>
      <c r="O1680" s="51"/>
      <c r="P1680" s="51"/>
      <c r="Q1680" s="51"/>
      <c r="R1680" s="51"/>
      <c r="S1680" s="51"/>
      <c r="T1680" s="51"/>
      <c r="U1680" s="51"/>
      <c r="V1680" s="51"/>
      <c r="W1680" s="51"/>
      <c r="X1680" s="51"/>
      <c r="Y1680" s="51"/>
      <c r="Z1680" s="51"/>
    </row>
    <row r="1681" spans="1:26" ht="15" hidden="1" customHeight="1" x14ac:dyDescent="0.25">
      <c r="A1681" s="391"/>
      <c r="B1681" s="340"/>
      <c r="C1681" s="104"/>
      <c r="D1681" s="370"/>
      <c r="E1681" s="52"/>
      <c r="F1681" s="105"/>
      <c r="G1681" s="106"/>
      <c r="H1681" s="106"/>
      <c r="I1681" s="107"/>
      <c r="J1681" s="107"/>
      <c r="K1681" s="52"/>
      <c r="L1681" s="68" t="str">
        <f t="shared" si="274"/>
        <v xml:space="preserve">       </v>
      </c>
      <c r="M1681" s="63" t="str">
        <f t="shared" si="275"/>
        <v xml:space="preserve">   </v>
      </c>
      <c r="N1681" s="51"/>
      <c r="O1681" s="51"/>
      <c r="P1681" s="51"/>
      <c r="Q1681" s="51"/>
      <c r="R1681" s="51"/>
      <c r="S1681" s="51"/>
      <c r="T1681" s="51"/>
      <c r="U1681" s="51"/>
      <c r="V1681" s="51"/>
      <c r="W1681" s="51"/>
      <c r="X1681" s="51"/>
      <c r="Y1681" s="51"/>
      <c r="Z1681" s="51"/>
    </row>
    <row r="1682" spans="1:26" ht="15" hidden="1" customHeight="1" x14ac:dyDescent="0.25">
      <c r="A1682" s="391"/>
      <c r="B1682" s="340"/>
      <c r="C1682" s="104"/>
      <c r="D1682" s="370"/>
      <c r="E1682" s="52"/>
      <c r="F1682" s="105"/>
      <c r="G1682" s="106"/>
      <c r="H1682" s="106"/>
      <c r="I1682" s="107"/>
      <c r="J1682" s="107"/>
      <c r="K1682" s="52"/>
      <c r="L1682" s="68" t="str">
        <f t="shared" si="274"/>
        <v xml:space="preserve">       </v>
      </c>
      <c r="M1682" s="63" t="str">
        <f t="shared" si="275"/>
        <v xml:space="preserve">   </v>
      </c>
      <c r="N1682" s="51"/>
      <c r="O1682" s="51"/>
      <c r="P1682" s="51"/>
      <c r="Q1682" s="51"/>
      <c r="R1682" s="51"/>
      <c r="S1682" s="51"/>
      <c r="T1682" s="51"/>
      <c r="U1682" s="51"/>
      <c r="V1682" s="51"/>
      <c r="W1682" s="51"/>
      <c r="X1682" s="51"/>
      <c r="Y1682" s="51"/>
      <c r="Z1682" s="51"/>
    </row>
    <row r="1683" spans="1:26" ht="15" hidden="1" customHeight="1" x14ac:dyDescent="0.25">
      <c r="A1683" s="391"/>
      <c r="B1683" s="340"/>
      <c r="C1683" s="104"/>
      <c r="D1683" s="370"/>
      <c r="E1683" s="52"/>
      <c r="F1683" s="105"/>
      <c r="G1683" s="106"/>
      <c r="H1683" s="106"/>
      <c r="I1683" s="107"/>
      <c r="J1683" s="107"/>
      <c r="K1683" s="52"/>
      <c r="L1683" s="68" t="str">
        <f t="shared" si="274"/>
        <v xml:space="preserve">       </v>
      </c>
      <c r="M1683" s="63" t="str">
        <f t="shared" si="275"/>
        <v xml:space="preserve">   </v>
      </c>
      <c r="N1683" s="51"/>
      <c r="O1683" s="51"/>
      <c r="P1683" s="51"/>
      <c r="Q1683" s="51"/>
      <c r="R1683" s="51"/>
      <c r="S1683" s="51"/>
      <c r="T1683" s="51"/>
      <c r="U1683" s="51"/>
      <c r="V1683" s="51"/>
      <c r="W1683" s="51"/>
      <c r="X1683" s="51"/>
      <c r="Y1683" s="51"/>
      <c r="Z1683" s="51"/>
    </row>
    <row r="1684" spans="1:26" ht="15" hidden="1" customHeight="1" x14ac:dyDescent="0.25">
      <c r="A1684" s="392"/>
      <c r="B1684" s="344"/>
      <c r="C1684" s="104"/>
      <c r="D1684" s="370"/>
      <c r="E1684" s="52"/>
      <c r="F1684" s="105"/>
      <c r="G1684" s="106"/>
      <c r="H1684" s="106"/>
      <c r="I1684" s="107"/>
      <c r="J1684" s="107"/>
      <c r="K1684" s="52"/>
      <c r="L1684" s="68" t="str">
        <f>CONCATENATE(C1684," ",D1684," ",E1684," ",F1684)</f>
        <v xml:space="preserve">   </v>
      </c>
      <c r="M1684" s="63" t="str">
        <f t="shared" si="275"/>
        <v xml:space="preserve">   </v>
      </c>
      <c r="N1684" s="51"/>
      <c r="O1684" s="51"/>
      <c r="P1684" s="51"/>
      <c r="Q1684" s="51"/>
      <c r="R1684" s="51"/>
      <c r="S1684" s="51"/>
      <c r="T1684" s="51"/>
      <c r="U1684" s="51"/>
      <c r="V1684" s="51"/>
      <c r="W1684" s="51"/>
      <c r="X1684" s="51"/>
      <c r="Y1684" s="51"/>
      <c r="Z1684" s="51"/>
    </row>
    <row r="1685" spans="1:26" ht="15" hidden="1" customHeight="1" x14ac:dyDescent="0.25">
      <c r="A1685" s="390" t="s">
        <v>432</v>
      </c>
      <c r="B1685" s="345" t="s">
        <v>128</v>
      </c>
      <c r="C1685" s="107"/>
      <c r="D1685" s="107"/>
      <c r="E1685" s="107"/>
      <c r="F1685" s="107"/>
      <c r="G1685" s="106"/>
      <c r="H1685" s="106"/>
      <c r="I1685" s="107"/>
      <c r="J1685" s="107"/>
      <c r="K1685" s="52"/>
      <c r="L1685" s="338" t="str">
        <f t="shared" ref="L1685" si="276">CONCATENATE(C1685," ",D1685," ",E1685," ",F1685," ",C1686," ",D1686," ",E1686," ",F1686)</f>
        <v xml:space="preserve">       </v>
      </c>
      <c r="M1685" s="63" t="str">
        <f t="shared" si="275"/>
        <v xml:space="preserve">   </v>
      </c>
      <c r="N1685" s="51"/>
      <c r="O1685" s="51"/>
      <c r="P1685" s="51"/>
      <c r="Q1685" s="51"/>
      <c r="R1685" s="51"/>
      <c r="S1685" s="51"/>
      <c r="T1685" s="51"/>
      <c r="U1685" s="51"/>
      <c r="V1685" s="51"/>
      <c r="W1685" s="51"/>
      <c r="X1685" s="51"/>
      <c r="Y1685" s="51"/>
      <c r="Z1685" s="51"/>
    </row>
    <row r="1686" spans="1:26" ht="15" hidden="1" customHeight="1" x14ac:dyDescent="0.25">
      <c r="A1686" s="391"/>
      <c r="B1686" s="340"/>
      <c r="C1686" s="104"/>
      <c r="D1686" s="370"/>
      <c r="E1686" s="52"/>
      <c r="F1686" s="105"/>
      <c r="G1686" s="106"/>
      <c r="H1686" s="106"/>
      <c r="I1686" s="107"/>
      <c r="J1686" s="107"/>
      <c r="K1686" s="52"/>
      <c r="L1686" s="68" t="str">
        <f t="shared" ref="L1686:L1693" si="277">CONCATENATE(C1686," ",D1686," ",E1686," ",F1686," ",C1687," ",D1687," ",E1687," ",F1687)</f>
        <v xml:space="preserve">       </v>
      </c>
      <c r="M1686" s="63" t="str">
        <f t="shared" si="275"/>
        <v xml:space="preserve">   </v>
      </c>
      <c r="N1686" s="51"/>
      <c r="O1686" s="51"/>
      <c r="P1686" s="51"/>
      <c r="Q1686" s="51"/>
      <c r="R1686" s="51"/>
      <c r="S1686" s="51"/>
      <c r="T1686" s="51"/>
      <c r="U1686" s="51"/>
      <c r="V1686" s="51"/>
      <c r="W1686" s="51"/>
      <c r="X1686" s="51"/>
      <c r="Y1686" s="51"/>
      <c r="Z1686" s="51"/>
    </row>
    <row r="1687" spans="1:26" ht="15" hidden="1" customHeight="1" x14ac:dyDescent="0.25">
      <c r="A1687" s="391"/>
      <c r="B1687" s="340"/>
      <c r="C1687" s="104"/>
      <c r="D1687" s="370"/>
      <c r="E1687" s="52"/>
      <c r="F1687" s="105"/>
      <c r="G1687" s="106"/>
      <c r="H1687" s="106"/>
      <c r="I1687" s="107"/>
      <c r="J1687" s="107"/>
      <c r="K1687" s="52"/>
      <c r="L1687" s="68" t="str">
        <f t="shared" si="277"/>
        <v xml:space="preserve">       </v>
      </c>
      <c r="M1687" s="63" t="str">
        <f t="shared" si="275"/>
        <v xml:space="preserve">   </v>
      </c>
      <c r="N1687" s="51"/>
      <c r="O1687" s="51"/>
      <c r="P1687" s="51"/>
      <c r="Q1687" s="51"/>
      <c r="R1687" s="51"/>
      <c r="S1687" s="51"/>
      <c r="T1687" s="51"/>
      <c r="U1687" s="51"/>
      <c r="V1687" s="51"/>
      <c r="W1687" s="51"/>
      <c r="X1687" s="51"/>
      <c r="Y1687" s="51"/>
      <c r="Z1687" s="51"/>
    </row>
    <row r="1688" spans="1:26" ht="15" hidden="1" customHeight="1" x14ac:dyDescent="0.25">
      <c r="A1688" s="391"/>
      <c r="B1688" s="340"/>
      <c r="C1688" s="104"/>
      <c r="D1688" s="370"/>
      <c r="E1688" s="52"/>
      <c r="F1688" s="105"/>
      <c r="G1688" s="106"/>
      <c r="H1688" s="106"/>
      <c r="I1688" s="107"/>
      <c r="J1688" s="107"/>
      <c r="K1688" s="52"/>
      <c r="L1688" s="68" t="str">
        <f t="shared" si="277"/>
        <v xml:space="preserve">       </v>
      </c>
      <c r="M1688" s="63" t="str">
        <f t="shared" si="275"/>
        <v xml:space="preserve">   </v>
      </c>
      <c r="N1688" s="51"/>
      <c r="O1688" s="51"/>
      <c r="P1688" s="51"/>
      <c r="Q1688" s="51"/>
      <c r="R1688" s="51"/>
      <c r="S1688" s="51"/>
      <c r="T1688" s="51"/>
      <c r="U1688" s="51"/>
      <c r="V1688" s="51"/>
      <c r="W1688" s="51"/>
      <c r="X1688" s="51"/>
      <c r="Y1688" s="51"/>
      <c r="Z1688" s="51"/>
    </row>
    <row r="1689" spans="1:26" ht="15" hidden="1" customHeight="1" x14ac:dyDescent="0.25">
      <c r="A1689" s="391"/>
      <c r="B1689" s="340"/>
      <c r="C1689" s="104"/>
      <c r="D1689" s="370"/>
      <c r="E1689" s="52"/>
      <c r="F1689" s="105"/>
      <c r="G1689" s="106"/>
      <c r="H1689" s="106"/>
      <c r="I1689" s="107"/>
      <c r="J1689" s="107"/>
      <c r="K1689" s="52"/>
      <c r="L1689" s="68" t="str">
        <f t="shared" si="277"/>
        <v xml:space="preserve">       </v>
      </c>
      <c r="M1689" s="63" t="str">
        <f t="shared" si="275"/>
        <v xml:space="preserve">   </v>
      </c>
      <c r="N1689" s="51"/>
      <c r="O1689" s="51"/>
      <c r="P1689" s="51"/>
      <c r="Q1689" s="51"/>
      <c r="R1689" s="51"/>
      <c r="S1689" s="51"/>
      <c r="T1689" s="51"/>
      <c r="U1689" s="51"/>
      <c r="V1689" s="51"/>
      <c r="W1689" s="51"/>
      <c r="X1689" s="51"/>
      <c r="Y1689" s="51"/>
      <c r="Z1689" s="51"/>
    </row>
    <row r="1690" spans="1:26" ht="15" hidden="1" customHeight="1" x14ac:dyDescent="0.25">
      <c r="A1690" s="391"/>
      <c r="B1690" s="340"/>
      <c r="C1690" s="104"/>
      <c r="D1690" s="370"/>
      <c r="E1690" s="52"/>
      <c r="F1690" s="105"/>
      <c r="G1690" s="106"/>
      <c r="H1690" s="106"/>
      <c r="I1690" s="107"/>
      <c r="J1690" s="107"/>
      <c r="K1690" s="52"/>
      <c r="L1690" s="68" t="str">
        <f t="shared" si="277"/>
        <v xml:space="preserve">       </v>
      </c>
      <c r="M1690" s="63" t="str">
        <f t="shared" si="275"/>
        <v xml:space="preserve">   </v>
      </c>
      <c r="N1690" s="51"/>
      <c r="O1690" s="51"/>
      <c r="P1690" s="51"/>
      <c r="Q1690" s="51"/>
      <c r="R1690" s="51"/>
      <c r="S1690" s="51"/>
      <c r="T1690" s="51"/>
      <c r="U1690" s="51"/>
      <c r="V1690" s="51"/>
      <c r="W1690" s="51"/>
      <c r="X1690" s="51"/>
      <c r="Y1690" s="51"/>
      <c r="Z1690" s="51"/>
    </row>
    <row r="1691" spans="1:26" ht="15" hidden="1" customHeight="1" x14ac:dyDescent="0.25">
      <c r="A1691" s="391"/>
      <c r="B1691" s="340"/>
      <c r="C1691" s="104"/>
      <c r="D1691" s="370"/>
      <c r="E1691" s="52"/>
      <c r="F1691" s="105"/>
      <c r="G1691" s="106"/>
      <c r="H1691" s="106"/>
      <c r="I1691" s="107"/>
      <c r="J1691" s="107"/>
      <c r="K1691" s="52"/>
      <c r="L1691" s="68" t="str">
        <f t="shared" si="277"/>
        <v xml:space="preserve">       </v>
      </c>
      <c r="M1691" s="63" t="str">
        <f t="shared" si="275"/>
        <v xml:space="preserve">   </v>
      </c>
      <c r="N1691" s="51"/>
      <c r="O1691" s="51"/>
      <c r="P1691" s="51"/>
      <c r="Q1691" s="51"/>
      <c r="R1691" s="51"/>
      <c r="S1691" s="51"/>
      <c r="T1691" s="51"/>
      <c r="U1691" s="51"/>
      <c r="V1691" s="51"/>
      <c r="W1691" s="51"/>
      <c r="X1691" s="51"/>
      <c r="Y1691" s="51"/>
      <c r="Z1691" s="51"/>
    </row>
    <row r="1692" spans="1:26" ht="15" hidden="1" customHeight="1" x14ac:dyDescent="0.25">
      <c r="A1692" s="391"/>
      <c r="B1692" s="340"/>
      <c r="C1692" s="104"/>
      <c r="D1692" s="370"/>
      <c r="E1692" s="52"/>
      <c r="F1692" s="105"/>
      <c r="G1692" s="106"/>
      <c r="H1692" s="106"/>
      <c r="I1692" s="107"/>
      <c r="J1692" s="107"/>
      <c r="K1692" s="52"/>
      <c r="L1692" s="68" t="str">
        <f t="shared" si="277"/>
        <v xml:space="preserve">       </v>
      </c>
      <c r="M1692" s="63" t="str">
        <f t="shared" si="275"/>
        <v xml:space="preserve">   </v>
      </c>
      <c r="N1692" s="51"/>
      <c r="O1692" s="51"/>
      <c r="P1692" s="51"/>
      <c r="Q1692" s="51"/>
      <c r="R1692" s="51"/>
      <c r="S1692" s="51"/>
      <c r="T1692" s="51"/>
      <c r="U1692" s="51"/>
      <c r="V1692" s="51"/>
      <c r="W1692" s="51"/>
      <c r="X1692" s="51"/>
      <c r="Y1692" s="51"/>
      <c r="Z1692" s="51"/>
    </row>
    <row r="1693" spans="1:26" ht="15" hidden="1" customHeight="1" x14ac:dyDescent="0.25">
      <c r="A1693" s="391"/>
      <c r="B1693" s="340"/>
      <c r="C1693" s="104"/>
      <c r="D1693" s="370"/>
      <c r="E1693" s="52"/>
      <c r="F1693" s="105"/>
      <c r="G1693" s="106"/>
      <c r="H1693" s="106"/>
      <c r="I1693" s="107"/>
      <c r="J1693" s="107"/>
      <c r="K1693" s="52"/>
      <c r="L1693" s="68" t="str">
        <f t="shared" si="277"/>
        <v xml:space="preserve">       </v>
      </c>
      <c r="M1693" s="63" t="str">
        <f t="shared" si="275"/>
        <v xml:space="preserve">   </v>
      </c>
      <c r="N1693" s="51"/>
      <c r="O1693" s="51"/>
      <c r="P1693" s="51"/>
      <c r="Q1693" s="51"/>
      <c r="R1693" s="51"/>
      <c r="S1693" s="51"/>
      <c r="T1693" s="51"/>
      <c r="U1693" s="51"/>
      <c r="V1693" s="51"/>
      <c r="W1693" s="51"/>
      <c r="X1693" s="51"/>
      <c r="Y1693" s="51"/>
      <c r="Z1693" s="51"/>
    </row>
    <row r="1694" spans="1:26" ht="15" hidden="1" customHeight="1" x14ac:dyDescent="0.25">
      <c r="A1694" s="392"/>
      <c r="B1694" s="344"/>
      <c r="C1694" s="104"/>
      <c r="D1694" s="370"/>
      <c r="E1694" s="52"/>
      <c r="F1694" s="105"/>
      <c r="G1694" s="106"/>
      <c r="H1694" s="106"/>
      <c r="I1694" s="107"/>
      <c r="J1694" s="107"/>
      <c r="K1694" s="52"/>
      <c r="L1694" s="68" t="str">
        <f>CONCATENATE(C1694," ",D1694," ",E1694," ",F1694)</f>
        <v xml:space="preserve">   </v>
      </c>
      <c r="M1694" s="63" t="str">
        <f t="shared" si="275"/>
        <v xml:space="preserve">   </v>
      </c>
      <c r="N1694" s="51"/>
      <c r="O1694" s="51"/>
      <c r="P1694" s="51"/>
      <c r="Q1694" s="51"/>
      <c r="R1694" s="51"/>
      <c r="S1694" s="51"/>
      <c r="T1694" s="51"/>
      <c r="U1694" s="51"/>
      <c r="V1694" s="51"/>
      <c r="W1694" s="51"/>
      <c r="X1694" s="51"/>
      <c r="Y1694" s="51"/>
      <c r="Z1694" s="51"/>
    </row>
    <row r="1695" spans="1:26" ht="15" hidden="1" customHeight="1" x14ac:dyDescent="0.25">
      <c r="A1695" s="390" t="s">
        <v>432</v>
      </c>
      <c r="B1695" s="345" t="s">
        <v>128</v>
      </c>
      <c r="C1695" s="107"/>
      <c r="D1695" s="107"/>
      <c r="E1695" s="107"/>
      <c r="F1695" s="107"/>
      <c r="G1695" s="106"/>
      <c r="H1695" s="106"/>
      <c r="I1695" s="107"/>
      <c r="J1695" s="107"/>
      <c r="K1695" s="52"/>
      <c r="L1695" s="338" t="str">
        <f t="shared" ref="L1695" si="278">CONCATENATE(C1695," ",D1695," ",E1695," ",F1695," ",C1696," ",D1696," ",E1696," ",F1696)</f>
        <v xml:space="preserve">       </v>
      </c>
      <c r="M1695" s="63" t="str">
        <f t="shared" si="275"/>
        <v xml:space="preserve">   </v>
      </c>
      <c r="N1695" s="51"/>
      <c r="O1695" s="51"/>
      <c r="P1695" s="51"/>
      <c r="Q1695" s="51"/>
      <c r="R1695" s="51"/>
      <c r="S1695" s="51"/>
      <c r="T1695" s="51"/>
      <c r="U1695" s="51"/>
      <c r="V1695" s="51"/>
      <c r="W1695" s="51"/>
      <c r="X1695" s="51"/>
      <c r="Y1695" s="51"/>
      <c r="Z1695" s="51"/>
    </row>
    <row r="1696" spans="1:26" ht="15" hidden="1" customHeight="1" x14ac:dyDescent="0.25">
      <c r="A1696" s="391"/>
      <c r="B1696" s="340"/>
      <c r="C1696" s="104"/>
      <c r="D1696" s="370"/>
      <c r="E1696" s="52"/>
      <c r="F1696" s="105"/>
      <c r="G1696" s="106"/>
      <c r="H1696" s="106"/>
      <c r="I1696" s="107"/>
      <c r="J1696" s="107"/>
      <c r="K1696" s="52"/>
      <c r="L1696" s="68" t="str">
        <f t="shared" ref="L1696:L1703" si="279">CONCATENATE(C1696," ",D1696," ",E1696," ",F1696," ",C1697," ",D1697," ",E1697," ",F1697)</f>
        <v xml:space="preserve">       </v>
      </c>
      <c r="M1696" s="63" t="str">
        <f t="shared" si="275"/>
        <v xml:space="preserve">   </v>
      </c>
      <c r="N1696" s="51"/>
      <c r="O1696" s="51"/>
      <c r="P1696" s="51"/>
      <c r="Q1696" s="51"/>
      <c r="R1696" s="51"/>
      <c r="S1696" s="51"/>
      <c r="T1696" s="51"/>
      <c r="U1696" s="51"/>
      <c r="V1696" s="51"/>
      <c r="W1696" s="51"/>
      <c r="X1696" s="51"/>
      <c r="Y1696" s="51"/>
      <c r="Z1696" s="51"/>
    </row>
    <row r="1697" spans="1:26" ht="15" hidden="1" customHeight="1" x14ac:dyDescent="0.25">
      <c r="A1697" s="391"/>
      <c r="B1697" s="340"/>
      <c r="C1697" s="104"/>
      <c r="D1697" s="370"/>
      <c r="E1697" s="52"/>
      <c r="F1697" s="105"/>
      <c r="G1697" s="106"/>
      <c r="H1697" s="106"/>
      <c r="I1697" s="107"/>
      <c r="J1697" s="107"/>
      <c r="K1697" s="52"/>
      <c r="L1697" s="68" t="str">
        <f t="shared" si="279"/>
        <v xml:space="preserve">       </v>
      </c>
      <c r="M1697" s="63" t="str">
        <f t="shared" si="275"/>
        <v xml:space="preserve">   </v>
      </c>
      <c r="N1697" s="51"/>
      <c r="O1697" s="51"/>
      <c r="P1697" s="51"/>
      <c r="Q1697" s="51"/>
      <c r="R1697" s="51"/>
      <c r="S1697" s="51"/>
      <c r="T1697" s="51"/>
      <c r="U1697" s="51"/>
      <c r="V1697" s="51"/>
      <c r="W1697" s="51"/>
      <c r="X1697" s="51"/>
      <c r="Y1697" s="51"/>
      <c r="Z1697" s="51"/>
    </row>
    <row r="1698" spans="1:26" ht="15" hidden="1" customHeight="1" x14ac:dyDescent="0.25">
      <c r="A1698" s="391"/>
      <c r="B1698" s="340"/>
      <c r="C1698" s="104"/>
      <c r="D1698" s="370"/>
      <c r="E1698" s="52"/>
      <c r="F1698" s="105"/>
      <c r="G1698" s="106"/>
      <c r="H1698" s="106"/>
      <c r="I1698" s="107"/>
      <c r="J1698" s="107"/>
      <c r="K1698" s="52"/>
      <c r="L1698" s="68" t="str">
        <f t="shared" si="279"/>
        <v xml:space="preserve">       </v>
      </c>
      <c r="M1698" s="63" t="str">
        <f t="shared" si="275"/>
        <v xml:space="preserve">   </v>
      </c>
      <c r="N1698" s="51"/>
      <c r="O1698" s="51"/>
      <c r="P1698" s="51"/>
      <c r="Q1698" s="51"/>
      <c r="R1698" s="51"/>
      <c r="S1698" s="51"/>
      <c r="T1698" s="51"/>
      <c r="U1698" s="51"/>
      <c r="V1698" s="51"/>
      <c r="W1698" s="51"/>
      <c r="X1698" s="51"/>
      <c r="Y1698" s="51"/>
      <c r="Z1698" s="51"/>
    </row>
    <row r="1699" spans="1:26" ht="15" hidden="1" customHeight="1" x14ac:dyDescent="0.25">
      <c r="A1699" s="391"/>
      <c r="B1699" s="340"/>
      <c r="C1699" s="104"/>
      <c r="D1699" s="370"/>
      <c r="E1699" s="52"/>
      <c r="F1699" s="105"/>
      <c r="G1699" s="106"/>
      <c r="H1699" s="106"/>
      <c r="I1699" s="107"/>
      <c r="J1699" s="107"/>
      <c r="K1699" s="52"/>
      <c r="L1699" s="68" t="str">
        <f t="shared" si="279"/>
        <v xml:space="preserve">       </v>
      </c>
      <c r="M1699" s="63" t="str">
        <f t="shared" si="275"/>
        <v xml:space="preserve">   </v>
      </c>
      <c r="N1699" s="51"/>
      <c r="O1699" s="51"/>
      <c r="P1699" s="51"/>
      <c r="Q1699" s="51"/>
      <c r="R1699" s="51"/>
      <c r="S1699" s="51"/>
      <c r="T1699" s="51"/>
      <c r="U1699" s="51"/>
      <c r="V1699" s="51"/>
      <c r="W1699" s="51"/>
      <c r="X1699" s="51"/>
      <c r="Y1699" s="51"/>
      <c r="Z1699" s="51"/>
    </row>
    <row r="1700" spans="1:26" ht="15" hidden="1" customHeight="1" x14ac:dyDescent="0.25">
      <c r="A1700" s="391"/>
      <c r="B1700" s="340"/>
      <c r="C1700" s="104"/>
      <c r="D1700" s="370"/>
      <c r="E1700" s="52"/>
      <c r="F1700" s="105"/>
      <c r="G1700" s="106"/>
      <c r="H1700" s="106"/>
      <c r="I1700" s="107"/>
      <c r="J1700" s="107"/>
      <c r="K1700" s="52"/>
      <c r="L1700" s="68" t="str">
        <f t="shared" si="279"/>
        <v xml:space="preserve">       </v>
      </c>
      <c r="M1700" s="63" t="str">
        <f t="shared" si="275"/>
        <v xml:space="preserve">   </v>
      </c>
      <c r="N1700" s="51"/>
      <c r="O1700" s="51"/>
      <c r="P1700" s="51"/>
      <c r="Q1700" s="51"/>
      <c r="R1700" s="51"/>
      <c r="S1700" s="51"/>
      <c r="T1700" s="51"/>
      <c r="U1700" s="51"/>
      <c r="V1700" s="51"/>
      <c r="W1700" s="51"/>
      <c r="X1700" s="51"/>
      <c r="Y1700" s="51"/>
      <c r="Z1700" s="51"/>
    </row>
    <row r="1701" spans="1:26" ht="15" hidden="1" customHeight="1" x14ac:dyDescent="0.25">
      <c r="A1701" s="391"/>
      <c r="B1701" s="340"/>
      <c r="C1701" s="104"/>
      <c r="D1701" s="370"/>
      <c r="E1701" s="52"/>
      <c r="F1701" s="105"/>
      <c r="G1701" s="106"/>
      <c r="H1701" s="106"/>
      <c r="I1701" s="107"/>
      <c r="J1701" s="107"/>
      <c r="K1701" s="52"/>
      <c r="L1701" s="68" t="str">
        <f t="shared" si="279"/>
        <v xml:space="preserve">       </v>
      </c>
      <c r="M1701" s="63" t="str">
        <f t="shared" si="275"/>
        <v xml:space="preserve">   </v>
      </c>
      <c r="N1701" s="51"/>
      <c r="O1701" s="51"/>
      <c r="P1701" s="51"/>
      <c r="Q1701" s="51"/>
      <c r="R1701" s="51"/>
      <c r="S1701" s="51"/>
      <c r="T1701" s="51"/>
      <c r="U1701" s="51"/>
      <c r="V1701" s="51"/>
      <c r="W1701" s="51"/>
      <c r="X1701" s="51"/>
      <c r="Y1701" s="51"/>
      <c r="Z1701" s="51"/>
    </row>
    <row r="1702" spans="1:26" ht="15" hidden="1" customHeight="1" x14ac:dyDescent="0.25">
      <c r="A1702" s="391"/>
      <c r="B1702" s="340"/>
      <c r="C1702" s="104"/>
      <c r="D1702" s="370"/>
      <c r="E1702" s="52"/>
      <c r="F1702" s="105"/>
      <c r="G1702" s="106"/>
      <c r="H1702" s="106"/>
      <c r="I1702" s="107"/>
      <c r="J1702" s="107"/>
      <c r="K1702" s="52"/>
      <c r="L1702" s="68" t="str">
        <f t="shared" si="279"/>
        <v xml:space="preserve">       </v>
      </c>
      <c r="M1702" s="63" t="str">
        <f t="shared" si="275"/>
        <v xml:space="preserve">   </v>
      </c>
      <c r="N1702" s="51"/>
      <c r="O1702" s="51"/>
      <c r="P1702" s="51"/>
      <c r="Q1702" s="51"/>
      <c r="R1702" s="51"/>
      <c r="S1702" s="51"/>
      <c r="T1702" s="51"/>
      <c r="U1702" s="51"/>
      <c r="V1702" s="51"/>
      <c r="W1702" s="51"/>
      <c r="X1702" s="51"/>
      <c r="Y1702" s="51"/>
      <c r="Z1702" s="51"/>
    </row>
    <row r="1703" spans="1:26" ht="15" hidden="1" customHeight="1" x14ac:dyDescent="0.25">
      <c r="A1703" s="391"/>
      <c r="B1703" s="340"/>
      <c r="C1703" s="104"/>
      <c r="D1703" s="370"/>
      <c r="E1703" s="52"/>
      <c r="F1703" s="105"/>
      <c r="G1703" s="106"/>
      <c r="H1703" s="106"/>
      <c r="I1703" s="107"/>
      <c r="J1703" s="107"/>
      <c r="K1703" s="52"/>
      <c r="L1703" s="68" t="str">
        <f t="shared" si="279"/>
        <v xml:space="preserve">       </v>
      </c>
      <c r="M1703" s="63" t="str">
        <f t="shared" si="275"/>
        <v xml:space="preserve">   </v>
      </c>
      <c r="N1703" s="51"/>
      <c r="O1703" s="51"/>
      <c r="P1703" s="51"/>
      <c r="Q1703" s="51"/>
      <c r="R1703" s="51"/>
      <c r="S1703" s="51"/>
      <c r="T1703" s="51"/>
      <c r="U1703" s="51"/>
      <c r="V1703" s="51"/>
      <c r="W1703" s="51"/>
      <c r="X1703" s="51"/>
      <c r="Y1703" s="51"/>
      <c r="Z1703" s="51"/>
    </row>
    <row r="1704" spans="1:26" ht="15" hidden="1" customHeight="1" x14ac:dyDescent="0.25">
      <c r="A1704" s="392"/>
      <c r="B1704" s="344"/>
      <c r="C1704" s="104"/>
      <c r="D1704" s="370"/>
      <c r="E1704" s="52"/>
      <c r="F1704" s="105"/>
      <c r="G1704" s="106"/>
      <c r="H1704" s="106"/>
      <c r="I1704" s="107"/>
      <c r="J1704" s="107"/>
      <c r="K1704" s="52"/>
      <c r="L1704" s="68" t="str">
        <f>CONCATENATE(C1704," ",D1704," ",E1704," ",F1704)</f>
        <v xml:space="preserve">   </v>
      </c>
      <c r="M1704" s="63" t="str">
        <f t="shared" si="275"/>
        <v xml:space="preserve">   </v>
      </c>
      <c r="N1704" s="51"/>
      <c r="O1704" s="51"/>
      <c r="P1704" s="51"/>
      <c r="Q1704" s="51"/>
      <c r="R1704" s="51"/>
      <c r="S1704" s="51"/>
      <c r="T1704" s="51"/>
      <c r="U1704" s="51"/>
      <c r="V1704" s="51"/>
      <c r="W1704" s="51"/>
      <c r="X1704" s="51"/>
      <c r="Y1704" s="51"/>
      <c r="Z1704" s="51"/>
    </row>
    <row r="1705" spans="1:26" ht="15" hidden="1" customHeight="1" x14ac:dyDescent="0.25">
      <c r="A1705" s="390" t="s">
        <v>432</v>
      </c>
      <c r="B1705" s="345" t="s">
        <v>128</v>
      </c>
      <c r="C1705" s="107"/>
      <c r="D1705" s="107"/>
      <c r="E1705" s="107"/>
      <c r="F1705" s="107"/>
      <c r="G1705" s="106"/>
      <c r="H1705" s="106"/>
      <c r="I1705" s="107"/>
      <c r="J1705" s="107"/>
      <c r="K1705" s="52"/>
      <c r="L1705" s="338" t="str">
        <f t="shared" ref="L1705" si="280">CONCATENATE(C1705," ",D1705," ",E1705," ",F1705," ",C1706," ",D1706," ",E1706," ",F1706)</f>
        <v xml:space="preserve">       </v>
      </c>
      <c r="M1705" s="63" t="str">
        <f t="shared" si="275"/>
        <v xml:space="preserve">   </v>
      </c>
      <c r="N1705" s="51"/>
      <c r="O1705" s="51"/>
      <c r="P1705" s="51"/>
      <c r="Q1705" s="51"/>
      <c r="R1705" s="51"/>
      <c r="S1705" s="51"/>
      <c r="T1705" s="51"/>
      <c r="U1705" s="51"/>
      <c r="V1705" s="51"/>
      <c r="W1705" s="51"/>
      <c r="X1705" s="51"/>
      <c r="Y1705" s="51"/>
      <c r="Z1705" s="51"/>
    </row>
    <row r="1706" spans="1:26" ht="15" hidden="1" customHeight="1" x14ac:dyDescent="0.25">
      <c r="A1706" s="391"/>
      <c r="B1706" s="340"/>
      <c r="C1706" s="104"/>
      <c r="D1706" s="370"/>
      <c r="E1706" s="52"/>
      <c r="F1706" s="105"/>
      <c r="G1706" s="106"/>
      <c r="H1706" s="106"/>
      <c r="I1706" s="107"/>
      <c r="J1706" s="107"/>
      <c r="K1706" s="52"/>
      <c r="L1706" s="68" t="str">
        <f t="shared" ref="L1706:L1713" si="281">CONCATENATE(C1706," ",D1706," ",E1706," ",F1706," ",C1707," ",D1707," ",E1707," ",F1707)</f>
        <v xml:space="preserve">       </v>
      </c>
      <c r="M1706" s="63" t="str">
        <f t="shared" si="275"/>
        <v xml:space="preserve">   </v>
      </c>
      <c r="N1706" s="51"/>
      <c r="O1706" s="51"/>
      <c r="P1706" s="51"/>
      <c r="Q1706" s="51"/>
      <c r="R1706" s="51"/>
      <c r="S1706" s="51"/>
      <c r="T1706" s="51"/>
      <c r="U1706" s="51"/>
      <c r="V1706" s="51"/>
      <c r="W1706" s="51"/>
      <c r="X1706" s="51"/>
      <c r="Y1706" s="51"/>
      <c r="Z1706" s="51"/>
    </row>
    <row r="1707" spans="1:26" ht="15" hidden="1" customHeight="1" x14ac:dyDescent="0.25">
      <c r="A1707" s="391"/>
      <c r="B1707" s="340"/>
      <c r="C1707" s="104"/>
      <c r="D1707" s="370"/>
      <c r="E1707" s="52"/>
      <c r="F1707" s="105"/>
      <c r="G1707" s="106"/>
      <c r="H1707" s="106"/>
      <c r="I1707" s="107"/>
      <c r="J1707" s="107"/>
      <c r="K1707" s="52"/>
      <c r="L1707" s="68" t="str">
        <f t="shared" si="281"/>
        <v xml:space="preserve">       </v>
      </c>
      <c r="M1707" s="63" t="str">
        <f t="shared" si="275"/>
        <v xml:space="preserve">   </v>
      </c>
      <c r="N1707" s="51"/>
      <c r="O1707" s="51"/>
      <c r="P1707" s="51"/>
      <c r="Q1707" s="51"/>
      <c r="R1707" s="51"/>
      <c r="S1707" s="51"/>
      <c r="T1707" s="51"/>
      <c r="U1707" s="51"/>
      <c r="V1707" s="51"/>
      <c r="W1707" s="51"/>
      <c r="X1707" s="51"/>
      <c r="Y1707" s="51"/>
      <c r="Z1707" s="51"/>
    </row>
    <row r="1708" spans="1:26" ht="15" hidden="1" customHeight="1" x14ac:dyDescent="0.25">
      <c r="A1708" s="391"/>
      <c r="B1708" s="340"/>
      <c r="C1708" s="104"/>
      <c r="D1708" s="370"/>
      <c r="E1708" s="52"/>
      <c r="F1708" s="105"/>
      <c r="G1708" s="106"/>
      <c r="H1708" s="106"/>
      <c r="I1708" s="107"/>
      <c r="J1708" s="107"/>
      <c r="K1708" s="52"/>
      <c r="L1708" s="68" t="str">
        <f t="shared" si="281"/>
        <v xml:space="preserve">       </v>
      </c>
      <c r="M1708" s="63" t="str">
        <f t="shared" si="275"/>
        <v xml:space="preserve">   </v>
      </c>
      <c r="N1708" s="51"/>
      <c r="O1708" s="51"/>
      <c r="P1708" s="51"/>
      <c r="Q1708" s="51"/>
      <c r="R1708" s="51"/>
      <c r="S1708" s="51"/>
      <c r="T1708" s="51"/>
      <c r="U1708" s="51"/>
      <c r="V1708" s="51"/>
      <c r="W1708" s="51"/>
      <c r="X1708" s="51"/>
      <c r="Y1708" s="51"/>
      <c r="Z1708" s="51"/>
    </row>
    <row r="1709" spans="1:26" ht="15" hidden="1" customHeight="1" x14ac:dyDescent="0.25">
      <c r="A1709" s="391"/>
      <c r="B1709" s="340"/>
      <c r="C1709" s="104"/>
      <c r="D1709" s="370"/>
      <c r="E1709" s="52"/>
      <c r="F1709" s="105"/>
      <c r="G1709" s="106"/>
      <c r="H1709" s="106"/>
      <c r="I1709" s="107"/>
      <c r="J1709" s="107"/>
      <c r="K1709" s="52"/>
      <c r="L1709" s="68" t="str">
        <f t="shared" si="281"/>
        <v xml:space="preserve">       </v>
      </c>
      <c r="M1709" s="63" t="str">
        <f t="shared" si="275"/>
        <v xml:space="preserve">   </v>
      </c>
      <c r="N1709" s="51"/>
      <c r="O1709" s="51"/>
      <c r="P1709" s="51"/>
      <c r="Q1709" s="51"/>
      <c r="R1709" s="51"/>
      <c r="S1709" s="51"/>
      <c r="T1709" s="51"/>
      <c r="U1709" s="51"/>
      <c r="V1709" s="51"/>
      <c r="W1709" s="51"/>
      <c r="X1709" s="51"/>
      <c r="Y1709" s="51"/>
      <c r="Z1709" s="51"/>
    </row>
    <row r="1710" spans="1:26" ht="15" hidden="1" customHeight="1" x14ac:dyDescent="0.25">
      <c r="A1710" s="391"/>
      <c r="B1710" s="340"/>
      <c r="C1710" s="104"/>
      <c r="D1710" s="370"/>
      <c r="E1710" s="52"/>
      <c r="F1710" s="105"/>
      <c r="G1710" s="106"/>
      <c r="H1710" s="106"/>
      <c r="I1710" s="107"/>
      <c r="J1710" s="107"/>
      <c r="K1710" s="52"/>
      <c r="L1710" s="68" t="str">
        <f t="shared" si="281"/>
        <v xml:space="preserve">       </v>
      </c>
      <c r="M1710" s="63" t="str">
        <f t="shared" si="275"/>
        <v xml:space="preserve">   </v>
      </c>
      <c r="N1710" s="51"/>
      <c r="O1710" s="51"/>
      <c r="P1710" s="51"/>
      <c r="Q1710" s="51"/>
      <c r="R1710" s="51"/>
      <c r="S1710" s="51"/>
      <c r="T1710" s="51"/>
      <c r="U1710" s="51"/>
      <c r="V1710" s="51"/>
      <c r="W1710" s="51"/>
      <c r="X1710" s="51"/>
      <c r="Y1710" s="51"/>
      <c r="Z1710" s="51"/>
    </row>
    <row r="1711" spans="1:26" ht="15" hidden="1" customHeight="1" x14ac:dyDescent="0.25">
      <c r="A1711" s="391"/>
      <c r="B1711" s="340"/>
      <c r="C1711" s="104"/>
      <c r="D1711" s="370"/>
      <c r="E1711" s="52"/>
      <c r="F1711" s="105"/>
      <c r="G1711" s="106"/>
      <c r="H1711" s="106"/>
      <c r="I1711" s="107"/>
      <c r="J1711" s="107"/>
      <c r="K1711" s="52"/>
      <c r="L1711" s="68" t="str">
        <f t="shared" si="281"/>
        <v xml:space="preserve">       </v>
      </c>
      <c r="M1711" s="63" t="str">
        <f t="shared" si="275"/>
        <v xml:space="preserve">   </v>
      </c>
      <c r="N1711" s="51"/>
      <c r="O1711" s="51"/>
      <c r="P1711" s="51"/>
      <c r="Q1711" s="51"/>
      <c r="R1711" s="51"/>
      <c r="S1711" s="51"/>
      <c r="T1711" s="51"/>
      <c r="U1711" s="51"/>
      <c r="V1711" s="51"/>
      <c r="W1711" s="51"/>
      <c r="X1711" s="51"/>
      <c r="Y1711" s="51"/>
      <c r="Z1711" s="51"/>
    </row>
    <row r="1712" spans="1:26" ht="15" hidden="1" customHeight="1" x14ac:dyDescent="0.25">
      <c r="A1712" s="391"/>
      <c r="B1712" s="340"/>
      <c r="C1712" s="104"/>
      <c r="D1712" s="370"/>
      <c r="E1712" s="52"/>
      <c r="F1712" s="105"/>
      <c r="G1712" s="106"/>
      <c r="H1712" s="106"/>
      <c r="I1712" s="107"/>
      <c r="J1712" s="107"/>
      <c r="K1712" s="52"/>
      <c r="L1712" s="68" t="str">
        <f t="shared" si="281"/>
        <v xml:space="preserve">       </v>
      </c>
      <c r="M1712" s="63" t="str">
        <f t="shared" si="275"/>
        <v xml:space="preserve">   </v>
      </c>
      <c r="N1712" s="51"/>
      <c r="O1712" s="51"/>
      <c r="P1712" s="51"/>
      <c r="Q1712" s="51"/>
      <c r="R1712" s="51"/>
      <c r="S1712" s="51"/>
      <c r="T1712" s="51"/>
      <c r="U1712" s="51"/>
      <c r="V1712" s="51"/>
      <c r="W1712" s="51"/>
      <c r="X1712" s="51"/>
      <c r="Y1712" s="51"/>
      <c r="Z1712" s="51"/>
    </row>
    <row r="1713" spans="1:26" ht="15" hidden="1" customHeight="1" x14ac:dyDescent="0.25">
      <c r="A1713" s="391"/>
      <c r="B1713" s="340"/>
      <c r="C1713" s="104"/>
      <c r="D1713" s="370"/>
      <c r="E1713" s="52"/>
      <c r="F1713" s="105"/>
      <c r="G1713" s="106"/>
      <c r="H1713" s="106"/>
      <c r="I1713" s="107"/>
      <c r="J1713" s="107"/>
      <c r="K1713" s="52"/>
      <c r="L1713" s="68" t="str">
        <f t="shared" si="281"/>
        <v xml:space="preserve">       </v>
      </c>
      <c r="M1713" s="63" t="str">
        <f t="shared" si="275"/>
        <v xml:space="preserve">   </v>
      </c>
      <c r="N1713" s="51"/>
      <c r="O1713" s="51"/>
      <c r="P1713" s="51"/>
      <c r="Q1713" s="51"/>
      <c r="R1713" s="51"/>
      <c r="S1713" s="51"/>
      <c r="T1713" s="51"/>
      <c r="U1713" s="51"/>
      <c r="V1713" s="51"/>
      <c r="W1713" s="51"/>
      <c r="X1713" s="51"/>
      <c r="Y1713" s="51"/>
      <c r="Z1713" s="51"/>
    </row>
    <row r="1714" spans="1:26" ht="15" hidden="1" customHeight="1" x14ac:dyDescent="0.25">
      <c r="A1714" s="392"/>
      <c r="B1714" s="344"/>
      <c r="C1714" s="104"/>
      <c r="D1714" s="370"/>
      <c r="E1714" s="52"/>
      <c r="F1714" s="105"/>
      <c r="G1714" s="106"/>
      <c r="H1714" s="106"/>
      <c r="I1714" s="107"/>
      <c r="J1714" s="107"/>
      <c r="K1714" s="52"/>
      <c r="L1714" s="68" t="str">
        <f>CONCATENATE(C1714," ",D1714," ",E1714," ",F1714)</f>
        <v xml:space="preserve">   </v>
      </c>
      <c r="M1714" s="63" t="str">
        <f t="shared" si="275"/>
        <v xml:space="preserve">   </v>
      </c>
      <c r="N1714" s="51"/>
      <c r="O1714" s="51"/>
      <c r="P1714" s="51"/>
      <c r="Q1714" s="51"/>
      <c r="R1714" s="51"/>
      <c r="S1714" s="51"/>
      <c r="T1714" s="51"/>
      <c r="U1714" s="51"/>
      <c r="V1714" s="51"/>
      <c r="W1714" s="51"/>
      <c r="X1714" s="51"/>
      <c r="Y1714" s="51"/>
      <c r="Z1714" s="51"/>
    </row>
    <row r="1715" spans="1:26" ht="15" hidden="1" customHeight="1" x14ac:dyDescent="0.25">
      <c r="A1715" s="390" t="s">
        <v>432</v>
      </c>
      <c r="B1715" s="352" t="s">
        <v>191</v>
      </c>
      <c r="C1715" s="107"/>
      <c r="D1715" s="107"/>
      <c r="E1715" s="107"/>
      <c r="F1715" s="107"/>
      <c r="G1715" s="106"/>
      <c r="H1715" s="106"/>
      <c r="I1715" s="107"/>
      <c r="J1715" s="107"/>
      <c r="K1715" s="52"/>
      <c r="L1715" s="356" t="str">
        <f t="shared" ref="L1715:L1723" si="282">CONCATENATE(C1715," ",D1715," ",E1715," ",F1715," ",C1716," ",D1716," ",E1716," ",F1716)</f>
        <v xml:space="preserve">       </v>
      </c>
      <c r="M1715" s="63" t="str">
        <f t="shared" si="275"/>
        <v xml:space="preserve">   </v>
      </c>
      <c r="N1715" s="47"/>
      <c r="O1715" s="47"/>
      <c r="P1715" s="47"/>
      <c r="Q1715" s="47"/>
      <c r="R1715" s="47"/>
      <c r="S1715" s="47"/>
      <c r="T1715" s="47"/>
      <c r="U1715" s="47"/>
      <c r="V1715" s="47"/>
      <c r="W1715" s="47"/>
      <c r="X1715" s="47"/>
      <c r="Y1715" s="47"/>
      <c r="Z1715" s="47"/>
    </row>
    <row r="1716" spans="1:26" ht="15" hidden="1" customHeight="1" x14ac:dyDescent="0.25">
      <c r="A1716" s="391"/>
      <c r="B1716" s="350"/>
      <c r="C1716" s="112"/>
      <c r="D1716" s="370"/>
      <c r="E1716" s="52"/>
      <c r="F1716" s="105"/>
      <c r="G1716" s="106"/>
      <c r="H1716" s="106"/>
      <c r="I1716" s="107"/>
      <c r="J1716" s="107"/>
      <c r="K1716" s="52"/>
      <c r="L1716" s="68" t="str">
        <f t="shared" si="282"/>
        <v xml:space="preserve">       </v>
      </c>
      <c r="M1716" s="63" t="str">
        <f t="shared" si="275"/>
        <v xml:space="preserve">   </v>
      </c>
      <c r="N1716" s="47"/>
      <c r="O1716" s="47"/>
      <c r="P1716" s="47"/>
      <c r="Q1716" s="47"/>
      <c r="R1716" s="47"/>
      <c r="S1716" s="47"/>
      <c r="T1716" s="47"/>
      <c r="U1716" s="47"/>
      <c r="V1716" s="47"/>
      <c r="W1716" s="47"/>
      <c r="X1716" s="47"/>
      <c r="Y1716" s="47"/>
      <c r="Z1716" s="47"/>
    </row>
    <row r="1717" spans="1:26" ht="15" hidden="1" customHeight="1" x14ac:dyDescent="0.25">
      <c r="A1717" s="391"/>
      <c r="B1717" s="350"/>
      <c r="C1717" s="104"/>
      <c r="D1717" s="370"/>
      <c r="E1717" s="52"/>
      <c r="F1717" s="105"/>
      <c r="G1717" s="106"/>
      <c r="H1717" s="106"/>
      <c r="I1717" s="107"/>
      <c r="J1717" s="107"/>
      <c r="K1717" s="52"/>
      <c r="L1717" s="68" t="str">
        <f t="shared" si="282"/>
        <v xml:space="preserve">       </v>
      </c>
      <c r="M1717" s="63" t="str">
        <f t="shared" si="275"/>
        <v xml:space="preserve">   </v>
      </c>
      <c r="N1717" s="47"/>
      <c r="O1717" s="47"/>
      <c r="P1717" s="47"/>
      <c r="Q1717" s="47"/>
      <c r="R1717" s="47"/>
      <c r="S1717" s="47"/>
      <c r="T1717" s="47"/>
      <c r="U1717" s="47"/>
      <c r="V1717" s="47"/>
      <c r="W1717" s="47"/>
      <c r="X1717" s="47"/>
      <c r="Y1717" s="47"/>
      <c r="Z1717" s="47"/>
    </row>
    <row r="1718" spans="1:26" ht="15" hidden="1" customHeight="1" x14ac:dyDescent="0.25">
      <c r="A1718" s="391"/>
      <c r="B1718" s="350"/>
      <c r="C1718" s="104"/>
      <c r="D1718" s="370"/>
      <c r="E1718" s="52"/>
      <c r="F1718" s="105"/>
      <c r="G1718" s="106"/>
      <c r="H1718" s="106"/>
      <c r="I1718" s="107"/>
      <c r="J1718" s="107"/>
      <c r="K1718" s="52"/>
      <c r="L1718" s="68" t="str">
        <f t="shared" si="282"/>
        <v xml:space="preserve">       </v>
      </c>
      <c r="M1718" s="63" t="str">
        <f t="shared" si="275"/>
        <v xml:space="preserve">   </v>
      </c>
      <c r="N1718" s="47"/>
      <c r="O1718" s="47"/>
      <c r="P1718" s="47"/>
      <c r="Q1718" s="47"/>
      <c r="R1718" s="47"/>
      <c r="S1718" s="47"/>
      <c r="T1718" s="47"/>
      <c r="U1718" s="47"/>
      <c r="V1718" s="47"/>
      <c r="W1718" s="47"/>
      <c r="X1718" s="47"/>
      <c r="Y1718" s="47"/>
      <c r="Z1718" s="47"/>
    </row>
    <row r="1719" spans="1:26" ht="15" hidden="1" customHeight="1" x14ac:dyDescent="0.25">
      <c r="A1719" s="391"/>
      <c r="B1719" s="350"/>
      <c r="C1719" s="104"/>
      <c r="D1719" s="370"/>
      <c r="E1719" s="52"/>
      <c r="F1719" s="105"/>
      <c r="G1719" s="106"/>
      <c r="H1719" s="106"/>
      <c r="I1719" s="107"/>
      <c r="J1719" s="107"/>
      <c r="K1719" s="52"/>
      <c r="L1719" s="68" t="str">
        <f t="shared" si="282"/>
        <v xml:space="preserve">       </v>
      </c>
      <c r="M1719" s="63" t="str">
        <f t="shared" si="275"/>
        <v xml:space="preserve">   </v>
      </c>
      <c r="N1719" s="51"/>
      <c r="O1719" s="51"/>
      <c r="P1719" s="51"/>
      <c r="Q1719" s="51"/>
      <c r="R1719" s="51"/>
      <c r="S1719" s="51"/>
      <c r="T1719" s="51"/>
      <c r="U1719" s="51"/>
      <c r="V1719" s="51"/>
      <c r="W1719" s="51"/>
      <c r="X1719" s="51"/>
      <c r="Y1719" s="51"/>
      <c r="Z1719" s="51"/>
    </row>
    <row r="1720" spans="1:26" ht="15" hidden="1" customHeight="1" x14ac:dyDescent="0.25">
      <c r="A1720" s="391"/>
      <c r="B1720" s="350"/>
      <c r="C1720" s="104"/>
      <c r="D1720" s="370"/>
      <c r="E1720" s="52"/>
      <c r="F1720" s="105"/>
      <c r="G1720" s="106"/>
      <c r="H1720" s="106"/>
      <c r="I1720" s="107"/>
      <c r="J1720" s="107"/>
      <c r="K1720" s="52"/>
      <c r="L1720" s="68" t="str">
        <f t="shared" si="282"/>
        <v xml:space="preserve">       </v>
      </c>
      <c r="M1720" s="63" t="str">
        <f t="shared" si="275"/>
        <v xml:space="preserve">   </v>
      </c>
      <c r="N1720" s="51"/>
      <c r="O1720" s="51"/>
      <c r="P1720" s="51"/>
      <c r="Q1720" s="51"/>
      <c r="R1720" s="51"/>
      <c r="S1720" s="51"/>
      <c r="T1720" s="51"/>
      <c r="U1720" s="51"/>
      <c r="V1720" s="51"/>
      <c r="W1720" s="51"/>
      <c r="X1720" s="51"/>
      <c r="Y1720" s="51"/>
      <c r="Z1720" s="51"/>
    </row>
    <row r="1721" spans="1:26" ht="15" hidden="1" customHeight="1" x14ac:dyDescent="0.25">
      <c r="A1721" s="391"/>
      <c r="B1721" s="350"/>
      <c r="C1721" s="104"/>
      <c r="D1721" s="370"/>
      <c r="E1721" s="52"/>
      <c r="F1721" s="105"/>
      <c r="G1721" s="106"/>
      <c r="H1721" s="106"/>
      <c r="I1721" s="107"/>
      <c r="J1721" s="107"/>
      <c r="K1721" s="52"/>
      <c r="L1721" s="68" t="str">
        <f t="shared" si="282"/>
        <v xml:space="preserve">       </v>
      </c>
      <c r="M1721" s="63" t="str">
        <f t="shared" si="275"/>
        <v xml:space="preserve">   </v>
      </c>
      <c r="N1721" s="51"/>
      <c r="O1721" s="51"/>
      <c r="P1721" s="51"/>
      <c r="Q1721" s="51"/>
      <c r="R1721" s="51"/>
      <c r="S1721" s="51"/>
      <c r="T1721" s="51"/>
      <c r="U1721" s="51"/>
      <c r="V1721" s="51"/>
      <c r="W1721" s="51"/>
      <c r="X1721" s="51"/>
      <c r="Y1721" s="51"/>
      <c r="Z1721" s="51"/>
    </row>
    <row r="1722" spans="1:26" ht="15" hidden="1" customHeight="1" x14ac:dyDescent="0.25">
      <c r="A1722" s="391"/>
      <c r="B1722" s="350"/>
      <c r="C1722" s="104"/>
      <c r="D1722" s="370"/>
      <c r="E1722" s="52"/>
      <c r="F1722" s="105"/>
      <c r="G1722" s="106"/>
      <c r="H1722" s="106"/>
      <c r="I1722" s="107"/>
      <c r="J1722" s="107"/>
      <c r="K1722" s="52"/>
      <c r="L1722" s="68" t="str">
        <f t="shared" si="282"/>
        <v xml:space="preserve">       </v>
      </c>
      <c r="M1722" s="63" t="str">
        <f t="shared" si="275"/>
        <v xml:space="preserve">   </v>
      </c>
      <c r="N1722" s="51"/>
      <c r="O1722" s="51"/>
      <c r="P1722" s="51"/>
      <c r="Q1722" s="51"/>
      <c r="R1722" s="51"/>
      <c r="S1722" s="51"/>
      <c r="T1722" s="51"/>
      <c r="U1722" s="51"/>
      <c r="V1722" s="51"/>
      <c r="W1722" s="51"/>
      <c r="X1722" s="51"/>
      <c r="Y1722" s="51"/>
      <c r="Z1722" s="51"/>
    </row>
    <row r="1723" spans="1:26" ht="15" hidden="1" customHeight="1" x14ac:dyDescent="0.25">
      <c r="A1723" s="391"/>
      <c r="B1723" s="350"/>
      <c r="C1723" s="104"/>
      <c r="D1723" s="370"/>
      <c r="E1723" s="52"/>
      <c r="F1723" s="105"/>
      <c r="G1723" s="106"/>
      <c r="H1723" s="106"/>
      <c r="I1723" s="107"/>
      <c r="J1723" s="107"/>
      <c r="K1723" s="52"/>
      <c r="L1723" s="68" t="str">
        <f t="shared" si="282"/>
        <v xml:space="preserve">       </v>
      </c>
      <c r="M1723" s="63" t="str">
        <f t="shared" si="275"/>
        <v xml:space="preserve">   </v>
      </c>
      <c r="N1723" s="47"/>
      <c r="O1723" s="47"/>
      <c r="P1723" s="47"/>
      <c r="Q1723" s="47"/>
      <c r="R1723" s="47"/>
      <c r="S1723" s="47"/>
      <c r="T1723" s="47"/>
      <c r="U1723" s="47"/>
      <c r="V1723" s="47"/>
      <c r="W1723" s="47"/>
      <c r="X1723" s="47"/>
      <c r="Y1723" s="47"/>
      <c r="Z1723" s="47"/>
    </row>
    <row r="1724" spans="1:26" ht="15" hidden="1" customHeight="1" x14ac:dyDescent="0.25">
      <c r="A1724" s="392"/>
      <c r="B1724" s="351"/>
      <c r="C1724" s="108"/>
      <c r="D1724" s="109"/>
      <c r="E1724" s="110"/>
      <c r="F1724" s="111"/>
      <c r="G1724" s="106"/>
      <c r="H1724" s="106"/>
      <c r="I1724" s="107"/>
      <c r="J1724" s="107"/>
      <c r="K1724" s="52"/>
      <c r="L1724" s="68" t="str">
        <f>CONCATENATE(C1724," ",D1724," ",E1724," ",F1724)</f>
        <v xml:space="preserve">   </v>
      </c>
      <c r="M1724" s="63" t="str">
        <f t="shared" si="275"/>
        <v xml:space="preserve">   </v>
      </c>
      <c r="N1724" s="47"/>
      <c r="O1724" s="47"/>
      <c r="P1724" s="47"/>
      <c r="Q1724" s="47"/>
      <c r="R1724" s="47"/>
      <c r="S1724" s="47"/>
      <c r="T1724" s="47"/>
      <c r="U1724" s="47"/>
      <c r="V1724" s="47"/>
      <c r="W1724" s="47"/>
      <c r="X1724" s="47"/>
      <c r="Y1724" s="47"/>
      <c r="Z1724" s="47"/>
    </row>
    <row r="1725" spans="1:26" ht="15" hidden="1" customHeight="1" x14ac:dyDescent="0.25">
      <c r="A1725" s="390" t="s">
        <v>432</v>
      </c>
      <c r="B1725" s="352" t="s">
        <v>191</v>
      </c>
      <c r="C1725" s="107"/>
      <c r="D1725" s="107"/>
      <c r="E1725" s="107"/>
      <c r="F1725" s="107"/>
      <c r="G1725" s="106"/>
      <c r="H1725" s="106"/>
      <c r="I1725" s="107"/>
      <c r="J1725" s="107"/>
      <c r="K1725" s="52"/>
      <c r="L1725" s="356" t="str">
        <f t="shared" ref="L1725:L1733" si="283">CONCATENATE(C1725," ",D1725," ",E1725," ",F1725," ",C1726," ",D1726," ",E1726," ",F1726)</f>
        <v xml:space="preserve">       </v>
      </c>
      <c r="M1725" s="63" t="str">
        <f t="shared" si="275"/>
        <v xml:space="preserve">   </v>
      </c>
      <c r="N1725" s="47"/>
      <c r="O1725" s="47"/>
      <c r="P1725" s="47"/>
      <c r="Q1725" s="47"/>
      <c r="R1725" s="47"/>
      <c r="S1725" s="47"/>
      <c r="T1725" s="47"/>
      <c r="U1725" s="47"/>
      <c r="V1725" s="47"/>
      <c r="W1725" s="47"/>
      <c r="X1725" s="47"/>
      <c r="Y1725" s="47"/>
      <c r="Z1725" s="47"/>
    </row>
    <row r="1726" spans="1:26" ht="15" hidden="1" customHeight="1" x14ac:dyDescent="0.25">
      <c r="A1726" s="391"/>
      <c r="B1726" s="350"/>
      <c r="C1726" s="112"/>
      <c r="D1726" s="370"/>
      <c r="E1726" s="52"/>
      <c r="F1726" s="105"/>
      <c r="G1726" s="106"/>
      <c r="H1726" s="106"/>
      <c r="I1726" s="107"/>
      <c r="J1726" s="107"/>
      <c r="K1726" s="52"/>
      <c r="L1726" s="68" t="str">
        <f t="shared" si="283"/>
        <v xml:space="preserve">       </v>
      </c>
      <c r="M1726" s="63" t="str">
        <f t="shared" si="275"/>
        <v xml:space="preserve">   </v>
      </c>
      <c r="N1726" s="47"/>
      <c r="O1726" s="47"/>
      <c r="P1726" s="47"/>
      <c r="Q1726" s="47"/>
      <c r="R1726" s="47"/>
      <c r="S1726" s="47"/>
      <c r="T1726" s="47"/>
      <c r="U1726" s="47"/>
      <c r="V1726" s="47"/>
      <c r="W1726" s="47"/>
      <c r="X1726" s="47"/>
      <c r="Y1726" s="47"/>
      <c r="Z1726" s="47"/>
    </row>
    <row r="1727" spans="1:26" ht="15" hidden="1" customHeight="1" x14ac:dyDescent="0.25">
      <c r="A1727" s="391"/>
      <c r="B1727" s="350"/>
      <c r="C1727" s="104"/>
      <c r="D1727" s="370"/>
      <c r="E1727" s="52"/>
      <c r="F1727" s="105"/>
      <c r="G1727" s="106"/>
      <c r="H1727" s="106"/>
      <c r="I1727" s="107"/>
      <c r="J1727" s="107"/>
      <c r="K1727" s="52"/>
      <c r="L1727" s="68" t="str">
        <f t="shared" si="283"/>
        <v xml:space="preserve">       </v>
      </c>
      <c r="M1727" s="63" t="str">
        <f t="shared" si="275"/>
        <v xml:space="preserve">   </v>
      </c>
      <c r="N1727" s="47"/>
      <c r="O1727" s="47"/>
      <c r="P1727" s="47"/>
      <c r="Q1727" s="47"/>
      <c r="R1727" s="47"/>
      <c r="S1727" s="47"/>
      <c r="T1727" s="47"/>
      <c r="U1727" s="47"/>
      <c r="V1727" s="47"/>
      <c r="W1727" s="47"/>
      <c r="X1727" s="47"/>
      <c r="Y1727" s="47"/>
      <c r="Z1727" s="47"/>
    </row>
    <row r="1728" spans="1:26" ht="15" hidden="1" customHeight="1" x14ac:dyDescent="0.25">
      <c r="A1728" s="391"/>
      <c r="B1728" s="350"/>
      <c r="C1728" s="104"/>
      <c r="D1728" s="370"/>
      <c r="E1728" s="52"/>
      <c r="F1728" s="105"/>
      <c r="G1728" s="106"/>
      <c r="H1728" s="106"/>
      <c r="I1728" s="107"/>
      <c r="J1728" s="107"/>
      <c r="K1728" s="52"/>
      <c r="L1728" s="68" t="str">
        <f t="shared" si="283"/>
        <v xml:space="preserve">       </v>
      </c>
      <c r="M1728" s="63" t="str">
        <f t="shared" si="275"/>
        <v xml:space="preserve">   </v>
      </c>
      <c r="N1728" s="47"/>
      <c r="O1728" s="47"/>
      <c r="P1728" s="47"/>
      <c r="Q1728" s="47"/>
      <c r="R1728" s="47"/>
      <c r="S1728" s="47"/>
      <c r="T1728" s="47"/>
      <c r="U1728" s="47"/>
      <c r="V1728" s="47"/>
      <c r="W1728" s="47"/>
      <c r="X1728" s="47"/>
      <c r="Y1728" s="47"/>
      <c r="Z1728" s="47"/>
    </row>
    <row r="1729" spans="1:26" ht="15" hidden="1" customHeight="1" x14ac:dyDescent="0.25">
      <c r="A1729" s="391"/>
      <c r="B1729" s="350"/>
      <c r="C1729" s="104"/>
      <c r="D1729" s="370"/>
      <c r="E1729" s="52"/>
      <c r="F1729" s="105"/>
      <c r="G1729" s="106"/>
      <c r="H1729" s="106"/>
      <c r="I1729" s="107"/>
      <c r="J1729" s="107"/>
      <c r="K1729" s="52"/>
      <c r="L1729" s="68" t="str">
        <f t="shared" si="283"/>
        <v xml:space="preserve">       </v>
      </c>
      <c r="M1729" s="63" t="str">
        <f t="shared" si="275"/>
        <v xml:space="preserve">   </v>
      </c>
      <c r="N1729" s="51"/>
      <c r="O1729" s="51"/>
      <c r="P1729" s="51"/>
      <c r="Q1729" s="51"/>
      <c r="R1729" s="51"/>
      <c r="S1729" s="51"/>
      <c r="T1729" s="51"/>
      <c r="U1729" s="51"/>
      <c r="V1729" s="51"/>
      <c r="W1729" s="51"/>
      <c r="X1729" s="51"/>
      <c r="Y1729" s="51"/>
      <c r="Z1729" s="51"/>
    </row>
    <row r="1730" spans="1:26" ht="15" hidden="1" customHeight="1" x14ac:dyDescent="0.25">
      <c r="A1730" s="391"/>
      <c r="B1730" s="350"/>
      <c r="C1730" s="104"/>
      <c r="D1730" s="370"/>
      <c r="E1730" s="52"/>
      <c r="F1730" s="105"/>
      <c r="G1730" s="106"/>
      <c r="H1730" s="106"/>
      <c r="I1730" s="107"/>
      <c r="J1730" s="107"/>
      <c r="K1730" s="52"/>
      <c r="L1730" s="68" t="str">
        <f t="shared" si="283"/>
        <v xml:space="preserve">       </v>
      </c>
      <c r="M1730" s="63" t="str">
        <f t="shared" si="275"/>
        <v xml:space="preserve">   </v>
      </c>
      <c r="N1730" s="51"/>
      <c r="O1730" s="51"/>
      <c r="P1730" s="51"/>
      <c r="Q1730" s="51"/>
      <c r="R1730" s="51"/>
      <c r="S1730" s="51"/>
      <c r="T1730" s="51"/>
      <c r="U1730" s="51"/>
      <c r="V1730" s="51"/>
      <c r="W1730" s="51"/>
      <c r="X1730" s="51"/>
      <c r="Y1730" s="51"/>
      <c r="Z1730" s="51"/>
    </row>
    <row r="1731" spans="1:26" ht="15" hidden="1" customHeight="1" x14ac:dyDescent="0.25">
      <c r="A1731" s="391"/>
      <c r="B1731" s="350"/>
      <c r="C1731" s="104"/>
      <c r="D1731" s="370"/>
      <c r="E1731" s="52"/>
      <c r="F1731" s="105"/>
      <c r="G1731" s="106"/>
      <c r="H1731" s="106"/>
      <c r="I1731" s="107"/>
      <c r="J1731" s="107"/>
      <c r="K1731" s="52"/>
      <c r="L1731" s="68" t="str">
        <f t="shared" si="283"/>
        <v xml:space="preserve">       </v>
      </c>
      <c r="M1731" s="63" t="str">
        <f t="shared" si="275"/>
        <v xml:space="preserve">   </v>
      </c>
      <c r="N1731" s="51"/>
      <c r="O1731" s="51"/>
      <c r="P1731" s="51"/>
      <c r="Q1731" s="51"/>
      <c r="R1731" s="51"/>
      <c r="S1731" s="51"/>
      <c r="T1731" s="51"/>
      <c r="U1731" s="51"/>
      <c r="V1731" s="51"/>
      <c r="W1731" s="51"/>
      <c r="X1731" s="51"/>
      <c r="Y1731" s="51"/>
      <c r="Z1731" s="51"/>
    </row>
    <row r="1732" spans="1:26" ht="15" hidden="1" customHeight="1" x14ac:dyDescent="0.25">
      <c r="A1732" s="391"/>
      <c r="B1732" s="350"/>
      <c r="C1732" s="104"/>
      <c r="D1732" s="370"/>
      <c r="E1732" s="52"/>
      <c r="F1732" s="105"/>
      <c r="G1732" s="106"/>
      <c r="H1732" s="106"/>
      <c r="I1732" s="107"/>
      <c r="J1732" s="107"/>
      <c r="K1732" s="52"/>
      <c r="L1732" s="68" t="str">
        <f t="shared" si="283"/>
        <v xml:space="preserve">       </v>
      </c>
      <c r="M1732" s="63" t="str">
        <f t="shared" si="275"/>
        <v xml:space="preserve">   </v>
      </c>
      <c r="N1732" s="51"/>
      <c r="O1732" s="51"/>
      <c r="P1732" s="51"/>
      <c r="Q1732" s="51"/>
      <c r="R1732" s="51"/>
      <c r="S1732" s="51"/>
      <c r="T1732" s="51"/>
      <c r="U1732" s="51"/>
      <c r="V1732" s="51"/>
      <c r="W1732" s="51"/>
      <c r="X1732" s="51"/>
      <c r="Y1732" s="51"/>
      <c r="Z1732" s="51"/>
    </row>
    <row r="1733" spans="1:26" ht="15" hidden="1" customHeight="1" x14ac:dyDescent="0.25">
      <c r="A1733" s="391"/>
      <c r="B1733" s="350"/>
      <c r="C1733" s="104"/>
      <c r="D1733" s="370"/>
      <c r="E1733" s="52"/>
      <c r="F1733" s="105"/>
      <c r="G1733" s="106"/>
      <c r="H1733" s="106"/>
      <c r="I1733" s="107"/>
      <c r="J1733" s="107"/>
      <c r="K1733" s="52"/>
      <c r="L1733" s="68" t="str">
        <f t="shared" si="283"/>
        <v xml:space="preserve">       </v>
      </c>
      <c r="M1733" s="63" t="str">
        <f t="shared" si="275"/>
        <v xml:space="preserve">   </v>
      </c>
      <c r="N1733" s="47"/>
      <c r="O1733" s="47"/>
      <c r="P1733" s="47"/>
      <c r="Q1733" s="47"/>
      <c r="R1733" s="47"/>
      <c r="S1733" s="47"/>
      <c r="T1733" s="47"/>
      <c r="U1733" s="47"/>
      <c r="V1733" s="47"/>
      <c r="W1733" s="47"/>
      <c r="X1733" s="47"/>
      <c r="Y1733" s="47"/>
      <c r="Z1733" s="47"/>
    </row>
    <row r="1734" spans="1:26" ht="15" hidden="1" customHeight="1" x14ac:dyDescent="0.25">
      <c r="A1734" s="392"/>
      <c r="B1734" s="351"/>
      <c r="C1734" s="108"/>
      <c r="D1734" s="109"/>
      <c r="E1734" s="110"/>
      <c r="F1734" s="111"/>
      <c r="G1734" s="106"/>
      <c r="H1734" s="106"/>
      <c r="I1734" s="107"/>
      <c r="J1734" s="107"/>
      <c r="K1734" s="52"/>
      <c r="L1734" s="82" t="str">
        <f>CONCATENATE(C1734," ",D1734," ",E1734," ",F1734)</f>
        <v xml:space="preserve">   </v>
      </c>
      <c r="M1734" s="63" t="str">
        <f t="shared" si="275"/>
        <v xml:space="preserve">   </v>
      </c>
      <c r="N1734" s="47"/>
      <c r="O1734" s="47"/>
      <c r="P1734" s="47"/>
      <c r="Q1734" s="47"/>
      <c r="R1734" s="47"/>
      <c r="S1734" s="47"/>
      <c r="T1734" s="47"/>
      <c r="U1734" s="47"/>
      <c r="V1734" s="47"/>
      <c r="W1734" s="47"/>
      <c r="X1734" s="47"/>
      <c r="Y1734" s="47"/>
      <c r="Z1734" s="47"/>
    </row>
    <row r="1735" spans="1:26" ht="15" hidden="1" customHeight="1" x14ac:dyDescent="0.25">
      <c r="A1735" s="390" t="s">
        <v>432</v>
      </c>
      <c r="B1735" s="352" t="s">
        <v>191</v>
      </c>
      <c r="C1735" s="107"/>
      <c r="D1735" s="107"/>
      <c r="E1735" s="107"/>
      <c r="F1735" s="107"/>
      <c r="G1735" s="106"/>
      <c r="H1735" s="106"/>
      <c r="I1735" s="107"/>
      <c r="J1735" s="107"/>
      <c r="K1735" s="52"/>
      <c r="L1735" s="356" t="str">
        <f t="shared" ref="L1735:L1743" si="284">CONCATENATE(C1735," ",D1735," ",E1735," ",F1735," ",C1736," ",D1736," ",E1736," ",F1736)</f>
        <v xml:space="preserve">       </v>
      </c>
      <c r="M1735" s="63" t="str">
        <f t="shared" si="275"/>
        <v xml:space="preserve">   </v>
      </c>
      <c r="N1735" s="47"/>
      <c r="O1735" s="47"/>
      <c r="P1735" s="47"/>
      <c r="Q1735" s="47"/>
      <c r="R1735" s="47"/>
      <c r="S1735" s="47"/>
      <c r="T1735" s="47"/>
      <c r="U1735" s="47"/>
      <c r="V1735" s="47"/>
      <c r="W1735" s="47"/>
      <c r="X1735" s="47"/>
      <c r="Y1735" s="47"/>
      <c r="Z1735" s="47"/>
    </row>
    <row r="1736" spans="1:26" ht="15" hidden="1" customHeight="1" x14ac:dyDescent="0.25">
      <c r="A1736" s="391"/>
      <c r="B1736" s="350"/>
      <c r="C1736" s="112"/>
      <c r="D1736" s="370"/>
      <c r="E1736" s="52"/>
      <c r="F1736" s="105"/>
      <c r="G1736" s="106"/>
      <c r="H1736" s="106"/>
      <c r="I1736" s="107"/>
      <c r="J1736" s="107"/>
      <c r="K1736" s="52"/>
      <c r="L1736" s="68" t="str">
        <f t="shared" si="284"/>
        <v xml:space="preserve">       </v>
      </c>
      <c r="M1736" s="63" t="str">
        <f t="shared" si="275"/>
        <v xml:space="preserve">   </v>
      </c>
      <c r="N1736" s="47"/>
      <c r="O1736" s="47"/>
      <c r="P1736" s="47"/>
      <c r="Q1736" s="47"/>
      <c r="R1736" s="47"/>
      <c r="S1736" s="47"/>
      <c r="T1736" s="47"/>
      <c r="U1736" s="47"/>
      <c r="V1736" s="47"/>
      <c r="W1736" s="47"/>
      <c r="X1736" s="47"/>
      <c r="Y1736" s="47"/>
      <c r="Z1736" s="47"/>
    </row>
    <row r="1737" spans="1:26" ht="15" hidden="1" customHeight="1" x14ac:dyDescent="0.25">
      <c r="A1737" s="391"/>
      <c r="B1737" s="350"/>
      <c r="C1737" s="104"/>
      <c r="D1737" s="370"/>
      <c r="E1737" s="52"/>
      <c r="F1737" s="105"/>
      <c r="G1737" s="106"/>
      <c r="H1737" s="106"/>
      <c r="I1737" s="107"/>
      <c r="J1737" s="107"/>
      <c r="K1737" s="52"/>
      <c r="L1737" s="68" t="str">
        <f t="shared" si="284"/>
        <v xml:space="preserve">       </v>
      </c>
      <c r="M1737" s="63" t="str">
        <f t="shared" si="275"/>
        <v xml:space="preserve">   </v>
      </c>
      <c r="N1737" s="47"/>
      <c r="O1737" s="47"/>
      <c r="P1737" s="47"/>
      <c r="Q1737" s="47"/>
      <c r="R1737" s="47"/>
      <c r="S1737" s="47"/>
      <c r="T1737" s="47"/>
      <c r="U1737" s="47"/>
      <c r="V1737" s="47"/>
      <c r="W1737" s="47"/>
      <c r="X1737" s="47"/>
      <c r="Y1737" s="47"/>
      <c r="Z1737" s="47"/>
    </row>
    <row r="1738" spans="1:26" ht="15" hidden="1" customHeight="1" x14ac:dyDescent="0.25">
      <c r="A1738" s="391"/>
      <c r="B1738" s="350"/>
      <c r="C1738" s="104"/>
      <c r="D1738" s="370"/>
      <c r="E1738" s="52"/>
      <c r="F1738" s="105"/>
      <c r="G1738" s="106"/>
      <c r="H1738" s="106"/>
      <c r="I1738" s="107"/>
      <c r="J1738" s="107"/>
      <c r="K1738" s="52"/>
      <c r="L1738" s="68" t="str">
        <f t="shared" si="284"/>
        <v xml:space="preserve">       </v>
      </c>
      <c r="M1738" s="63" t="str">
        <f t="shared" si="275"/>
        <v xml:space="preserve">   </v>
      </c>
      <c r="N1738" s="47"/>
      <c r="O1738" s="47"/>
      <c r="P1738" s="47"/>
      <c r="Q1738" s="47"/>
      <c r="R1738" s="47"/>
      <c r="S1738" s="47"/>
      <c r="T1738" s="47"/>
      <c r="U1738" s="47"/>
      <c r="V1738" s="47"/>
      <c r="W1738" s="47"/>
      <c r="X1738" s="47"/>
      <c r="Y1738" s="47"/>
      <c r="Z1738" s="47"/>
    </row>
    <row r="1739" spans="1:26" ht="15" hidden="1" customHeight="1" x14ac:dyDescent="0.25">
      <c r="A1739" s="391"/>
      <c r="B1739" s="350"/>
      <c r="C1739" s="104"/>
      <c r="D1739" s="370"/>
      <c r="E1739" s="52"/>
      <c r="F1739" s="105"/>
      <c r="G1739" s="106"/>
      <c r="H1739" s="106"/>
      <c r="I1739" s="107"/>
      <c r="J1739" s="107"/>
      <c r="K1739" s="52"/>
      <c r="L1739" s="68" t="str">
        <f t="shared" si="284"/>
        <v xml:space="preserve">       </v>
      </c>
      <c r="M1739" s="63" t="str">
        <f t="shared" si="275"/>
        <v xml:space="preserve">   </v>
      </c>
      <c r="N1739" s="51"/>
      <c r="O1739" s="51"/>
      <c r="P1739" s="51"/>
      <c r="Q1739" s="51"/>
      <c r="R1739" s="51"/>
      <c r="S1739" s="51"/>
      <c r="T1739" s="51"/>
      <c r="U1739" s="51"/>
      <c r="V1739" s="51"/>
      <c r="W1739" s="51"/>
      <c r="X1739" s="51"/>
      <c r="Y1739" s="51"/>
      <c r="Z1739" s="51"/>
    </row>
    <row r="1740" spans="1:26" ht="15" hidden="1" customHeight="1" x14ac:dyDescent="0.25">
      <c r="A1740" s="391"/>
      <c r="B1740" s="350"/>
      <c r="C1740" s="104"/>
      <c r="D1740" s="370"/>
      <c r="E1740" s="52"/>
      <c r="F1740" s="105"/>
      <c r="G1740" s="106"/>
      <c r="H1740" s="106"/>
      <c r="I1740" s="107"/>
      <c r="J1740" s="107"/>
      <c r="K1740" s="52"/>
      <c r="L1740" s="68" t="str">
        <f t="shared" si="284"/>
        <v xml:space="preserve">       </v>
      </c>
      <c r="M1740" s="63" t="str">
        <f t="shared" si="275"/>
        <v xml:space="preserve">   </v>
      </c>
      <c r="N1740" s="51"/>
      <c r="O1740" s="51"/>
      <c r="P1740" s="51"/>
      <c r="Q1740" s="51"/>
      <c r="R1740" s="51"/>
      <c r="S1740" s="51"/>
      <c r="T1740" s="51"/>
      <c r="U1740" s="51"/>
      <c r="V1740" s="51"/>
      <c r="W1740" s="51"/>
      <c r="X1740" s="51"/>
      <c r="Y1740" s="51"/>
      <c r="Z1740" s="51"/>
    </row>
    <row r="1741" spans="1:26" ht="15" hidden="1" customHeight="1" x14ac:dyDescent="0.25">
      <c r="A1741" s="391"/>
      <c r="B1741" s="350"/>
      <c r="C1741" s="104"/>
      <c r="D1741" s="370"/>
      <c r="E1741" s="52"/>
      <c r="F1741" s="105"/>
      <c r="G1741" s="106"/>
      <c r="H1741" s="106"/>
      <c r="I1741" s="107"/>
      <c r="J1741" s="107"/>
      <c r="K1741" s="52"/>
      <c r="L1741" s="68" t="str">
        <f t="shared" si="284"/>
        <v xml:space="preserve">       </v>
      </c>
      <c r="M1741" s="63" t="str">
        <f t="shared" si="275"/>
        <v xml:space="preserve">   </v>
      </c>
      <c r="N1741" s="51"/>
      <c r="O1741" s="51"/>
      <c r="P1741" s="51"/>
      <c r="Q1741" s="51"/>
      <c r="R1741" s="51"/>
      <c r="S1741" s="51"/>
      <c r="T1741" s="51"/>
      <c r="U1741" s="51"/>
      <c r="V1741" s="51"/>
      <c r="W1741" s="51"/>
      <c r="X1741" s="51"/>
      <c r="Y1741" s="51"/>
      <c r="Z1741" s="51"/>
    </row>
    <row r="1742" spans="1:26" ht="15" hidden="1" customHeight="1" x14ac:dyDescent="0.25">
      <c r="A1742" s="391"/>
      <c r="B1742" s="350"/>
      <c r="C1742" s="104"/>
      <c r="D1742" s="370"/>
      <c r="E1742" s="52"/>
      <c r="F1742" s="105"/>
      <c r="G1742" s="106"/>
      <c r="H1742" s="106"/>
      <c r="I1742" s="107"/>
      <c r="J1742" s="107"/>
      <c r="K1742" s="52"/>
      <c r="L1742" s="68" t="str">
        <f t="shared" si="284"/>
        <v xml:space="preserve">       </v>
      </c>
      <c r="M1742" s="63" t="str">
        <f t="shared" si="275"/>
        <v xml:space="preserve">   </v>
      </c>
      <c r="N1742" s="51"/>
      <c r="O1742" s="51"/>
      <c r="P1742" s="51"/>
      <c r="Q1742" s="51"/>
      <c r="R1742" s="51"/>
      <c r="S1742" s="51"/>
      <c r="T1742" s="51"/>
      <c r="U1742" s="51"/>
      <c r="V1742" s="51"/>
      <c r="W1742" s="51"/>
      <c r="X1742" s="51"/>
      <c r="Y1742" s="51"/>
      <c r="Z1742" s="51"/>
    </row>
    <row r="1743" spans="1:26" ht="15" hidden="1" customHeight="1" x14ac:dyDescent="0.25">
      <c r="A1743" s="391"/>
      <c r="B1743" s="350"/>
      <c r="C1743" s="104"/>
      <c r="D1743" s="370"/>
      <c r="E1743" s="52"/>
      <c r="F1743" s="105"/>
      <c r="G1743" s="106"/>
      <c r="H1743" s="106"/>
      <c r="I1743" s="107"/>
      <c r="J1743" s="107"/>
      <c r="K1743" s="52"/>
      <c r="L1743" s="68" t="str">
        <f t="shared" si="284"/>
        <v xml:space="preserve">       </v>
      </c>
      <c r="M1743" s="63" t="str">
        <f t="shared" ref="M1743:M1806" si="285">CONCATENATE(G1743," ",H1743," ",I1743," ",J1743)</f>
        <v xml:space="preserve">   </v>
      </c>
      <c r="N1743" s="47"/>
      <c r="O1743" s="47"/>
      <c r="P1743" s="47"/>
      <c r="Q1743" s="47"/>
      <c r="R1743" s="47"/>
      <c r="S1743" s="47"/>
      <c r="T1743" s="47"/>
      <c r="U1743" s="47"/>
      <c r="V1743" s="47"/>
      <c r="W1743" s="47"/>
      <c r="X1743" s="47"/>
      <c r="Y1743" s="47"/>
      <c r="Z1743" s="47"/>
    </row>
    <row r="1744" spans="1:26" ht="15" hidden="1" customHeight="1" x14ac:dyDescent="0.25">
      <c r="A1744" s="392"/>
      <c r="B1744" s="351"/>
      <c r="C1744" s="108"/>
      <c r="D1744" s="109"/>
      <c r="E1744" s="110"/>
      <c r="F1744" s="111"/>
      <c r="G1744" s="106"/>
      <c r="H1744" s="106"/>
      <c r="I1744" s="107"/>
      <c r="J1744" s="107"/>
      <c r="K1744" s="52"/>
      <c r="L1744" s="68" t="str">
        <f>CONCATENATE(C1744," ",D1744," ",E1744," ",F1744)</f>
        <v xml:space="preserve">   </v>
      </c>
      <c r="M1744" s="63" t="str">
        <f t="shared" si="285"/>
        <v xml:space="preserve">   </v>
      </c>
      <c r="N1744" s="47"/>
      <c r="O1744" s="47"/>
      <c r="P1744" s="47"/>
      <c r="Q1744" s="47"/>
      <c r="R1744" s="47"/>
      <c r="S1744" s="47"/>
      <c r="T1744" s="47"/>
      <c r="U1744" s="47"/>
      <c r="V1744" s="47"/>
      <c r="W1744" s="47"/>
      <c r="X1744" s="47"/>
      <c r="Y1744" s="47"/>
      <c r="Z1744" s="47"/>
    </row>
    <row r="1745" spans="1:26" ht="15" hidden="1" customHeight="1" x14ac:dyDescent="0.25">
      <c r="A1745" s="390" t="s">
        <v>432</v>
      </c>
      <c r="B1745" s="352" t="s">
        <v>191</v>
      </c>
      <c r="C1745" s="107"/>
      <c r="D1745" s="107"/>
      <c r="E1745" s="107"/>
      <c r="F1745" s="107"/>
      <c r="G1745" s="106"/>
      <c r="H1745" s="106"/>
      <c r="I1745" s="107"/>
      <c r="J1745" s="107"/>
      <c r="K1745" s="52"/>
      <c r="L1745" s="356" t="str">
        <f t="shared" ref="L1745:L1753" si="286">CONCATENATE(C1745," ",D1745," ",E1745," ",F1745," ",C1746," ",D1746," ",E1746," ",F1746)</f>
        <v xml:space="preserve">       </v>
      </c>
      <c r="M1745" s="63" t="str">
        <f t="shared" si="285"/>
        <v xml:space="preserve">   </v>
      </c>
      <c r="N1745" s="47"/>
      <c r="O1745" s="47"/>
      <c r="P1745" s="47"/>
      <c r="Q1745" s="47"/>
      <c r="R1745" s="47"/>
      <c r="S1745" s="47"/>
      <c r="T1745" s="47"/>
      <c r="U1745" s="47"/>
      <c r="V1745" s="47"/>
      <c r="W1745" s="47"/>
      <c r="X1745" s="47"/>
      <c r="Y1745" s="47"/>
      <c r="Z1745" s="47"/>
    </row>
    <row r="1746" spans="1:26" ht="15" hidden="1" customHeight="1" x14ac:dyDescent="0.25">
      <c r="A1746" s="391"/>
      <c r="B1746" s="350"/>
      <c r="C1746" s="112"/>
      <c r="D1746" s="370"/>
      <c r="E1746" s="52"/>
      <c r="F1746" s="105"/>
      <c r="G1746" s="106"/>
      <c r="H1746" s="106"/>
      <c r="I1746" s="107"/>
      <c r="J1746" s="107"/>
      <c r="K1746" s="52"/>
      <c r="L1746" s="68" t="str">
        <f t="shared" si="286"/>
        <v xml:space="preserve">       </v>
      </c>
      <c r="M1746" s="63" t="str">
        <f t="shared" si="285"/>
        <v xml:space="preserve">   </v>
      </c>
      <c r="N1746" s="47"/>
      <c r="O1746" s="47"/>
      <c r="P1746" s="47"/>
      <c r="Q1746" s="47"/>
      <c r="R1746" s="47"/>
      <c r="S1746" s="47"/>
      <c r="T1746" s="47"/>
      <c r="U1746" s="47"/>
      <c r="V1746" s="47"/>
      <c r="W1746" s="47"/>
      <c r="X1746" s="47"/>
      <c r="Y1746" s="47"/>
      <c r="Z1746" s="47"/>
    </row>
    <row r="1747" spans="1:26" ht="15" hidden="1" customHeight="1" x14ac:dyDescent="0.25">
      <c r="A1747" s="391"/>
      <c r="B1747" s="350"/>
      <c r="C1747" s="104"/>
      <c r="D1747" s="370"/>
      <c r="E1747" s="52"/>
      <c r="F1747" s="105"/>
      <c r="G1747" s="106"/>
      <c r="H1747" s="106"/>
      <c r="I1747" s="107"/>
      <c r="J1747" s="107"/>
      <c r="K1747" s="52"/>
      <c r="L1747" s="68" t="str">
        <f t="shared" si="286"/>
        <v xml:space="preserve">       </v>
      </c>
      <c r="M1747" s="63" t="str">
        <f t="shared" si="285"/>
        <v xml:space="preserve">   </v>
      </c>
      <c r="N1747" s="47"/>
      <c r="O1747" s="47"/>
      <c r="P1747" s="47"/>
      <c r="Q1747" s="47"/>
      <c r="R1747" s="47"/>
      <c r="S1747" s="47"/>
      <c r="T1747" s="47"/>
      <c r="U1747" s="47"/>
      <c r="V1747" s="47"/>
      <c r="W1747" s="47"/>
      <c r="X1747" s="47"/>
      <c r="Y1747" s="47"/>
      <c r="Z1747" s="47"/>
    </row>
    <row r="1748" spans="1:26" ht="15" hidden="1" customHeight="1" x14ac:dyDescent="0.25">
      <c r="A1748" s="391"/>
      <c r="B1748" s="350"/>
      <c r="C1748" s="104"/>
      <c r="D1748" s="370"/>
      <c r="E1748" s="52"/>
      <c r="F1748" s="105"/>
      <c r="G1748" s="106"/>
      <c r="H1748" s="106"/>
      <c r="I1748" s="107"/>
      <c r="J1748" s="107"/>
      <c r="K1748" s="52"/>
      <c r="L1748" s="68" t="str">
        <f t="shared" si="286"/>
        <v xml:space="preserve">       </v>
      </c>
      <c r="M1748" s="63" t="str">
        <f t="shared" si="285"/>
        <v xml:space="preserve">   </v>
      </c>
      <c r="N1748" s="47"/>
      <c r="O1748" s="47"/>
      <c r="P1748" s="47"/>
      <c r="Q1748" s="47"/>
      <c r="R1748" s="47"/>
      <c r="S1748" s="47"/>
      <c r="T1748" s="47"/>
      <c r="U1748" s="47"/>
      <c r="V1748" s="47"/>
      <c r="W1748" s="47"/>
      <c r="X1748" s="47"/>
      <c r="Y1748" s="47"/>
      <c r="Z1748" s="47"/>
    </row>
    <row r="1749" spans="1:26" ht="15" hidden="1" customHeight="1" x14ac:dyDescent="0.25">
      <c r="A1749" s="391"/>
      <c r="B1749" s="350"/>
      <c r="C1749" s="104"/>
      <c r="D1749" s="370"/>
      <c r="E1749" s="52"/>
      <c r="F1749" s="105"/>
      <c r="G1749" s="106"/>
      <c r="H1749" s="106"/>
      <c r="I1749" s="107"/>
      <c r="J1749" s="107"/>
      <c r="K1749" s="52"/>
      <c r="L1749" s="68" t="str">
        <f t="shared" si="286"/>
        <v xml:space="preserve">       </v>
      </c>
      <c r="M1749" s="63" t="str">
        <f t="shared" si="285"/>
        <v xml:space="preserve">   </v>
      </c>
      <c r="N1749" s="51"/>
      <c r="O1749" s="51"/>
      <c r="P1749" s="51"/>
      <c r="Q1749" s="51"/>
      <c r="R1749" s="51"/>
      <c r="S1749" s="51"/>
      <c r="T1749" s="51"/>
      <c r="U1749" s="51"/>
      <c r="V1749" s="51"/>
      <c r="W1749" s="51"/>
      <c r="X1749" s="51"/>
      <c r="Y1749" s="51"/>
      <c r="Z1749" s="51"/>
    </row>
    <row r="1750" spans="1:26" ht="15" hidden="1" customHeight="1" x14ac:dyDescent="0.25">
      <c r="A1750" s="391"/>
      <c r="B1750" s="350"/>
      <c r="C1750" s="104"/>
      <c r="D1750" s="370"/>
      <c r="E1750" s="52"/>
      <c r="F1750" s="105"/>
      <c r="G1750" s="106"/>
      <c r="H1750" s="106"/>
      <c r="I1750" s="107"/>
      <c r="J1750" s="107"/>
      <c r="K1750" s="52"/>
      <c r="L1750" s="68" t="str">
        <f t="shared" si="286"/>
        <v xml:space="preserve">       </v>
      </c>
      <c r="M1750" s="63" t="str">
        <f t="shared" si="285"/>
        <v xml:space="preserve">   </v>
      </c>
      <c r="N1750" s="51"/>
      <c r="O1750" s="51"/>
      <c r="P1750" s="51"/>
      <c r="Q1750" s="51"/>
      <c r="R1750" s="51"/>
      <c r="S1750" s="51"/>
      <c r="T1750" s="51"/>
      <c r="U1750" s="51"/>
      <c r="V1750" s="51"/>
      <c r="W1750" s="51"/>
      <c r="X1750" s="51"/>
      <c r="Y1750" s="51"/>
      <c r="Z1750" s="51"/>
    </row>
    <row r="1751" spans="1:26" ht="15" hidden="1" customHeight="1" x14ac:dyDescent="0.25">
      <c r="A1751" s="391"/>
      <c r="B1751" s="350"/>
      <c r="C1751" s="104"/>
      <c r="D1751" s="370"/>
      <c r="E1751" s="52"/>
      <c r="F1751" s="105"/>
      <c r="G1751" s="106"/>
      <c r="H1751" s="106"/>
      <c r="I1751" s="107"/>
      <c r="J1751" s="107"/>
      <c r="K1751" s="52"/>
      <c r="L1751" s="68" t="str">
        <f t="shared" si="286"/>
        <v xml:space="preserve">       </v>
      </c>
      <c r="M1751" s="63" t="str">
        <f t="shared" si="285"/>
        <v xml:space="preserve">   </v>
      </c>
      <c r="N1751" s="51"/>
      <c r="O1751" s="51"/>
      <c r="P1751" s="51"/>
      <c r="Q1751" s="51"/>
      <c r="R1751" s="51"/>
      <c r="S1751" s="51"/>
      <c r="T1751" s="51"/>
      <c r="U1751" s="51"/>
      <c r="V1751" s="51"/>
      <c r="W1751" s="51"/>
      <c r="X1751" s="51"/>
      <c r="Y1751" s="51"/>
      <c r="Z1751" s="51"/>
    </row>
    <row r="1752" spans="1:26" ht="15" hidden="1" customHeight="1" x14ac:dyDescent="0.25">
      <c r="A1752" s="391"/>
      <c r="B1752" s="350"/>
      <c r="C1752" s="104"/>
      <c r="D1752" s="370"/>
      <c r="E1752" s="52"/>
      <c r="F1752" s="105"/>
      <c r="G1752" s="106"/>
      <c r="H1752" s="106"/>
      <c r="I1752" s="107"/>
      <c r="J1752" s="107"/>
      <c r="K1752" s="52"/>
      <c r="L1752" s="68" t="str">
        <f t="shared" si="286"/>
        <v xml:space="preserve">       </v>
      </c>
      <c r="M1752" s="63" t="str">
        <f t="shared" si="285"/>
        <v xml:space="preserve">   </v>
      </c>
      <c r="N1752" s="51"/>
      <c r="O1752" s="51"/>
      <c r="P1752" s="51"/>
      <c r="Q1752" s="51"/>
      <c r="R1752" s="51"/>
      <c r="S1752" s="51"/>
      <c r="T1752" s="51"/>
      <c r="U1752" s="51"/>
      <c r="V1752" s="51"/>
      <c r="W1752" s="51"/>
      <c r="X1752" s="51"/>
      <c r="Y1752" s="51"/>
      <c r="Z1752" s="51"/>
    </row>
    <row r="1753" spans="1:26" ht="15" hidden="1" customHeight="1" x14ac:dyDescent="0.25">
      <c r="A1753" s="391"/>
      <c r="B1753" s="350"/>
      <c r="C1753" s="104"/>
      <c r="D1753" s="370"/>
      <c r="E1753" s="52"/>
      <c r="F1753" s="105"/>
      <c r="G1753" s="106"/>
      <c r="H1753" s="106"/>
      <c r="I1753" s="107"/>
      <c r="J1753" s="107"/>
      <c r="K1753" s="52"/>
      <c r="L1753" s="68" t="str">
        <f t="shared" si="286"/>
        <v xml:space="preserve">       </v>
      </c>
      <c r="M1753" s="63" t="str">
        <f t="shared" si="285"/>
        <v xml:space="preserve">   </v>
      </c>
      <c r="N1753" s="47"/>
      <c r="O1753" s="47"/>
      <c r="P1753" s="47"/>
      <c r="Q1753" s="47"/>
      <c r="R1753" s="47"/>
      <c r="S1753" s="47"/>
      <c r="T1753" s="47"/>
      <c r="U1753" s="47"/>
      <c r="V1753" s="47"/>
      <c r="W1753" s="47"/>
      <c r="X1753" s="47"/>
      <c r="Y1753" s="47"/>
      <c r="Z1753" s="47"/>
    </row>
    <row r="1754" spans="1:26" ht="15" hidden="1" customHeight="1" x14ac:dyDescent="0.25">
      <c r="A1754" s="392"/>
      <c r="B1754" s="351"/>
      <c r="C1754" s="108"/>
      <c r="D1754" s="109"/>
      <c r="E1754" s="110"/>
      <c r="F1754" s="111"/>
      <c r="G1754" s="106"/>
      <c r="H1754" s="106"/>
      <c r="I1754" s="107"/>
      <c r="J1754" s="107"/>
      <c r="K1754" s="52"/>
      <c r="L1754" s="82" t="str">
        <f>CONCATENATE(C1754," ",D1754," ",E1754," ",F1754)</f>
        <v xml:space="preserve">   </v>
      </c>
      <c r="M1754" s="63" t="str">
        <f t="shared" si="285"/>
        <v xml:space="preserve">   </v>
      </c>
      <c r="N1754" s="47"/>
      <c r="O1754" s="47"/>
      <c r="P1754" s="47"/>
      <c r="Q1754" s="47"/>
      <c r="R1754" s="47"/>
      <c r="S1754" s="47"/>
      <c r="T1754" s="47"/>
      <c r="U1754" s="47"/>
      <c r="V1754" s="47"/>
      <c r="W1754" s="47"/>
      <c r="X1754" s="47"/>
      <c r="Y1754" s="47"/>
      <c r="Z1754" s="47"/>
    </row>
    <row r="1755" spans="1:26" ht="15" hidden="1" customHeight="1" x14ac:dyDescent="0.25">
      <c r="A1755" s="390" t="s">
        <v>432</v>
      </c>
      <c r="B1755" s="352" t="s">
        <v>191</v>
      </c>
      <c r="C1755" s="107"/>
      <c r="D1755" s="107"/>
      <c r="E1755" s="107"/>
      <c r="F1755" s="107"/>
      <c r="G1755" s="106"/>
      <c r="H1755" s="106"/>
      <c r="I1755" s="107"/>
      <c r="J1755" s="107"/>
      <c r="K1755" s="52"/>
      <c r="L1755" s="356" t="str">
        <f t="shared" ref="L1755:L1763" si="287">CONCATENATE(C1755," ",D1755," ",E1755," ",F1755," ",C1756," ",D1756," ",E1756," ",F1756)</f>
        <v xml:space="preserve">       </v>
      </c>
      <c r="M1755" s="63" t="str">
        <f t="shared" si="285"/>
        <v xml:space="preserve">   </v>
      </c>
      <c r="N1755" s="47"/>
      <c r="O1755" s="47"/>
      <c r="P1755" s="47"/>
      <c r="Q1755" s="47"/>
      <c r="R1755" s="47"/>
      <c r="S1755" s="47"/>
      <c r="T1755" s="47"/>
      <c r="U1755" s="47"/>
      <c r="V1755" s="47"/>
      <c r="W1755" s="47"/>
      <c r="X1755" s="47"/>
      <c r="Y1755" s="47"/>
      <c r="Z1755" s="47"/>
    </row>
    <row r="1756" spans="1:26" ht="15" hidden="1" customHeight="1" x14ac:dyDescent="0.25">
      <c r="A1756" s="391"/>
      <c r="B1756" s="350"/>
      <c r="C1756" s="112"/>
      <c r="D1756" s="370"/>
      <c r="E1756" s="52"/>
      <c r="F1756" s="105"/>
      <c r="G1756" s="106"/>
      <c r="H1756" s="106"/>
      <c r="I1756" s="107"/>
      <c r="J1756" s="107"/>
      <c r="K1756" s="52"/>
      <c r="L1756" s="68" t="str">
        <f t="shared" si="287"/>
        <v xml:space="preserve">       </v>
      </c>
      <c r="M1756" s="63" t="str">
        <f t="shared" si="285"/>
        <v xml:space="preserve">   </v>
      </c>
      <c r="N1756" s="47"/>
      <c r="O1756" s="47"/>
      <c r="P1756" s="47"/>
      <c r="Q1756" s="47"/>
      <c r="R1756" s="47"/>
      <c r="S1756" s="47"/>
      <c r="T1756" s="47"/>
      <c r="U1756" s="47"/>
      <c r="V1756" s="47"/>
      <c r="W1756" s="47"/>
      <c r="X1756" s="47"/>
      <c r="Y1756" s="47"/>
      <c r="Z1756" s="47"/>
    </row>
    <row r="1757" spans="1:26" ht="15" hidden="1" customHeight="1" x14ac:dyDescent="0.25">
      <c r="A1757" s="391"/>
      <c r="B1757" s="350"/>
      <c r="C1757" s="104"/>
      <c r="D1757" s="370"/>
      <c r="E1757" s="52"/>
      <c r="F1757" s="105"/>
      <c r="G1757" s="106"/>
      <c r="H1757" s="106"/>
      <c r="I1757" s="107"/>
      <c r="J1757" s="107"/>
      <c r="K1757" s="52"/>
      <c r="L1757" s="68" t="str">
        <f t="shared" si="287"/>
        <v xml:space="preserve">       </v>
      </c>
      <c r="M1757" s="63" t="str">
        <f t="shared" si="285"/>
        <v xml:space="preserve">   </v>
      </c>
      <c r="N1757" s="47"/>
      <c r="O1757" s="47"/>
      <c r="P1757" s="47"/>
      <c r="Q1757" s="47"/>
      <c r="R1757" s="47"/>
      <c r="S1757" s="47"/>
      <c r="T1757" s="47"/>
      <c r="U1757" s="47"/>
      <c r="V1757" s="47"/>
      <c r="W1757" s="47"/>
      <c r="X1757" s="47"/>
      <c r="Y1757" s="47"/>
      <c r="Z1757" s="47"/>
    </row>
    <row r="1758" spans="1:26" ht="15" hidden="1" customHeight="1" x14ac:dyDescent="0.25">
      <c r="A1758" s="391"/>
      <c r="B1758" s="350"/>
      <c r="C1758" s="104"/>
      <c r="D1758" s="370"/>
      <c r="E1758" s="52"/>
      <c r="F1758" s="105"/>
      <c r="G1758" s="106"/>
      <c r="H1758" s="106"/>
      <c r="I1758" s="107"/>
      <c r="J1758" s="107"/>
      <c r="K1758" s="52"/>
      <c r="L1758" s="68" t="str">
        <f t="shared" si="287"/>
        <v xml:space="preserve">       </v>
      </c>
      <c r="M1758" s="63" t="str">
        <f t="shared" si="285"/>
        <v xml:space="preserve">   </v>
      </c>
      <c r="N1758" s="47"/>
      <c r="O1758" s="47"/>
      <c r="P1758" s="47"/>
      <c r="Q1758" s="47"/>
      <c r="R1758" s="47"/>
      <c r="S1758" s="47"/>
      <c r="T1758" s="47"/>
      <c r="U1758" s="47"/>
      <c r="V1758" s="47"/>
      <c r="W1758" s="47"/>
      <c r="X1758" s="47"/>
      <c r="Y1758" s="47"/>
      <c r="Z1758" s="47"/>
    </row>
    <row r="1759" spans="1:26" ht="15" hidden="1" customHeight="1" x14ac:dyDescent="0.25">
      <c r="A1759" s="391"/>
      <c r="B1759" s="350"/>
      <c r="C1759" s="104"/>
      <c r="D1759" s="370"/>
      <c r="E1759" s="52"/>
      <c r="F1759" s="105"/>
      <c r="G1759" s="106"/>
      <c r="H1759" s="106"/>
      <c r="I1759" s="107"/>
      <c r="J1759" s="107"/>
      <c r="K1759" s="52"/>
      <c r="L1759" s="68" t="str">
        <f t="shared" si="287"/>
        <v xml:space="preserve">       </v>
      </c>
      <c r="M1759" s="63" t="str">
        <f t="shared" si="285"/>
        <v xml:space="preserve">   </v>
      </c>
      <c r="N1759" s="51"/>
      <c r="O1759" s="51"/>
      <c r="P1759" s="51"/>
      <c r="Q1759" s="51"/>
      <c r="R1759" s="51"/>
      <c r="S1759" s="51"/>
      <c r="T1759" s="51"/>
      <c r="U1759" s="51"/>
      <c r="V1759" s="51"/>
      <c r="W1759" s="51"/>
      <c r="X1759" s="51"/>
      <c r="Y1759" s="51"/>
      <c r="Z1759" s="51"/>
    </row>
    <row r="1760" spans="1:26" ht="15" hidden="1" customHeight="1" x14ac:dyDescent="0.25">
      <c r="A1760" s="391"/>
      <c r="B1760" s="350"/>
      <c r="C1760" s="104"/>
      <c r="D1760" s="370"/>
      <c r="E1760" s="52"/>
      <c r="F1760" s="105"/>
      <c r="G1760" s="106"/>
      <c r="H1760" s="106"/>
      <c r="I1760" s="107"/>
      <c r="J1760" s="107"/>
      <c r="K1760" s="52"/>
      <c r="L1760" s="68" t="str">
        <f t="shared" si="287"/>
        <v xml:space="preserve">       </v>
      </c>
      <c r="M1760" s="63" t="str">
        <f t="shared" si="285"/>
        <v xml:space="preserve">   </v>
      </c>
      <c r="N1760" s="51"/>
      <c r="O1760" s="51"/>
      <c r="P1760" s="51"/>
      <c r="Q1760" s="51"/>
      <c r="R1760" s="51"/>
      <c r="S1760" s="51"/>
      <c r="T1760" s="51"/>
      <c r="U1760" s="51"/>
      <c r="V1760" s="51"/>
      <c r="W1760" s="51"/>
      <c r="X1760" s="51"/>
      <c r="Y1760" s="51"/>
      <c r="Z1760" s="51"/>
    </row>
    <row r="1761" spans="1:26" ht="15" hidden="1" customHeight="1" x14ac:dyDescent="0.25">
      <c r="A1761" s="391"/>
      <c r="B1761" s="350"/>
      <c r="C1761" s="104"/>
      <c r="D1761" s="370"/>
      <c r="E1761" s="52"/>
      <c r="F1761" s="105"/>
      <c r="G1761" s="106"/>
      <c r="H1761" s="106"/>
      <c r="I1761" s="107"/>
      <c r="J1761" s="107"/>
      <c r="K1761" s="52"/>
      <c r="L1761" s="68" t="str">
        <f t="shared" si="287"/>
        <v xml:space="preserve">       </v>
      </c>
      <c r="M1761" s="63" t="str">
        <f t="shared" si="285"/>
        <v xml:space="preserve">   </v>
      </c>
      <c r="N1761" s="51"/>
      <c r="O1761" s="51"/>
      <c r="P1761" s="51"/>
      <c r="Q1761" s="51"/>
      <c r="R1761" s="51"/>
      <c r="S1761" s="51"/>
      <c r="T1761" s="51"/>
      <c r="U1761" s="51"/>
      <c r="V1761" s="51"/>
      <c r="W1761" s="51"/>
      <c r="X1761" s="51"/>
      <c r="Y1761" s="51"/>
      <c r="Z1761" s="51"/>
    </row>
    <row r="1762" spans="1:26" ht="15" hidden="1" customHeight="1" x14ac:dyDescent="0.25">
      <c r="A1762" s="391"/>
      <c r="B1762" s="350"/>
      <c r="C1762" s="104"/>
      <c r="D1762" s="370"/>
      <c r="E1762" s="52"/>
      <c r="F1762" s="105"/>
      <c r="G1762" s="106"/>
      <c r="H1762" s="106"/>
      <c r="I1762" s="107"/>
      <c r="J1762" s="107"/>
      <c r="K1762" s="52"/>
      <c r="L1762" s="68" t="str">
        <f t="shared" si="287"/>
        <v xml:space="preserve">       </v>
      </c>
      <c r="M1762" s="63" t="str">
        <f t="shared" si="285"/>
        <v xml:space="preserve">   </v>
      </c>
      <c r="N1762" s="51"/>
      <c r="O1762" s="51"/>
      <c r="P1762" s="51"/>
      <c r="Q1762" s="51"/>
      <c r="R1762" s="51"/>
      <c r="S1762" s="51"/>
      <c r="T1762" s="51"/>
      <c r="U1762" s="51"/>
      <c r="V1762" s="51"/>
      <c r="W1762" s="51"/>
      <c r="X1762" s="51"/>
      <c r="Y1762" s="51"/>
      <c r="Z1762" s="51"/>
    </row>
    <row r="1763" spans="1:26" ht="15" hidden="1" customHeight="1" x14ac:dyDescent="0.25">
      <c r="A1763" s="391"/>
      <c r="B1763" s="350"/>
      <c r="C1763" s="104"/>
      <c r="D1763" s="370"/>
      <c r="E1763" s="52"/>
      <c r="F1763" s="105"/>
      <c r="G1763" s="106"/>
      <c r="H1763" s="106"/>
      <c r="I1763" s="107"/>
      <c r="J1763" s="107"/>
      <c r="K1763" s="52"/>
      <c r="L1763" s="68" t="str">
        <f t="shared" si="287"/>
        <v xml:space="preserve">       </v>
      </c>
      <c r="M1763" s="63" t="str">
        <f t="shared" si="285"/>
        <v xml:space="preserve">   </v>
      </c>
      <c r="N1763" s="47"/>
      <c r="O1763" s="47"/>
      <c r="P1763" s="47"/>
      <c r="Q1763" s="47"/>
      <c r="R1763" s="47"/>
      <c r="S1763" s="47"/>
      <c r="T1763" s="47"/>
      <c r="U1763" s="47"/>
      <c r="V1763" s="47"/>
      <c r="W1763" s="47"/>
      <c r="X1763" s="47"/>
      <c r="Y1763" s="47"/>
      <c r="Z1763" s="47"/>
    </row>
    <row r="1764" spans="1:26" ht="15" hidden="1" customHeight="1" x14ac:dyDescent="0.25">
      <c r="A1764" s="392"/>
      <c r="B1764" s="351"/>
      <c r="C1764" s="108"/>
      <c r="D1764" s="109"/>
      <c r="E1764" s="110"/>
      <c r="F1764" s="111"/>
      <c r="G1764" s="106"/>
      <c r="H1764" s="106"/>
      <c r="I1764" s="107"/>
      <c r="J1764" s="107"/>
      <c r="K1764" s="52"/>
      <c r="L1764" s="68" t="str">
        <f>CONCATENATE(C1764," ",D1764," ",E1764," ",F1764)</f>
        <v xml:space="preserve">   </v>
      </c>
      <c r="M1764" s="63" t="str">
        <f t="shared" si="285"/>
        <v xml:space="preserve">   </v>
      </c>
      <c r="N1764" s="47"/>
      <c r="O1764" s="47"/>
      <c r="P1764" s="47"/>
      <c r="Q1764" s="47"/>
      <c r="R1764" s="47"/>
      <c r="S1764" s="47"/>
      <c r="T1764" s="47"/>
      <c r="U1764" s="47"/>
      <c r="V1764" s="47"/>
      <c r="W1764" s="47"/>
      <c r="X1764" s="47"/>
      <c r="Y1764" s="47"/>
      <c r="Z1764" s="47"/>
    </row>
    <row r="1765" spans="1:26" ht="15" hidden="1" customHeight="1" x14ac:dyDescent="0.25">
      <c r="A1765" s="390" t="s">
        <v>432</v>
      </c>
      <c r="B1765" s="352" t="s">
        <v>191</v>
      </c>
      <c r="C1765" s="107"/>
      <c r="D1765" s="107"/>
      <c r="E1765" s="107"/>
      <c r="F1765" s="107"/>
      <c r="G1765" s="106"/>
      <c r="H1765" s="106"/>
      <c r="I1765" s="107"/>
      <c r="J1765" s="107"/>
      <c r="K1765" s="52"/>
      <c r="L1765" s="356" t="str">
        <f t="shared" ref="L1765:L1773" si="288">CONCATENATE(C1765," ",D1765," ",E1765," ",F1765," ",C1766," ",D1766," ",E1766," ",F1766)</f>
        <v xml:space="preserve">       </v>
      </c>
      <c r="M1765" s="63" t="str">
        <f t="shared" si="285"/>
        <v xml:space="preserve">   </v>
      </c>
      <c r="N1765" s="47"/>
      <c r="O1765" s="47"/>
      <c r="P1765" s="47"/>
      <c r="Q1765" s="47"/>
      <c r="R1765" s="47"/>
      <c r="S1765" s="47"/>
      <c r="T1765" s="47"/>
      <c r="U1765" s="47"/>
      <c r="V1765" s="47"/>
      <c r="W1765" s="47"/>
      <c r="X1765" s="47"/>
      <c r="Y1765" s="47"/>
      <c r="Z1765" s="47"/>
    </row>
    <row r="1766" spans="1:26" ht="15" hidden="1" customHeight="1" x14ac:dyDescent="0.25">
      <c r="A1766" s="391"/>
      <c r="B1766" s="350"/>
      <c r="C1766" s="112"/>
      <c r="D1766" s="370"/>
      <c r="E1766" s="52"/>
      <c r="F1766" s="105"/>
      <c r="G1766" s="106"/>
      <c r="H1766" s="106"/>
      <c r="I1766" s="107"/>
      <c r="J1766" s="107"/>
      <c r="K1766" s="52"/>
      <c r="L1766" s="68" t="str">
        <f t="shared" si="288"/>
        <v xml:space="preserve">       </v>
      </c>
      <c r="M1766" s="63" t="str">
        <f t="shared" si="285"/>
        <v xml:space="preserve">   </v>
      </c>
      <c r="N1766" s="47"/>
      <c r="O1766" s="47"/>
      <c r="P1766" s="47"/>
      <c r="Q1766" s="47"/>
      <c r="R1766" s="47"/>
      <c r="S1766" s="47"/>
      <c r="T1766" s="47"/>
      <c r="U1766" s="47"/>
      <c r="V1766" s="47"/>
      <c r="W1766" s="47"/>
      <c r="X1766" s="47"/>
      <c r="Y1766" s="47"/>
      <c r="Z1766" s="47"/>
    </row>
    <row r="1767" spans="1:26" ht="15" hidden="1" customHeight="1" x14ac:dyDescent="0.25">
      <c r="A1767" s="391"/>
      <c r="B1767" s="350"/>
      <c r="C1767" s="104"/>
      <c r="D1767" s="370"/>
      <c r="E1767" s="52"/>
      <c r="F1767" s="105"/>
      <c r="G1767" s="106"/>
      <c r="H1767" s="106"/>
      <c r="I1767" s="107"/>
      <c r="J1767" s="107"/>
      <c r="K1767" s="52"/>
      <c r="L1767" s="68" t="str">
        <f t="shared" si="288"/>
        <v xml:space="preserve">       </v>
      </c>
      <c r="M1767" s="63" t="str">
        <f t="shared" si="285"/>
        <v xml:space="preserve">   </v>
      </c>
      <c r="N1767" s="47"/>
      <c r="O1767" s="47"/>
      <c r="P1767" s="47"/>
      <c r="Q1767" s="47"/>
      <c r="R1767" s="47"/>
      <c r="S1767" s="47"/>
      <c r="T1767" s="47"/>
      <c r="U1767" s="47"/>
      <c r="V1767" s="47"/>
      <c r="W1767" s="47"/>
      <c r="X1767" s="47"/>
      <c r="Y1767" s="47"/>
      <c r="Z1767" s="47"/>
    </row>
    <row r="1768" spans="1:26" ht="15" hidden="1" customHeight="1" x14ac:dyDescent="0.25">
      <c r="A1768" s="391"/>
      <c r="B1768" s="350"/>
      <c r="C1768" s="104"/>
      <c r="D1768" s="370"/>
      <c r="E1768" s="52"/>
      <c r="F1768" s="105"/>
      <c r="G1768" s="106"/>
      <c r="H1768" s="106"/>
      <c r="I1768" s="107"/>
      <c r="J1768" s="107"/>
      <c r="K1768" s="52"/>
      <c r="L1768" s="68" t="str">
        <f t="shared" si="288"/>
        <v xml:space="preserve">       </v>
      </c>
      <c r="M1768" s="63" t="str">
        <f t="shared" si="285"/>
        <v xml:space="preserve">   </v>
      </c>
      <c r="N1768" s="47"/>
      <c r="O1768" s="47"/>
      <c r="P1768" s="47"/>
      <c r="Q1768" s="47"/>
      <c r="R1768" s="47"/>
      <c r="S1768" s="47"/>
      <c r="T1768" s="47"/>
      <c r="U1768" s="47"/>
      <c r="V1768" s="47"/>
      <c r="W1768" s="47"/>
      <c r="X1768" s="47"/>
      <c r="Y1768" s="47"/>
      <c r="Z1768" s="47"/>
    </row>
    <row r="1769" spans="1:26" ht="15" hidden="1" customHeight="1" x14ac:dyDescent="0.25">
      <c r="A1769" s="391"/>
      <c r="B1769" s="350"/>
      <c r="C1769" s="104"/>
      <c r="D1769" s="370"/>
      <c r="E1769" s="52"/>
      <c r="F1769" s="105"/>
      <c r="G1769" s="106"/>
      <c r="H1769" s="106"/>
      <c r="I1769" s="107"/>
      <c r="J1769" s="107"/>
      <c r="K1769" s="52"/>
      <c r="L1769" s="68" t="str">
        <f t="shared" si="288"/>
        <v xml:space="preserve">       </v>
      </c>
      <c r="M1769" s="63" t="str">
        <f t="shared" si="285"/>
        <v xml:space="preserve">   </v>
      </c>
      <c r="N1769" s="51"/>
      <c r="O1769" s="51"/>
      <c r="P1769" s="51"/>
      <c r="Q1769" s="51"/>
      <c r="R1769" s="51"/>
      <c r="S1769" s="51"/>
      <c r="T1769" s="51"/>
      <c r="U1769" s="51"/>
      <c r="V1769" s="51"/>
      <c r="W1769" s="51"/>
      <c r="X1769" s="51"/>
      <c r="Y1769" s="51"/>
      <c r="Z1769" s="51"/>
    </row>
    <row r="1770" spans="1:26" ht="15" hidden="1" customHeight="1" x14ac:dyDescent="0.25">
      <c r="A1770" s="391"/>
      <c r="B1770" s="350"/>
      <c r="C1770" s="104"/>
      <c r="D1770" s="370"/>
      <c r="E1770" s="52"/>
      <c r="F1770" s="105"/>
      <c r="G1770" s="106"/>
      <c r="H1770" s="106"/>
      <c r="I1770" s="107"/>
      <c r="J1770" s="107"/>
      <c r="K1770" s="52"/>
      <c r="L1770" s="68" t="str">
        <f t="shared" si="288"/>
        <v xml:space="preserve">       </v>
      </c>
      <c r="M1770" s="63" t="str">
        <f t="shared" si="285"/>
        <v xml:space="preserve">   </v>
      </c>
      <c r="N1770" s="51"/>
      <c r="O1770" s="51"/>
      <c r="P1770" s="51"/>
      <c r="Q1770" s="51"/>
      <c r="R1770" s="51"/>
      <c r="S1770" s="51"/>
      <c r="T1770" s="51"/>
      <c r="U1770" s="51"/>
      <c r="V1770" s="51"/>
      <c r="W1770" s="51"/>
      <c r="X1770" s="51"/>
      <c r="Y1770" s="51"/>
      <c r="Z1770" s="51"/>
    </row>
    <row r="1771" spans="1:26" ht="15" hidden="1" customHeight="1" x14ac:dyDescent="0.25">
      <c r="A1771" s="391"/>
      <c r="B1771" s="350"/>
      <c r="C1771" s="104"/>
      <c r="D1771" s="370"/>
      <c r="E1771" s="52"/>
      <c r="F1771" s="105"/>
      <c r="G1771" s="106"/>
      <c r="H1771" s="106"/>
      <c r="I1771" s="107"/>
      <c r="J1771" s="107"/>
      <c r="K1771" s="52"/>
      <c r="L1771" s="68" t="str">
        <f t="shared" si="288"/>
        <v xml:space="preserve">       </v>
      </c>
      <c r="M1771" s="63" t="str">
        <f t="shared" si="285"/>
        <v xml:space="preserve">   </v>
      </c>
      <c r="N1771" s="51"/>
      <c r="O1771" s="51"/>
      <c r="P1771" s="51"/>
      <c r="Q1771" s="51"/>
      <c r="R1771" s="51"/>
      <c r="S1771" s="51"/>
      <c r="T1771" s="51"/>
      <c r="U1771" s="51"/>
      <c r="V1771" s="51"/>
      <c r="W1771" s="51"/>
      <c r="X1771" s="51"/>
      <c r="Y1771" s="51"/>
      <c r="Z1771" s="51"/>
    </row>
    <row r="1772" spans="1:26" ht="15" hidden="1" customHeight="1" x14ac:dyDescent="0.25">
      <c r="A1772" s="391"/>
      <c r="B1772" s="350"/>
      <c r="C1772" s="104"/>
      <c r="D1772" s="370"/>
      <c r="E1772" s="52"/>
      <c r="F1772" s="105"/>
      <c r="G1772" s="106"/>
      <c r="H1772" s="106"/>
      <c r="I1772" s="107"/>
      <c r="J1772" s="107"/>
      <c r="K1772" s="52"/>
      <c r="L1772" s="68" t="str">
        <f t="shared" si="288"/>
        <v xml:space="preserve">       </v>
      </c>
      <c r="M1772" s="63" t="str">
        <f t="shared" si="285"/>
        <v xml:space="preserve">   </v>
      </c>
      <c r="N1772" s="51"/>
      <c r="O1772" s="51"/>
      <c r="P1772" s="51"/>
      <c r="Q1772" s="51"/>
      <c r="R1772" s="51"/>
      <c r="S1772" s="51"/>
      <c r="T1772" s="51"/>
      <c r="U1772" s="51"/>
      <c r="V1772" s="51"/>
      <c r="W1772" s="51"/>
      <c r="X1772" s="51"/>
      <c r="Y1772" s="51"/>
      <c r="Z1772" s="51"/>
    </row>
    <row r="1773" spans="1:26" ht="15" hidden="1" customHeight="1" x14ac:dyDescent="0.25">
      <c r="A1773" s="391"/>
      <c r="B1773" s="350"/>
      <c r="C1773" s="104"/>
      <c r="D1773" s="370"/>
      <c r="E1773" s="52"/>
      <c r="F1773" s="105"/>
      <c r="G1773" s="106"/>
      <c r="H1773" s="106"/>
      <c r="I1773" s="107"/>
      <c r="J1773" s="107"/>
      <c r="K1773" s="52"/>
      <c r="L1773" s="68" t="str">
        <f t="shared" si="288"/>
        <v xml:space="preserve">       </v>
      </c>
      <c r="M1773" s="63" t="str">
        <f t="shared" si="285"/>
        <v xml:space="preserve">   </v>
      </c>
      <c r="N1773" s="47"/>
      <c r="O1773" s="47"/>
      <c r="P1773" s="47"/>
      <c r="Q1773" s="47"/>
      <c r="R1773" s="47"/>
      <c r="S1773" s="47"/>
      <c r="T1773" s="47"/>
      <c r="U1773" s="47"/>
      <c r="V1773" s="47"/>
      <c r="W1773" s="47"/>
      <c r="X1773" s="47"/>
      <c r="Y1773" s="47"/>
      <c r="Z1773" s="47"/>
    </row>
    <row r="1774" spans="1:26" ht="15" hidden="1" customHeight="1" x14ac:dyDescent="0.25">
      <c r="A1774" s="392"/>
      <c r="B1774" s="351"/>
      <c r="C1774" s="108"/>
      <c r="D1774" s="109"/>
      <c r="E1774" s="110"/>
      <c r="F1774" s="111"/>
      <c r="G1774" s="106"/>
      <c r="H1774" s="106"/>
      <c r="I1774" s="107"/>
      <c r="J1774" s="107"/>
      <c r="K1774" s="52"/>
      <c r="L1774" s="82" t="str">
        <f>CONCATENATE(C1774," ",D1774," ",E1774," ",F1774)</f>
        <v xml:space="preserve">   </v>
      </c>
      <c r="M1774" s="63" t="str">
        <f t="shared" si="285"/>
        <v xml:space="preserve">   </v>
      </c>
      <c r="N1774" s="47"/>
      <c r="O1774" s="47"/>
      <c r="P1774" s="47"/>
      <c r="Q1774" s="47"/>
      <c r="R1774" s="47"/>
      <c r="S1774" s="47"/>
      <c r="T1774" s="47"/>
      <c r="U1774" s="47"/>
      <c r="V1774" s="47"/>
      <c r="W1774" s="47"/>
      <c r="X1774" s="47"/>
      <c r="Y1774" s="47"/>
      <c r="Z1774" s="47"/>
    </row>
    <row r="1775" spans="1:26" ht="15" hidden="1" customHeight="1" x14ac:dyDescent="0.25">
      <c r="A1775" s="390" t="s">
        <v>432</v>
      </c>
      <c r="B1775" s="352" t="s">
        <v>191</v>
      </c>
      <c r="C1775" s="107"/>
      <c r="D1775" s="107"/>
      <c r="E1775" s="107"/>
      <c r="F1775" s="107"/>
      <c r="G1775" s="106"/>
      <c r="H1775" s="106"/>
      <c r="I1775" s="107"/>
      <c r="J1775" s="107"/>
      <c r="K1775" s="52"/>
      <c r="L1775" s="356" t="str">
        <f t="shared" ref="L1775:L1783" si="289">CONCATENATE(C1775," ",D1775," ",E1775," ",F1775," ",C1776," ",D1776," ",E1776," ",F1776)</f>
        <v xml:space="preserve">       </v>
      </c>
      <c r="M1775" s="63" t="str">
        <f t="shared" si="285"/>
        <v xml:space="preserve">   </v>
      </c>
      <c r="N1775" s="47"/>
      <c r="O1775" s="47"/>
      <c r="P1775" s="47"/>
      <c r="Q1775" s="47"/>
      <c r="R1775" s="47"/>
      <c r="S1775" s="47"/>
      <c r="T1775" s="47"/>
      <c r="U1775" s="47"/>
      <c r="V1775" s="47"/>
      <c r="W1775" s="47"/>
      <c r="X1775" s="47"/>
      <c r="Y1775" s="47"/>
      <c r="Z1775" s="47"/>
    </row>
    <row r="1776" spans="1:26" ht="15" hidden="1" customHeight="1" x14ac:dyDescent="0.25">
      <c r="A1776" s="391"/>
      <c r="B1776" s="350"/>
      <c r="C1776" s="112"/>
      <c r="D1776" s="370"/>
      <c r="E1776" s="52"/>
      <c r="F1776" s="105"/>
      <c r="G1776" s="106"/>
      <c r="H1776" s="106"/>
      <c r="I1776" s="107"/>
      <c r="J1776" s="107"/>
      <c r="K1776" s="52"/>
      <c r="L1776" s="68" t="str">
        <f t="shared" si="289"/>
        <v xml:space="preserve">       </v>
      </c>
      <c r="M1776" s="63" t="str">
        <f t="shared" si="285"/>
        <v xml:space="preserve">   </v>
      </c>
      <c r="N1776" s="47"/>
      <c r="O1776" s="47"/>
      <c r="P1776" s="47"/>
      <c r="Q1776" s="47"/>
      <c r="R1776" s="47"/>
      <c r="S1776" s="47"/>
      <c r="T1776" s="47"/>
      <c r="U1776" s="47"/>
      <c r="V1776" s="47"/>
      <c r="W1776" s="47"/>
      <c r="X1776" s="47"/>
      <c r="Y1776" s="47"/>
      <c r="Z1776" s="47"/>
    </row>
    <row r="1777" spans="1:26" ht="15" hidden="1" customHeight="1" x14ac:dyDescent="0.25">
      <c r="A1777" s="391"/>
      <c r="B1777" s="350"/>
      <c r="C1777" s="104"/>
      <c r="D1777" s="370"/>
      <c r="E1777" s="52"/>
      <c r="F1777" s="105"/>
      <c r="G1777" s="106"/>
      <c r="H1777" s="106"/>
      <c r="I1777" s="107"/>
      <c r="J1777" s="107"/>
      <c r="K1777" s="52"/>
      <c r="L1777" s="68" t="str">
        <f t="shared" si="289"/>
        <v xml:space="preserve">       </v>
      </c>
      <c r="M1777" s="63" t="str">
        <f t="shared" si="285"/>
        <v xml:space="preserve">   </v>
      </c>
      <c r="N1777" s="47"/>
      <c r="O1777" s="47"/>
      <c r="P1777" s="47"/>
      <c r="Q1777" s="47"/>
      <c r="R1777" s="47"/>
      <c r="S1777" s="47"/>
      <c r="T1777" s="47"/>
      <c r="U1777" s="47"/>
      <c r="V1777" s="47"/>
      <c r="W1777" s="47"/>
      <c r="X1777" s="47"/>
      <c r="Y1777" s="47"/>
      <c r="Z1777" s="47"/>
    </row>
    <row r="1778" spans="1:26" ht="15" hidden="1" customHeight="1" x14ac:dyDescent="0.25">
      <c r="A1778" s="391"/>
      <c r="B1778" s="350"/>
      <c r="C1778" s="104"/>
      <c r="D1778" s="370"/>
      <c r="E1778" s="52"/>
      <c r="F1778" s="105"/>
      <c r="G1778" s="106"/>
      <c r="H1778" s="106"/>
      <c r="I1778" s="107"/>
      <c r="J1778" s="107"/>
      <c r="K1778" s="52"/>
      <c r="L1778" s="68" t="str">
        <f t="shared" si="289"/>
        <v xml:space="preserve">       </v>
      </c>
      <c r="M1778" s="63" t="str">
        <f t="shared" si="285"/>
        <v xml:space="preserve">   </v>
      </c>
      <c r="N1778" s="47"/>
      <c r="O1778" s="47"/>
      <c r="P1778" s="47"/>
      <c r="Q1778" s="47"/>
      <c r="R1778" s="47"/>
      <c r="S1778" s="47"/>
      <c r="T1778" s="47"/>
      <c r="U1778" s="47"/>
      <c r="V1778" s="47"/>
      <c r="W1778" s="47"/>
      <c r="X1778" s="47"/>
      <c r="Y1778" s="47"/>
      <c r="Z1778" s="47"/>
    </row>
    <row r="1779" spans="1:26" ht="15" hidden="1" customHeight="1" x14ac:dyDescent="0.25">
      <c r="A1779" s="391"/>
      <c r="B1779" s="350"/>
      <c r="C1779" s="104"/>
      <c r="D1779" s="370"/>
      <c r="E1779" s="52"/>
      <c r="F1779" s="105"/>
      <c r="G1779" s="106"/>
      <c r="H1779" s="106"/>
      <c r="I1779" s="107"/>
      <c r="J1779" s="107"/>
      <c r="K1779" s="52"/>
      <c r="L1779" s="68" t="str">
        <f t="shared" si="289"/>
        <v xml:space="preserve">       </v>
      </c>
      <c r="M1779" s="63" t="str">
        <f t="shared" si="285"/>
        <v xml:space="preserve">   </v>
      </c>
      <c r="N1779" s="51"/>
      <c r="O1779" s="51"/>
      <c r="P1779" s="51"/>
      <c r="Q1779" s="51"/>
      <c r="R1779" s="51"/>
      <c r="S1779" s="51"/>
      <c r="T1779" s="51"/>
      <c r="U1779" s="51"/>
      <c r="V1779" s="51"/>
      <c r="W1779" s="51"/>
      <c r="X1779" s="51"/>
      <c r="Y1779" s="51"/>
      <c r="Z1779" s="51"/>
    </row>
    <row r="1780" spans="1:26" ht="15" hidden="1" customHeight="1" x14ac:dyDescent="0.25">
      <c r="A1780" s="391"/>
      <c r="B1780" s="350"/>
      <c r="C1780" s="104"/>
      <c r="D1780" s="370"/>
      <c r="E1780" s="52"/>
      <c r="F1780" s="105"/>
      <c r="G1780" s="106"/>
      <c r="H1780" s="106"/>
      <c r="I1780" s="107"/>
      <c r="J1780" s="107"/>
      <c r="K1780" s="52"/>
      <c r="L1780" s="68" t="str">
        <f t="shared" si="289"/>
        <v xml:space="preserve">       </v>
      </c>
      <c r="M1780" s="63" t="str">
        <f t="shared" si="285"/>
        <v xml:space="preserve">   </v>
      </c>
      <c r="N1780" s="51"/>
      <c r="O1780" s="51"/>
      <c r="P1780" s="51"/>
      <c r="Q1780" s="51"/>
      <c r="R1780" s="51"/>
      <c r="S1780" s="51"/>
      <c r="T1780" s="51"/>
      <c r="U1780" s="51"/>
      <c r="V1780" s="51"/>
      <c r="W1780" s="51"/>
      <c r="X1780" s="51"/>
      <c r="Y1780" s="51"/>
      <c r="Z1780" s="51"/>
    </row>
    <row r="1781" spans="1:26" ht="15" hidden="1" customHeight="1" x14ac:dyDescent="0.25">
      <c r="A1781" s="391"/>
      <c r="B1781" s="350"/>
      <c r="C1781" s="104"/>
      <c r="D1781" s="370"/>
      <c r="E1781" s="52"/>
      <c r="F1781" s="105"/>
      <c r="G1781" s="106"/>
      <c r="H1781" s="106"/>
      <c r="I1781" s="107"/>
      <c r="J1781" s="107"/>
      <c r="K1781" s="52"/>
      <c r="L1781" s="68" t="str">
        <f t="shared" si="289"/>
        <v xml:space="preserve">       </v>
      </c>
      <c r="M1781" s="63" t="str">
        <f t="shared" si="285"/>
        <v xml:space="preserve">   </v>
      </c>
      <c r="N1781" s="51"/>
      <c r="O1781" s="51"/>
      <c r="P1781" s="51"/>
      <c r="Q1781" s="51"/>
      <c r="R1781" s="51"/>
      <c r="S1781" s="51"/>
      <c r="T1781" s="51"/>
      <c r="U1781" s="51"/>
      <c r="V1781" s="51"/>
      <c r="W1781" s="51"/>
      <c r="X1781" s="51"/>
      <c r="Y1781" s="51"/>
      <c r="Z1781" s="51"/>
    </row>
    <row r="1782" spans="1:26" ht="15" hidden="1" customHeight="1" x14ac:dyDescent="0.25">
      <c r="A1782" s="391"/>
      <c r="B1782" s="350"/>
      <c r="C1782" s="104"/>
      <c r="D1782" s="370"/>
      <c r="E1782" s="52"/>
      <c r="F1782" s="105"/>
      <c r="G1782" s="106"/>
      <c r="H1782" s="106"/>
      <c r="I1782" s="107"/>
      <c r="J1782" s="107"/>
      <c r="K1782" s="52"/>
      <c r="L1782" s="68" t="str">
        <f t="shared" si="289"/>
        <v xml:space="preserve">       </v>
      </c>
      <c r="M1782" s="63" t="str">
        <f t="shared" si="285"/>
        <v xml:space="preserve">   </v>
      </c>
      <c r="N1782" s="51"/>
      <c r="O1782" s="51"/>
      <c r="P1782" s="51"/>
      <c r="Q1782" s="51"/>
      <c r="R1782" s="51"/>
      <c r="S1782" s="51"/>
      <c r="T1782" s="51"/>
      <c r="U1782" s="51"/>
      <c r="V1782" s="51"/>
      <c r="W1782" s="51"/>
      <c r="X1782" s="51"/>
      <c r="Y1782" s="51"/>
      <c r="Z1782" s="51"/>
    </row>
    <row r="1783" spans="1:26" ht="15" hidden="1" customHeight="1" x14ac:dyDescent="0.25">
      <c r="A1783" s="391"/>
      <c r="B1783" s="350"/>
      <c r="C1783" s="104"/>
      <c r="D1783" s="370"/>
      <c r="E1783" s="52"/>
      <c r="F1783" s="105"/>
      <c r="G1783" s="106"/>
      <c r="H1783" s="106"/>
      <c r="I1783" s="107"/>
      <c r="J1783" s="107"/>
      <c r="K1783" s="52"/>
      <c r="L1783" s="68" t="str">
        <f t="shared" si="289"/>
        <v xml:space="preserve">       </v>
      </c>
      <c r="M1783" s="63" t="str">
        <f t="shared" si="285"/>
        <v xml:space="preserve">   </v>
      </c>
      <c r="N1783" s="47"/>
      <c r="O1783" s="47"/>
      <c r="P1783" s="47"/>
      <c r="Q1783" s="47"/>
      <c r="R1783" s="47"/>
      <c r="S1783" s="47"/>
      <c r="T1783" s="47"/>
      <c r="U1783" s="47"/>
      <c r="V1783" s="47"/>
      <c r="W1783" s="47"/>
      <c r="X1783" s="47"/>
      <c r="Y1783" s="47"/>
      <c r="Z1783" s="47"/>
    </row>
    <row r="1784" spans="1:26" ht="15" hidden="1" customHeight="1" x14ac:dyDescent="0.25">
      <c r="A1784" s="392"/>
      <c r="B1784" s="351"/>
      <c r="C1784" s="108"/>
      <c r="D1784" s="109"/>
      <c r="E1784" s="110"/>
      <c r="F1784" s="111"/>
      <c r="G1784" s="106"/>
      <c r="H1784" s="106"/>
      <c r="I1784" s="107"/>
      <c r="J1784" s="107"/>
      <c r="K1784" s="52"/>
      <c r="L1784" s="68" t="str">
        <f>CONCATENATE(C1784," ",D1784," ",E1784," ",F1784)</f>
        <v xml:space="preserve">   </v>
      </c>
      <c r="M1784" s="63" t="str">
        <f t="shared" si="285"/>
        <v xml:space="preserve">   </v>
      </c>
      <c r="N1784" s="47"/>
      <c r="O1784" s="47"/>
      <c r="P1784" s="47"/>
      <c r="Q1784" s="47"/>
      <c r="R1784" s="47"/>
      <c r="S1784" s="47"/>
      <c r="T1784" s="47"/>
      <c r="U1784" s="47"/>
      <c r="V1784" s="47"/>
      <c r="W1784" s="47"/>
      <c r="X1784" s="47"/>
      <c r="Y1784" s="47"/>
      <c r="Z1784" s="47"/>
    </row>
    <row r="1785" spans="1:26" ht="15" hidden="1" customHeight="1" x14ac:dyDescent="0.25">
      <c r="A1785" s="390" t="s">
        <v>432</v>
      </c>
      <c r="B1785" s="352" t="s">
        <v>191</v>
      </c>
      <c r="C1785" s="107"/>
      <c r="D1785" s="107"/>
      <c r="E1785" s="107"/>
      <c r="F1785" s="107"/>
      <c r="G1785" s="106"/>
      <c r="H1785" s="106"/>
      <c r="I1785" s="107"/>
      <c r="J1785" s="107"/>
      <c r="K1785" s="52"/>
      <c r="L1785" s="356" t="str">
        <f t="shared" ref="L1785:L1793" si="290">CONCATENATE(C1785," ",D1785," ",E1785," ",F1785," ",C1786," ",D1786," ",E1786," ",F1786)</f>
        <v xml:space="preserve">       </v>
      </c>
      <c r="M1785" s="63" t="str">
        <f t="shared" si="285"/>
        <v xml:space="preserve">   </v>
      </c>
      <c r="N1785" s="47"/>
      <c r="O1785" s="47"/>
      <c r="P1785" s="47"/>
      <c r="Q1785" s="47"/>
      <c r="R1785" s="47"/>
      <c r="S1785" s="47"/>
      <c r="T1785" s="47"/>
      <c r="U1785" s="47"/>
      <c r="V1785" s="47"/>
      <c r="W1785" s="47"/>
      <c r="X1785" s="47"/>
      <c r="Y1785" s="47"/>
      <c r="Z1785" s="47"/>
    </row>
    <row r="1786" spans="1:26" ht="15" hidden="1" customHeight="1" x14ac:dyDescent="0.25">
      <c r="A1786" s="391"/>
      <c r="B1786" s="350"/>
      <c r="C1786" s="112"/>
      <c r="D1786" s="370"/>
      <c r="E1786" s="52"/>
      <c r="F1786" s="105"/>
      <c r="G1786" s="106"/>
      <c r="H1786" s="106"/>
      <c r="I1786" s="107"/>
      <c r="J1786" s="107"/>
      <c r="K1786" s="52"/>
      <c r="L1786" s="68" t="str">
        <f t="shared" si="290"/>
        <v xml:space="preserve">       </v>
      </c>
      <c r="M1786" s="63" t="str">
        <f t="shared" si="285"/>
        <v xml:space="preserve">   </v>
      </c>
      <c r="N1786" s="47"/>
      <c r="O1786" s="47"/>
      <c r="P1786" s="47"/>
      <c r="Q1786" s="47"/>
      <c r="R1786" s="47"/>
      <c r="S1786" s="47"/>
      <c r="T1786" s="47"/>
      <c r="U1786" s="47"/>
      <c r="V1786" s="47"/>
      <c r="W1786" s="47"/>
      <c r="X1786" s="47"/>
      <c r="Y1786" s="47"/>
      <c r="Z1786" s="47"/>
    </row>
    <row r="1787" spans="1:26" ht="15" hidden="1" customHeight="1" x14ac:dyDescent="0.25">
      <c r="A1787" s="391"/>
      <c r="B1787" s="350"/>
      <c r="C1787" s="104"/>
      <c r="D1787" s="370"/>
      <c r="E1787" s="52"/>
      <c r="F1787" s="105"/>
      <c r="G1787" s="106"/>
      <c r="H1787" s="106"/>
      <c r="I1787" s="107"/>
      <c r="J1787" s="107"/>
      <c r="K1787" s="52"/>
      <c r="L1787" s="68" t="str">
        <f t="shared" si="290"/>
        <v xml:space="preserve">       </v>
      </c>
      <c r="M1787" s="63" t="str">
        <f t="shared" si="285"/>
        <v xml:space="preserve">   </v>
      </c>
      <c r="N1787" s="47"/>
      <c r="O1787" s="47"/>
      <c r="P1787" s="47"/>
      <c r="Q1787" s="47"/>
      <c r="R1787" s="47"/>
      <c r="S1787" s="47"/>
      <c r="T1787" s="47"/>
      <c r="U1787" s="47"/>
      <c r="V1787" s="47"/>
      <c r="W1787" s="47"/>
      <c r="X1787" s="47"/>
      <c r="Y1787" s="47"/>
      <c r="Z1787" s="47"/>
    </row>
    <row r="1788" spans="1:26" ht="15" hidden="1" customHeight="1" x14ac:dyDescent="0.25">
      <c r="A1788" s="391"/>
      <c r="B1788" s="350"/>
      <c r="C1788" s="104"/>
      <c r="D1788" s="370"/>
      <c r="E1788" s="52"/>
      <c r="F1788" s="105"/>
      <c r="G1788" s="106"/>
      <c r="H1788" s="106"/>
      <c r="I1788" s="107"/>
      <c r="J1788" s="107"/>
      <c r="K1788" s="52"/>
      <c r="L1788" s="68" t="str">
        <f t="shared" si="290"/>
        <v xml:space="preserve">       </v>
      </c>
      <c r="M1788" s="63" t="str">
        <f t="shared" si="285"/>
        <v xml:space="preserve">   </v>
      </c>
      <c r="N1788" s="47"/>
      <c r="O1788" s="47"/>
      <c r="P1788" s="47"/>
      <c r="Q1788" s="47"/>
      <c r="R1788" s="47"/>
      <c r="S1788" s="47"/>
      <c r="T1788" s="47"/>
      <c r="U1788" s="47"/>
      <c r="V1788" s="47"/>
      <c r="W1788" s="47"/>
      <c r="X1788" s="47"/>
      <c r="Y1788" s="47"/>
      <c r="Z1788" s="47"/>
    </row>
    <row r="1789" spans="1:26" ht="15" hidden="1" customHeight="1" x14ac:dyDescent="0.25">
      <c r="A1789" s="391"/>
      <c r="B1789" s="350"/>
      <c r="C1789" s="104"/>
      <c r="D1789" s="370"/>
      <c r="E1789" s="52"/>
      <c r="F1789" s="105"/>
      <c r="G1789" s="106"/>
      <c r="H1789" s="106"/>
      <c r="I1789" s="107"/>
      <c r="J1789" s="107"/>
      <c r="K1789" s="52"/>
      <c r="L1789" s="68" t="str">
        <f t="shared" si="290"/>
        <v xml:space="preserve">       </v>
      </c>
      <c r="M1789" s="63" t="str">
        <f t="shared" si="285"/>
        <v xml:space="preserve">   </v>
      </c>
      <c r="N1789" s="51"/>
      <c r="O1789" s="51"/>
      <c r="P1789" s="51"/>
      <c r="Q1789" s="51"/>
      <c r="R1789" s="51"/>
      <c r="S1789" s="51"/>
      <c r="T1789" s="51"/>
      <c r="U1789" s="51"/>
      <c r="V1789" s="51"/>
      <c r="W1789" s="51"/>
      <c r="X1789" s="51"/>
      <c r="Y1789" s="51"/>
      <c r="Z1789" s="51"/>
    </row>
    <row r="1790" spans="1:26" ht="15" hidden="1" customHeight="1" x14ac:dyDescent="0.25">
      <c r="A1790" s="391"/>
      <c r="B1790" s="350"/>
      <c r="C1790" s="104"/>
      <c r="D1790" s="370"/>
      <c r="E1790" s="52"/>
      <c r="F1790" s="105"/>
      <c r="G1790" s="106"/>
      <c r="H1790" s="106"/>
      <c r="I1790" s="107"/>
      <c r="J1790" s="107"/>
      <c r="K1790" s="52"/>
      <c r="L1790" s="68" t="str">
        <f t="shared" si="290"/>
        <v xml:space="preserve">       </v>
      </c>
      <c r="M1790" s="63" t="str">
        <f t="shared" si="285"/>
        <v xml:space="preserve">   </v>
      </c>
      <c r="N1790" s="51"/>
      <c r="O1790" s="51"/>
      <c r="P1790" s="51"/>
      <c r="Q1790" s="51"/>
      <c r="R1790" s="51"/>
      <c r="S1790" s="51"/>
      <c r="T1790" s="51"/>
      <c r="U1790" s="51"/>
      <c r="V1790" s="51"/>
      <c r="W1790" s="51"/>
      <c r="X1790" s="51"/>
      <c r="Y1790" s="51"/>
      <c r="Z1790" s="51"/>
    </row>
    <row r="1791" spans="1:26" ht="15" hidden="1" customHeight="1" x14ac:dyDescent="0.25">
      <c r="A1791" s="391"/>
      <c r="B1791" s="350"/>
      <c r="C1791" s="104"/>
      <c r="D1791" s="370"/>
      <c r="E1791" s="52"/>
      <c r="F1791" s="105"/>
      <c r="G1791" s="106"/>
      <c r="H1791" s="106"/>
      <c r="I1791" s="107"/>
      <c r="J1791" s="107"/>
      <c r="K1791" s="52"/>
      <c r="L1791" s="68" t="str">
        <f t="shared" si="290"/>
        <v xml:space="preserve">       </v>
      </c>
      <c r="M1791" s="63" t="str">
        <f t="shared" si="285"/>
        <v xml:space="preserve">   </v>
      </c>
      <c r="N1791" s="51"/>
      <c r="O1791" s="51"/>
      <c r="P1791" s="51"/>
      <c r="Q1791" s="51"/>
      <c r="R1791" s="51"/>
      <c r="S1791" s="51"/>
      <c r="T1791" s="51"/>
      <c r="U1791" s="51"/>
      <c r="V1791" s="51"/>
      <c r="W1791" s="51"/>
      <c r="X1791" s="51"/>
      <c r="Y1791" s="51"/>
      <c r="Z1791" s="51"/>
    </row>
    <row r="1792" spans="1:26" ht="15" hidden="1" customHeight="1" x14ac:dyDescent="0.25">
      <c r="A1792" s="391"/>
      <c r="B1792" s="350"/>
      <c r="C1792" s="104"/>
      <c r="D1792" s="370"/>
      <c r="E1792" s="52"/>
      <c r="F1792" s="105"/>
      <c r="G1792" s="106"/>
      <c r="H1792" s="106"/>
      <c r="I1792" s="107"/>
      <c r="J1792" s="107"/>
      <c r="K1792" s="52"/>
      <c r="L1792" s="68" t="str">
        <f t="shared" si="290"/>
        <v xml:space="preserve">       </v>
      </c>
      <c r="M1792" s="63" t="str">
        <f t="shared" si="285"/>
        <v xml:space="preserve">   </v>
      </c>
      <c r="N1792" s="51"/>
      <c r="O1792" s="51"/>
      <c r="P1792" s="51"/>
      <c r="Q1792" s="51"/>
      <c r="R1792" s="51"/>
      <c r="S1792" s="51"/>
      <c r="T1792" s="51"/>
      <c r="U1792" s="51"/>
      <c r="V1792" s="51"/>
      <c r="W1792" s="51"/>
      <c r="X1792" s="51"/>
      <c r="Y1792" s="51"/>
      <c r="Z1792" s="51"/>
    </row>
    <row r="1793" spans="1:26" ht="15" hidden="1" customHeight="1" x14ac:dyDescent="0.25">
      <c r="A1793" s="391"/>
      <c r="B1793" s="350"/>
      <c r="C1793" s="104"/>
      <c r="D1793" s="370"/>
      <c r="E1793" s="52"/>
      <c r="F1793" s="105"/>
      <c r="G1793" s="106"/>
      <c r="H1793" s="106"/>
      <c r="I1793" s="107"/>
      <c r="J1793" s="107"/>
      <c r="K1793" s="52"/>
      <c r="L1793" s="68" t="str">
        <f t="shared" si="290"/>
        <v xml:space="preserve">       </v>
      </c>
      <c r="M1793" s="63" t="str">
        <f t="shared" si="285"/>
        <v xml:space="preserve">   </v>
      </c>
      <c r="N1793" s="47"/>
      <c r="O1793" s="47"/>
      <c r="P1793" s="47"/>
      <c r="Q1793" s="47"/>
      <c r="R1793" s="47"/>
      <c r="S1793" s="47"/>
      <c r="T1793" s="47"/>
      <c r="U1793" s="47"/>
      <c r="V1793" s="47"/>
      <c r="W1793" s="47"/>
      <c r="X1793" s="47"/>
      <c r="Y1793" s="47"/>
      <c r="Z1793" s="47"/>
    </row>
    <row r="1794" spans="1:26" ht="15" hidden="1" customHeight="1" x14ac:dyDescent="0.25">
      <c r="A1794" s="392"/>
      <c r="B1794" s="351"/>
      <c r="C1794" s="108"/>
      <c r="D1794" s="109"/>
      <c r="E1794" s="110"/>
      <c r="F1794" s="111"/>
      <c r="G1794" s="106"/>
      <c r="H1794" s="106"/>
      <c r="I1794" s="107"/>
      <c r="J1794" s="107"/>
      <c r="K1794" s="52"/>
      <c r="L1794" s="82" t="str">
        <f>CONCATENATE(C1794," ",D1794," ",E1794," ",F1794)</f>
        <v xml:space="preserve">   </v>
      </c>
      <c r="M1794" s="63" t="str">
        <f t="shared" si="285"/>
        <v xml:space="preserve">   </v>
      </c>
      <c r="N1794" s="47"/>
      <c r="O1794" s="47"/>
      <c r="P1794" s="47"/>
      <c r="Q1794" s="47"/>
      <c r="R1794" s="47"/>
      <c r="S1794" s="47"/>
      <c r="T1794" s="47"/>
      <c r="U1794" s="47"/>
      <c r="V1794" s="47"/>
      <c r="W1794" s="47"/>
      <c r="X1794" s="47"/>
      <c r="Y1794" s="47"/>
      <c r="Z1794" s="47"/>
    </row>
    <row r="1795" spans="1:26" ht="15" hidden="1" customHeight="1" x14ac:dyDescent="0.25">
      <c r="A1795" s="390" t="s">
        <v>432</v>
      </c>
      <c r="B1795" s="352" t="s">
        <v>191</v>
      </c>
      <c r="C1795" s="107"/>
      <c r="D1795" s="107"/>
      <c r="E1795" s="107"/>
      <c r="F1795" s="107"/>
      <c r="G1795" s="106"/>
      <c r="H1795" s="106"/>
      <c r="I1795" s="107"/>
      <c r="J1795" s="107"/>
      <c r="K1795" s="52"/>
      <c r="L1795" s="356" t="str">
        <f t="shared" ref="L1795:L1803" si="291">CONCATENATE(C1795," ",D1795," ",E1795," ",F1795," ",C1796," ",D1796," ",E1796," ",F1796)</f>
        <v xml:space="preserve">       </v>
      </c>
      <c r="M1795" s="63" t="str">
        <f t="shared" si="285"/>
        <v xml:space="preserve">   </v>
      </c>
      <c r="N1795" s="47"/>
      <c r="O1795" s="47"/>
      <c r="P1795" s="47"/>
      <c r="Q1795" s="47"/>
      <c r="R1795" s="47"/>
      <c r="S1795" s="47"/>
      <c r="T1795" s="47"/>
      <c r="U1795" s="47"/>
      <c r="V1795" s="47"/>
      <c r="W1795" s="47"/>
      <c r="X1795" s="47"/>
      <c r="Y1795" s="47"/>
      <c r="Z1795" s="47"/>
    </row>
    <row r="1796" spans="1:26" ht="15" hidden="1" customHeight="1" x14ac:dyDescent="0.25">
      <c r="A1796" s="391"/>
      <c r="B1796" s="350"/>
      <c r="C1796" s="112"/>
      <c r="D1796" s="370"/>
      <c r="E1796" s="52"/>
      <c r="F1796" s="105"/>
      <c r="G1796" s="106"/>
      <c r="H1796" s="106"/>
      <c r="I1796" s="107"/>
      <c r="J1796" s="107"/>
      <c r="K1796" s="52"/>
      <c r="L1796" s="68" t="str">
        <f t="shared" si="291"/>
        <v xml:space="preserve">       </v>
      </c>
      <c r="M1796" s="63" t="str">
        <f t="shared" si="285"/>
        <v xml:space="preserve">   </v>
      </c>
      <c r="N1796" s="47"/>
      <c r="O1796" s="47"/>
      <c r="P1796" s="47"/>
      <c r="Q1796" s="47"/>
      <c r="R1796" s="47"/>
      <c r="S1796" s="47"/>
      <c r="T1796" s="47"/>
      <c r="U1796" s="47"/>
      <c r="V1796" s="47"/>
      <c r="W1796" s="47"/>
      <c r="X1796" s="47"/>
      <c r="Y1796" s="47"/>
      <c r="Z1796" s="47"/>
    </row>
    <row r="1797" spans="1:26" ht="15" hidden="1" customHeight="1" x14ac:dyDescent="0.25">
      <c r="A1797" s="391"/>
      <c r="B1797" s="350"/>
      <c r="C1797" s="104"/>
      <c r="D1797" s="370"/>
      <c r="E1797" s="52"/>
      <c r="F1797" s="105"/>
      <c r="G1797" s="106"/>
      <c r="H1797" s="106"/>
      <c r="I1797" s="107"/>
      <c r="J1797" s="107"/>
      <c r="K1797" s="52"/>
      <c r="L1797" s="68" t="str">
        <f t="shared" si="291"/>
        <v xml:space="preserve">       </v>
      </c>
      <c r="M1797" s="63" t="str">
        <f t="shared" si="285"/>
        <v xml:space="preserve">   </v>
      </c>
      <c r="N1797" s="47"/>
      <c r="O1797" s="47"/>
      <c r="P1797" s="47"/>
      <c r="Q1797" s="47"/>
      <c r="R1797" s="47"/>
      <c r="S1797" s="47"/>
      <c r="T1797" s="47"/>
      <c r="U1797" s="47"/>
      <c r="V1797" s="47"/>
      <c r="W1797" s="47"/>
      <c r="X1797" s="47"/>
      <c r="Y1797" s="47"/>
      <c r="Z1797" s="47"/>
    </row>
    <row r="1798" spans="1:26" ht="15" hidden="1" customHeight="1" x14ac:dyDescent="0.25">
      <c r="A1798" s="391"/>
      <c r="B1798" s="350"/>
      <c r="C1798" s="104"/>
      <c r="D1798" s="370"/>
      <c r="E1798" s="52"/>
      <c r="F1798" s="105"/>
      <c r="G1798" s="106"/>
      <c r="H1798" s="106"/>
      <c r="I1798" s="107"/>
      <c r="J1798" s="107"/>
      <c r="K1798" s="52"/>
      <c r="L1798" s="68" t="str">
        <f t="shared" si="291"/>
        <v xml:space="preserve">       </v>
      </c>
      <c r="M1798" s="63" t="str">
        <f t="shared" si="285"/>
        <v xml:space="preserve">   </v>
      </c>
      <c r="N1798" s="47"/>
      <c r="O1798" s="47"/>
      <c r="P1798" s="47"/>
      <c r="Q1798" s="47"/>
      <c r="R1798" s="47"/>
      <c r="S1798" s="47"/>
      <c r="T1798" s="47"/>
      <c r="U1798" s="47"/>
      <c r="V1798" s="47"/>
      <c r="W1798" s="47"/>
      <c r="X1798" s="47"/>
      <c r="Y1798" s="47"/>
      <c r="Z1798" s="47"/>
    </row>
    <row r="1799" spans="1:26" ht="15" hidden="1" customHeight="1" x14ac:dyDescent="0.25">
      <c r="A1799" s="391"/>
      <c r="B1799" s="350"/>
      <c r="C1799" s="104"/>
      <c r="D1799" s="370"/>
      <c r="E1799" s="52"/>
      <c r="F1799" s="105"/>
      <c r="G1799" s="106"/>
      <c r="H1799" s="106"/>
      <c r="I1799" s="107"/>
      <c r="J1799" s="107"/>
      <c r="K1799" s="52"/>
      <c r="L1799" s="68" t="str">
        <f t="shared" si="291"/>
        <v xml:space="preserve">       </v>
      </c>
      <c r="M1799" s="63" t="str">
        <f t="shared" si="285"/>
        <v xml:space="preserve">   </v>
      </c>
      <c r="N1799" s="51"/>
      <c r="O1799" s="51"/>
      <c r="P1799" s="51"/>
      <c r="Q1799" s="51"/>
      <c r="R1799" s="51"/>
      <c r="S1799" s="51"/>
      <c r="T1799" s="51"/>
      <c r="U1799" s="51"/>
      <c r="V1799" s="51"/>
      <c r="W1799" s="51"/>
      <c r="X1799" s="51"/>
      <c r="Y1799" s="51"/>
      <c r="Z1799" s="51"/>
    </row>
    <row r="1800" spans="1:26" ht="15" hidden="1" customHeight="1" x14ac:dyDescent="0.25">
      <c r="A1800" s="391"/>
      <c r="B1800" s="350"/>
      <c r="C1800" s="104"/>
      <c r="D1800" s="370"/>
      <c r="E1800" s="52"/>
      <c r="F1800" s="105"/>
      <c r="G1800" s="106"/>
      <c r="H1800" s="106"/>
      <c r="I1800" s="107"/>
      <c r="J1800" s="107"/>
      <c r="K1800" s="52"/>
      <c r="L1800" s="68" t="str">
        <f t="shared" si="291"/>
        <v xml:space="preserve">       </v>
      </c>
      <c r="M1800" s="63" t="str">
        <f t="shared" si="285"/>
        <v xml:space="preserve">   </v>
      </c>
      <c r="N1800" s="51"/>
      <c r="O1800" s="51"/>
      <c r="P1800" s="51"/>
      <c r="Q1800" s="51"/>
      <c r="R1800" s="51"/>
      <c r="S1800" s="51"/>
      <c r="T1800" s="51"/>
      <c r="U1800" s="51"/>
      <c r="V1800" s="51"/>
      <c r="W1800" s="51"/>
      <c r="X1800" s="51"/>
      <c r="Y1800" s="51"/>
      <c r="Z1800" s="51"/>
    </row>
    <row r="1801" spans="1:26" ht="15" hidden="1" customHeight="1" x14ac:dyDescent="0.25">
      <c r="A1801" s="391"/>
      <c r="B1801" s="350"/>
      <c r="C1801" s="104"/>
      <c r="D1801" s="370"/>
      <c r="E1801" s="52"/>
      <c r="F1801" s="105"/>
      <c r="G1801" s="106"/>
      <c r="H1801" s="106"/>
      <c r="I1801" s="107"/>
      <c r="J1801" s="107"/>
      <c r="K1801" s="52"/>
      <c r="L1801" s="68" t="str">
        <f t="shared" si="291"/>
        <v xml:space="preserve">       </v>
      </c>
      <c r="M1801" s="63" t="str">
        <f t="shared" si="285"/>
        <v xml:space="preserve">   </v>
      </c>
      <c r="N1801" s="51"/>
      <c r="O1801" s="51"/>
      <c r="P1801" s="51"/>
      <c r="Q1801" s="51"/>
      <c r="R1801" s="51"/>
      <c r="S1801" s="51"/>
      <c r="T1801" s="51"/>
      <c r="U1801" s="51"/>
      <c r="V1801" s="51"/>
      <c r="W1801" s="51"/>
      <c r="X1801" s="51"/>
      <c r="Y1801" s="51"/>
      <c r="Z1801" s="51"/>
    </row>
    <row r="1802" spans="1:26" ht="15" hidden="1" customHeight="1" x14ac:dyDescent="0.25">
      <c r="A1802" s="391"/>
      <c r="B1802" s="350"/>
      <c r="C1802" s="104"/>
      <c r="D1802" s="370"/>
      <c r="E1802" s="52"/>
      <c r="F1802" s="105"/>
      <c r="G1802" s="106"/>
      <c r="H1802" s="106"/>
      <c r="I1802" s="107"/>
      <c r="J1802" s="107"/>
      <c r="K1802" s="52"/>
      <c r="L1802" s="68" t="str">
        <f t="shared" si="291"/>
        <v xml:space="preserve">       </v>
      </c>
      <c r="M1802" s="63" t="str">
        <f t="shared" si="285"/>
        <v xml:space="preserve">   </v>
      </c>
      <c r="N1802" s="51"/>
      <c r="O1802" s="51"/>
      <c r="P1802" s="51"/>
      <c r="Q1802" s="51"/>
      <c r="R1802" s="51"/>
      <c r="S1802" s="51"/>
      <c r="T1802" s="51"/>
      <c r="U1802" s="51"/>
      <c r="V1802" s="51"/>
      <c r="W1802" s="51"/>
      <c r="X1802" s="51"/>
      <c r="Y1802" s="51"/>
      <c r="Z1802" s="51"/>
    </row>
    <row r="1803" spans="1:26" ht="15" hidden="1" customHeight="1" x14ac:dyDescent="0.25">
      <c r="A1803" s="391"/>
      <c r="B1803" s="350"/>
      <c r="C1803" s="104"/>
      <c r="D1803" s="370"/>
      <c r="E1803" s="52"/>
      <c r="F1803" s="105"/>
      <c r="G1803" s="106"/>
      <c r="H1803" s="106"/>
      <c r="I1803" s="107"/>
      <c r="J1803" s="107"/>
      <c r="K1803" s="52"/>
      <c r="L1803" s="68" t="str">
        <f t="shared" si="291"/>
        <v xml:space="preserve">       </v>
      </c>
      <c r="M1803" s="63" t="str">
        <f t="shared" si="285"/>
        <v xml:space="preserve">   </v>
      </c>
      <c r="N1803" s="47"/>
      <c r="O1803" s="47"/>
      <c r="P1803" s="47"/>
      <c r="Q1803" s="47"/>
      <c r="R1803" s="47"/>
      <c r="S1803" s="47"/>
      <c r="T1803" s="47"/>
      <c r="U1803" s="47"/>
      <c r="V1803" s="47"/>
      <c r="W1803" s="47"/>
      <c r="X1803" s="47"/>
      <c r="Y1803" s="47"/>
      <c r="Z1803" s="47"/>
    </row>
    <row r="1804" spans="1:26" ht="15" hidden="1" customHeight="1" x14ac:dyDescent="0.25">
      <c r="A1804" s="392"/>
      <c r="B1804" s="351"/>
      <c r="C1804" s="108"/>
      <c r="D1804" s="109"/>
      <c r="E1804" s="110"/>
      <c r="F1804" s="111"/>
      <c r="G1804" s="106"/>
      <c r="H1804" s="106"/>
      <c r="I1804" s="107"/>
      <c r="J1804" s="107"/>
      <c r="K1804" s="52"/>
      <c r="L1804" s="68" t="str">
        <f>CONCATENATE(C1804," ",D1804," ",E1804," ",F1804)</f>
        <v xml:space="preserve">   </v>
      </c>
      <c r="M1804" s="63" t="str">
        <f t="shared" si="285"/>
        <v xml:space="preserve">   </v>
      </c>
      <c r="N1804" s="47"/>
      <c r="O1804" s="47"/>
      <c r="P1804" s="47"/>
      <c r="Q1804" s="47"/>
      <c r="R1804" s="47"/>
      <c r="S1804" s="47"/>
      <c r="T1804" s="47"/>
      <c r="U1804" s="47"/>
      <c r="V1804" s="47"/>
      <c r="W1804" s="47"/>
      <c r="X1804" s="47"/>
      <c r="Y1804" s="47"/>
      <c r="Z1804" s="47"/>
    </row>
    <row r="1805" spans="1:26" ht="15" hidden="1" customHeight="1" x14ac:dyDescent="0.25">
      <c r="A1805" s="390" t="s">
        <v>432</v>
      </c>
      <c r="B1805" s="352" t="s">
        <v>191</v>
      </c>
      <c r="C1805" s="107"/>
      <c r="D1805" s="107"/>
      <c r="E1805" s="107"/>
      <c r="F1805" s="107"/>
      <c r="G1805" s="106"/>
      <c r="H1805" s="106"/>
      <c r="I1805" s="107"/>
      <c r="J1805" s="107"/>
      <c r="K1805" s="52"/>
      <c r="L1805" s="356" t="str">
        <f t="shared" ref="L1805:L1813" si="292">CONCATENATE(C1805," ",D1805," ",E1805," ",F1805," ",C1806," ",D1806," ",E1806," ",F1806)</f>
        <v xml:space="preserve">       </v>
      </c>
      <c r="M1805" s="63" t="str">
        <f t="shared" si="285"/>
        <v xml:space="preserve">   </v>
      </c>
      <c r="N1805" s="47"/>
      <c r="O1805" s="47"/>
      <c r="P1805" s="47"/>
      <c r="Q1805" s="47"/>
      <c r="R1805" s="47"/>
      <c r="S1805" s="47"/>
      <c r="T1805" s="47"/>
      <c r="U1805" s="47"/>
      <c r="V1805" s="47"/>
      <c r="W1805" s="47"/>
      <c r="X1805" s="47"/>
      <c r="Y1805" s="47"/>
      <c r="Z1805" s="47"/>
    </row>
    <row r="1806" spans="1:26" ht="15" hidden="1" customHeight="1" x14ac:dyDescent="0.25">
      <c r="A1806" s="391"/>
      <c r="B1806" s="350"/>
      <c r="C1806" s="112"/>
      <c r="D1806" s="370"/>
      <c r="E1806" s="52"/>
      <c r="F1806" s="105"/>
      <c r="G1806" s="106"/>
      <c r="H1806" s="106"/>
      <c r="I1806" s="107"/>
      <c r="J1806" s="107"/>
      <c r="K1806" s="52"/>
      <c r="L1806" s="68" t="str">
        <f t="shared" si="292"/>
        <v xml:space="preserve">       </v>
      </c>
      <c r="M1806" s="63" t="str">
        <f t="shared" si="285"/>
        <v xml:space="preserve">   </v>
      </c>
      <c r="N1806" s="47"/>
      <c r="O1806" s="47"/>
      <c r="P1806" s="47"/>
      <c r="Q1806" s="47"/>
      <c r="R1806" s="47"/>
      <c r="S1806" s="47"/>
      <c r="T1806" s="47"/>
      <c r="U1806" s="47"/>
      <c r="V1806" s="47"/>
      <c r="W1806" s="47"/>
      <c r="X1806" s="47"/>
      <c r="Y1806" s="47"/>
      <c r="Z1806" s="47"/>
    </row>
    <row r="1807" spans="1:26" ht="15" hidden="1" customHeight="1" x14ac:dyDescent="0.25">
      <c r="A1807" s="391"/>
      <c r="B1807" s="350"/>
      <c r="C1807" s="104"/>
      <c r="D1807" s="370"/>
      <c r="E1807" s="52"/>
      <c r="F1807" s="105"/>
      <c r="G1807" s="106"/>
      <c r="H1807" s="106"/>
      <c r="I1807" s="107"/>
      <c r="J1807" s="107"/>
      <c r="K1807" s="52"/>
      <c r="L1807" s="68" t="str">
        <f t="shared" si="292"/>
        <v xml:space="preserve">       </v>
      </c>
      <c r="M1807" s="63" t="str">
        <f t="shared" ref="M1807:M1814" si="293">CONCATENATE(G1807," ",H1807," ",I1807," ",J1807)</f>
        <v xml:space="preserve">   </v>
      </c>
      <c r="N1807" s="47"/>
      <c r="O1807" s="47"/>
      <c r="P1807" s="47"/>
      <c r="Q1807" s="47"/>
      <c r="R1807" s="47"/>
      <c r="S1807" s="47"/>
      <c r="T1807" s="47"/>
      <c r="U1807" s="47"/>
      <c r="V1807" s="47"/>
      <c r="W1807" s="47"/>
      <c r="X1807" s="47"/>
      <c r="Y1807" s="47"/>
      <c r="Z1807" s="47"/>
    </row>
    <row r="1808" spans="1:26" ht="15" hidden="1" customHeight="1" x14ac:dyDescent="0.25">
      <c r="A1808" s="391"/>
      <c r="B1808" s="350"/>
      <c r="C1808" s="104"/>
      <c r="D1808" s="370"/>
      <c r="E1808" s="52"/>
      <c r="F1808" s="105"/>
      <c r="G1808" s="106"/>
      <c r="H1808" s="106"/>
      <c r="I1808" s="107"/>
      <c r="J1808" s="107"/>
      <c r="K1808" s="52"/>
      <c r="L1808" s="68" t="str">
        <f t="shared" si="292"/>
        <v xml:space="preserve">       </v>
      </c>
      <c r="M1808" s="63" t="str">
        <f t="shared" si="293"/>
        <v xml:space="preserve">   </v>
      </c>
      <c r="N1808" s="47"/>
      <c r="O1808" s="47"/>
      <c r="P1808" s="47"/>
      <c r="Q1808" s="47"/>
      <c r="R1808" s="47"/>
      <c r="S1808" s="47"/>
      <c r="T1808" s="47"/>
      <c r="U1808" s="47"/>
      <c r="V1808" s="47"/>
      <c r="W1808" s="47"/>
      <c r="X1808" s="47"/>
      <c r="Y1808" s="47"/>
      <c r="Z1808" s="47"/>
    </row>
    <row r="1809" spans="1:26" ht="15" hidden="1" customHeight="1" x14ac:dyDescent="0.25">
      <c r="A1809" s="391"/>
      <c r="B1809" s="350"/>
      <c r="C1809" s="104"/>
      <c r="D1809" s="370"/>
      <c r="E1809" s="52"/>
      <c r="F1809" s="105"/>
      <c r="G1809" s="106"/>
      <c r="H1809" s="106"/>
      <c r="I1809" s="107"/>
      <c r="J1809" s="107"/>
      <c r="K1809" s="52"/>
      <c r="L1809" s="68" t="str">
        <f t="shared" si="292"/>
        <v xml:space="preserve">       </v>
      </c>
      <c r="M1809" s="63" t="str">
        <f t="shared" si="293"/>
        <v xml:space="preserve">   </v>
      </c>
      <c r="N1809" s="51"/>
      <c r="O1809" s="51"/>
      <c r="P1809" s="51"/>
      <c r="Q1809" s="51"/>
      <c r="R1809" s="51"/>
      <c r="S1809" s="51"/>
      <c r="T1809" s="51"/>
      <c r="U1809" s="51"/>
      <c r="V1809" s="51"/>
      <c r="W1809" s="51"/>
      <c r="X1809" s="51"/>
      <c r="Y1809" s="51"/>
      <c r="Z1809" s="51"/>
    </row>
    <row r="1810" spans="1:26" ht="15" hidden="1" customHeight="1" x14ac:dyDescent="0.25">
      <c r="A1810" s="391"/>
      <c r="B1810" s="350"/>
      <c r="C1810" s="104"/>
      <c r="D1810" s="370"/>
      <c r="E1810" s="52"/>
      <c r="F1810" s="105"/>
      <c r="G1810" s="106"/>
      <c r="H1810" s="106"/>
      <c r="I1810" s="107"/>
      <c r="J1810" s="107"/>
      <c r="K1810" s="52"/>
      <c r="L1810" s="68" t="str">
        <f t="shared" si="292"/>
        <v xml:space="preserve">       </v>
      </c>
      <c r="M1810" s="63" t="str">
        <f t="shared" si="293"/>
        <v xml:space="preserve">   </v>
      </c>
      <c r="N1810" s="51"/>
      <c r="O1810" s="51"/>
      <c r="P1810" s="51"/>
      <c r="Q1810" s="51"/>
      <c r="R1810" s="51"/>
      <c r="S1810" s="51"/>
      <c r="T1810" s="51"/>
      <c r="U1810" s="51"/>
      <c r="V1810" s="51"/>
      <c r="W1810" s="51"/>
      <c r="X1810" s="51"/>
      <c r="Y1810" s="51"/>
      <c r="Z1810" s="51"/>
    </row>
    <row r="1811" spans="1:26" ht="15" hidden="1" customHeight="1" x14ac:dyDescent="0.25">
      <c r="A1811" s="391"/>
      <c r="B1811" s="350"/>
      <c r="C1811" s="104"/>
      <c r="D1811" s="370"/>
      <c r="E1811" s="52"/>
      <c r="F1811" s="105"/>
      <c r="G1811" s="106"/>
      <c r="H1811" s="106"/>
      <c r="I1811" s="107"/>
      <c r="J1811" s="107"/>
      <c r="K1811" s="52"/>
      <c r="L1811" s="68" t="str">
        <f t="shared" si="292"/>
        <v xml:space="preserve">       </v>
      </c>
      <c r="M1811" s="63" t="str">
        <f t="shared" si="293"/>
        <v xml:space="preserve">   </v>
      </c>
      <c r="N1811" s="51"/>
      <c r="O1811" s="51"/>
      <c r="P1811" s="51"/>
      <c r="Q1811" s="51"/>
      <c r="R1811" s="51"/>
      <c r="S1811" s="51"/>
      <c r="T1811" s="51"/>
      <c r="U1811" s="51"/>
      <c r="V1811" s="51"/>
      <c r="W1811" s="51"/>
      <c r="X1811" s="51"/>
      <c r="Y1811" s="51"/>
      <c r="Z1811" s="51"/>
    </row>
    <row r="1812" spans="1:26" ht="15" hidden="1" customHeight="1" x14ac:dyDescent="0.25">
      <c r="A1812" s="391"/>
      <c r="B1812" s="350"/>
      <c r="C1812" s="104"/>
      <c r="D1812" s="370"/>
      <c r="E1812" s="52"/>
      <c r="F1812" s="105"/>
      <c r="G1812" s="106"/>
      <c r="H1812" s="106"/>
      <c r="I1812" s="107"/>
      <c r="J1812" s="107"/>
      <c r="K1812" s="52"/>
      <c r="L1812" s="68" t="str">
        <f t="shared" si="292"/>
        <v xml:space="preserve">       </v>
      </c>
      <c r="M1812" s="63" t="str">
        <f t="shared" si="293"/>
        <v xml:space="preserve">   </v>
      </c>
      <c r="N1812" s="51"/>
      <c r="O1812" s="51"/>
      <c r="P1812" s="51"/>
      <c r="Q1812" s="51"/>
      <c r="R1812" s="51"/>
      <c r="S1812" s="51"/>
      <c r="T1812" s="51"/>
      <c r="U1812" s="51"/>
      <c r="V1812" s="51"/>
      <c r="W1812" s="51"/>
      <c r="X1812" s="51"/>
      <c r="Y1812" s="51"/>
      <c r="Z1812" s="51"/>
    </row>
    <row r="1813" spans="1:26" ht="15" hidden="1" customHeight="1" x14ac:dyDescent="0.25">
      <c r="A1813" s="391"/>
      <c r="B1813" s="350"/>
      <c r="C1813" s="104"/>
      <c r="D1813" s="370"/>
      <c r="E1813" s="52"/>
      <c r="F1813" s="105"/>
      <c r="G1813" s="106"/>
      <c r="H1813" s="106"/>
      <c r="I1813" s="107"/>
      <c r="J1813" s="107"/>
      <c r="K1813" s="52"/>
      <c r="L1813" s="68" t="str">
        <f t="shared" si="292"/>
        <v xml:space="preserve">       </v>
      </c>
      <c r="M1813" s="63" t="str">
        <f t="shared" si="293"/>
        <v xml:space="preserve">   </v>
      </c>
      <c r="N1813" s="47"/>
      <c r="O1813" s="47"/>
      <c r="P1813" s="47"/>
      <c r="Q1813" s="47"/>
      <c r="R1813" s="47"/>
      <c r="S1813" s="47"/>
      <c r="T1813" s="47"/>
      <c r="U1813" s="47"/>
      <c r="V1813" s="47"/>
      <c r="W1813" s="47"/>
      <c r="X1813" s="47"/>
      <c r="Y1813" s="47"/>
      <c r="Z1813" s="47"/>
    </row>
    <row r="1814" spans="1:26" ht="15" hidden="1" customHeight="1" x14ac:dyDescent="0.25">
      <c r="A1814" s="392"/>
      <c r="B1814" s="351"/>
      <c r="C1814" s="108"/>
      <c r="D1814" s="109"/>
      <c r="E1814" s="110"/>
      <c r="F1814" s="111"/>
      <c r="G1814" s="106"/>
      <c r="H1814" s="106"/>
      <c r="I1814" s="107"/>
      <c r="J1814" s="107"/>
      <c r="K1814" s="52"/>
      <c r="L1814" s="82" t="str">
        <f>CONCATENATE(C1814," ",D1814," ",E1814," ",F1814)</f>
        <v xml:space="preserve">   </v>
      </c>
      <c r="M1814" s="63" t="str">
        <f t="shared" si="293"/>
        <v xml:space="preserve">   </v>
      </c>
      <c r="N1814" s="47"/>
      <c r="O1814" s="47"/>
      <c r="P1814" s="47"/>
      <c r="Q1814" s="47"/>
      <c r="R1814" s="47"/>
      <c r="S1814" s="47"/>
      <c r="T1814" s="47"/>
      <c r="U1814" s="47"/>
      <c r="V1814" s="47"/>
      <c r="W1814" s="47"/>
      <c r="X1814" s="47"/>
      <c r="Y1814" s="47"/>
      <c r="Z1814" s="47"/>
    </row>
  </sheetData>
  <autoFilter ref="A9:M1814" xr:uid="{00000000-0009-0000-0000-000002000000}">
    <filterColumn colId="9">
      <customFilters>
        <customFilter operator="notEqual" val=" "/>
      </customFilters>
    </filterColumn>
  </autoFilter>
  <mergeCells count="10">
    <mergeCell ref="D916:E916"/>
    <mergeCell ref="E917:F917"/>
    <mergeCell ref="E919:F919"/>
    <mergeCell ref="A1:J1"/>
    <mergeCell ref="L1:M1"/>
    <mergeCell ref="A5:D5"/>
    <mergeCell ref="E5:J5"/>
    <mergeCell ref="L5:M5"/>
    <mergeCell ref="D7:F7"/>
    <mergeCell ref="H7:J7"/>
  </mergeCells>
  <conditionalFormatting sqref="C220">
    <cfRule type="containsBlanks" dxfId="187" priority="75">
      <formula>LEN(TRIM(C220))=0</formula>
    </cfRule>
  </conditionalFormatting>
  <conditionalFormatting sqref="C230 G523:J611 C531:F531 C541:F541 C551:F551 C561:F561 C571:F571 C581:F581 C591:F591 C601:F601 J614:J621 H645:J811 C652:F652 C662:F662 C672:F672 C682:F682 C692:F692 C702:F702 C712:F712 C722:F722 C732:F732 C742:F742 C752:F752 C762:F762 C772:F772 C782:F782 C792:F792 C802:F802 G816:J823 C832:F832 C842:F842 C852:F852 C862:F862 C872:F872 C882:F882 C892:F892 C902:F902 G913:G934 H920:J922 H926:J933 G935:J1112 C943:F943 C953:F953 C963:F963 C973:F973 C983:F983 C993:F993 C1003:F1003 C1013:F1013 C1023:F1023 C1033:F1033 C1043:F1043 C1053:F1053 C1063:F1063 C1073:F1073 C1083:F1083 C1093:F1093 C1103:F1103 G1115:J1122 G1126:J1132 G1137:J1814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86" priority="51">
      <formula>LEN(TRIM(C230))=0</formula>
    </cfRule>
  </conditionalFormatting>
  <conditionalFormatting sqref="C521">
    <cfRule type="containsBlanks" dxfId="185" priority="89">
      <formula>LEN(TRIM(C521))=0</formula>
    </cfRule>
  </conditionalFormatting>
  <conditionalFormatting sqref="C812">
    <cfRule type="containsBlanks" dxfId="184" priority="96">
      <formula>LEN(TRIM(C812))=0</formula>
    </cfRule>
  </conditionalFormatting>
  <conditionalFormatting sqref="C822">
    <cfRule type="containsBlanks" dxfId="183" priority="97">
      <formula>LEN(TRIM(C822))=0</formula>
    </cfRule>
  </conditionalFormatting>
  <conditionalFormatting sqref="C913">
    <cfRule type="containsBlanks" dxfId="182" priority="98">
      <formula>LEN(TRIM(C913))=0</formula>
    </cfRule>
  </conditionalFormatting>
  <conditionalFormatting sqref="C923">
    <cfRule type="containsBlanks" dxfId="181" priority="100">
      <formula>LEN(TRIM(C923))=0</formula>
    </cfRule>
  </conditionalFormatting>
  <conditionalFormatting sqref="C10:F10">
    <cfRule type="containsBlanks" dxfId="180" priority="131">
      <formula>LEN(TRIM(C10))=0</formula>
    </cfRule>
  </conditionalFormatting>
  <conditionalFormatting sqref="C20:F20">
    <cfRule type="containsBlanks" dxfId="179" priority="132">
      <formula>LEN(TRIM(C20))=0</formula>
    </cfRule>
  </conditionalFormatting>
  <conditionalFormatting sqref="C30:F30">
    <cfRule type="containsBlanks" dxfId="178" priority="133">
      <formula>LEN(TRIM(C30))=0</formula>
    </cfRule>
  </conditionalFormatting>
  <conditionalFormatting sqref="C40:F40 G40:J45">
    <cfRule type="containsBlanks" dxfId="177" priority="53">
      <formula>LEN(TRIM(C40))=0</formula>
    </cfRule>
  </conditionalFormatting>
  <conditionalFormatting sqref="C50:F50 G50:J53">
    <cfRule type="containsBlanks" dxfId="176" priority="54">
      <formula>LEN(TRIM(C50))=0</formula>
    </cfRule>
  </conditionalFormatting>
  <conditionalFormatting sqref="C60:F60 G60:J61">
    <cfRule type="containsBlanks" dxfId="175" priority="55">
      <formula>LEN(TRIM(C60))=0</formula>
    </cfRule>
  </conditionalFormatting>
  <conditionalFormatting sqref="C70:F70 G70:J71">
    <cfRule type="containsBlanks" dxfId="174" priority="56">
      <formula>LEN(TRIM(C70))=0</formula>
    </cfRule>
  </conditionalFormatting>
  <conditionalFormatting sqref="C80:F80 G80:J82">
    <cfRule type="containsBlanks" dxfId="173" priority="57">
      <formula>LEN(TRIM(C80))=0</formula>
    </cfRule>
  </conditionalFormatting>
  <conditionalFormatting sqref="C90:F90 G90:J92">
    <cfRule type="containsBlanks" dxfId="172" priority="58">
      <formula>LEN(TRIM(C90))=0</formula>
    </cfRule>
  </conditionalFormatting>
  <conditionalFormatting sqref="C100:F100 G100:J101">
    <cfRule type="containsBlanks" dxfId="171" priority="59">
      <formula>LEN(TRIM(C100))=0</formula>
    </cfRule>
  </conditionalFormatting>
  <conditionalFormatting sqref="C110:F110 G110:J112">
    <cfRule type="containsBlanks" dxfId="170" priority="60">
      <formula>LEN(TRIM(C110))=0</formula>
    </cfRule>
  </conditionalFormatting>
  <conditionalFormatting sqref="C210 E210:F210">
    <cfRule type="containsBlanks" dxfId="169" priority="72">
      <formula>LEN(TRIM(C210))=0</formula>
    </cfRule>
  </conditionalFormatting>
  <conditionalFormatting sqref="C311:F311">
    <cfRule type="containsBlanks" dxfId="168" priority="67">
      <formula>LEN(TRIM(C311))=0</formula>
    </cfRule>
  </conditionalFormatting>
  <conditionalFormatting sqref="C321:F321">
    <cfRule type="containsBlanks" dxfId="167" priority="125">
      <formula>LEN(TRIM(C321))=0</formula>
    </cfRule>
  </conditionalFormatting>
  <conditionalFormatting sqref="C331:F331">
    <cfRule type="containsBlanks" dxfId="166" priority="74">
      <formula>LEN(TRIM(C331))=0</formula>
    </cfRule>
  </conditionalFormatting>
  <conditionalFormatting sqref="C341:F341">
    <cfRule type="containsBlanks" dxfId="165" priority="84">
      <formula>LEN(TRIM(C341))=0</formula>
    </cfRule>
  </conditionalFormatting>
  <conditionalFormatting sqref="C351:F351">
    <cfRule type="containsBlanks" dxfId="164" priority="63">
      <formula>LEN(TRIM(C351))=0</formula>
    </cfRule>
  </conditionalFormatting>
  <conditionalFormatting sqref="C361:F361 G361:J363">
    <cfRule type="containsBlanks" dxfId="163" priority="64">
      <formula>LEN(TRIM(C361))=0</formula>
    </cfRule>
  </conditionalFormatting>
  <conditionalFormatting sqref="C612:F612">
    <cfRule type="containsBlanks" dxfId="162" priority="77">
      <formula>LEN(TRIM(C612))=0</formula>
    </cfRule>
  </conditionalFormatting>
  <conditionalFormatting sqref="C622:F622">
    <cfRule type="containsBlanks" dxfId="161" priority="140">
      <formula>LEN(TRIM(C622))=0</formula>
    </cfRule>
  </conditionalFormatting>
  <conditionalFormatting sqref="C632:F632">
    <cfRule type="containsBlanks" dxfId="160" priority="141">
      <formula>LEN(TRIM(C632))=0</formula>
    </cfRule>
  </conditionalFormatting>
  <conditionalFormatting sqref="C642:F643">
    <cfRule type="containsBlanks" dxfId="159" priority="94">
      <formula>LEN(TRIM(C642))=0</formula>
    </cfRule>
  </conditionalFormatting>
  <conditionalFormatting sqref="C1113:F1113">
    <cfRule type="containsBlanks" dxfId="158" priority="12">
      <formula>LEN(TRIM(C1113))=0</formula>
    </cfRule>
  </conditionalFormatting>
  <conditionalFormatting sqref="C1123:F1123">
    <cfRule type="containsBlanks" dxfId="157" priority="9">
      <formula>LEN(TRIM(C1123))=0</formula>
    </cfRule>
  </conditionalFormatting>
  <conditionalFormatting sqref="C1133:F1134">
    <cfRule type="containsBlanks" dxfId="156" priority="13">
      <formula>LEN(TRIM(C1133))=0</formula>
    </cfRule>
  </conditionalFormatting>
  <conditionalFormatting sqref="D225:F226 G225:J228">
    <cfRule type="containsBlanks" dxfId="155" priority="112">
      <formula>LEN(TRIM(D225))=0</formula>
    </cfRule>
  </conditionalFormatting>
  <conditionalFormatting sqref="D812:F812">
    <cfRule type="containsBlanks" dxfId="154" priority="48">
      <formula>LEN(TRIM(D812))=0</formula>
    </cfRule>
  </conditionalFormatting>
  <conditionalFormatting sqref="D822:F822">
    <cfRule type="containsBlanks" dxfId="153" priority="47">
      <formula>LEN(TRIM(D822))=0</formula>
    </cfRule>
  </conditionalFormatting>
  <conditionalFormatting sqref="G210:G213">
    <cfRule type="containsBlanks" dxfId="152" priority="71">
      <formula>LEN(TRIM(G210))=0</formula>
    </cfRule>
  </conditionalFormatting>
  <conditionalFormatting sqref="G220:G222">
    <cfRule type="containsBlanks" dxfId="151" priority="76">
      <formula>LEN(TRIM(G220))=0</formula>
    </cfRule>
  </conditionalFormatting>
  <conditionalFormatting sqref="G511:G512">
    <cfRule type="containsBlanks" dxfId="150" priority="87">
      <formula>LEN(TRIM(G511))=0</formula>
    </cfRule>
  </conditionalFormatting>
  <conditionalFormatting sqref="G521:G522">
    <cfRule type="containsBlanks" dxfId="149" priority="90">
      <formula>LEN(TRIM(G521))=0</formula>
    </cfRule>
  </conditionalFormatting>
  <conditionalFormatting sqref="G642:G814">
    <cfRule type="containsBlanks" dxfId="148" priority="20">
      <formula>LEN(TRIM(G642))=0</formula>
    </cfRule>
  </conditionalFormatting>
  <conditionalFormatting sqref="G824:G826">
    <cfRule type="containsBlanks" dxfId="147" priority="147">
      <formula>LEN(TRIM(G824))=0</formula>
    </cfRule>
  </conditionalFormatting>
  <conditionalFormatting sqref="G331:H335">
    <cfRule type="containsBlanks" dxfId="146" priority="81">
      <formula>LEN(TRIM(G331))=0</formula>
    </cfRule>
  </conditionalFormatting>
  <conditionalFormatting sqref="G612:H625">
    <cfRule type="containsBlanks" dxfId="145" priority="38">
      <formula>LEN(TRIM(G612))=0</formula>
    </cfRule>
  </conditionalFormatting>
  <conditionalFormatting sqref="G815:I815">
    <cfRule type="containsBlanks" dxfId="144" priority="41">
      <formula>LEN(TRIM(G815))=0</formula>
    </cfRule>
  </conditionalFormatting>
  <conditionalFormatting sqref="G10:J23 I34 I24">
    <cfRule type="containsBlanks" dxfId="143" priority="130">
      <formula>LEN(TRIM(G10))=0</formula>
    </cfRule>
  </conditionalFormatting>
  <conditionalFormatting sqref="G25:J29 G35:J39 G46:J49 G54:J59 G62:J69 G72:J79 G83:J89 G93:J99 G102:J109 G113:J209 C120:F120 C130:F130 C140:F140 C150:F150 C160:F160 C170:F170 C180:F180 C190:F190 C200:F200 G214:G219 H216:J219 I222 G223:J224 G229:J309 C240:F240 C250:F250 C260:F260 C270:F270 C280:F280 C290:F290 C300:F300 G318:J320 G326:J327 G330:J330 G336:J340 G353:J360 G364:J510 C371:F371 C381:F381 C391:F391 C401:F401 C411:F411 C421:F421 C431:F431 C441:F441 C451:F451 C461:F461 C471:F471 C481:F481 C491:F491 C501:F501 I24 I34">
    <cfRule type="containsBlanks" dxfId="142" priority="52">
      <formula>LEN(TRIM(G24))=0</formula>
    </cfRule>
  </conditionalFormatting>
  <conditionalFormatting sqref="G30:J33 G34 I34">
    <cfRule type="containsBlanks" dxfId="141" priority="134">
      <formula>LEN(TRIM(G30))=0</formula>
    </cfRule>
  </conditionalFormatting>
  <conditionalFormatting sqref="G311:J315 G316:I316">
    <cfRule type="containsBlanks" dxfId="140" priority="122">
      <formula>LEN(TRIM(G311))=0</formula>
    </cfRule>
  </conditionalFormatting>
  <conditionalFormatting sqref="G321:J325">
    <cfRule type="containsBlanks" dxfId="139" priority="124">
      <formula>LEN(TRIM(G321))=0</formula>
    </cfRule>
  </conditionalFormatting>
  <conditionalFormatting sqref="G328:J329">
    <cfRule type="containsBlanks" dxfId="138" priority="114">
      <formula>LEN(TRIM(G328))=0</formula>
    </cfRule>
  </conditionalFormatting>
  <conditionalFormatting sqref="G341:J353">
    <cfRule type="containsBlanks" dxfId="137" priority="61">
      <formula>LEN(TRIM(G341))=0</formula>
    </cfRule>
  </conditionalFormatting>
  <conditionalFormatting sqref="G513:J520">
    <cfRule type="containsBlanks" dxfId="136" priority="65">
      <formula>LEN(TRIM(G513))=0</formula>
    </cfRule>
  </conditionalFormatting>
  <conditionalFormatting sqref="G626:J641">
    <cfRule type="containsBlanks" dxfId="135" priority="34">
      <formula>LEN(TRIM(G626))=0</formula>
    </cfRule>
  </conditionalFormatting>
  <conditionalFormatting sqref="G827:J912">
    <cfRule type="containsBlanks" dxfId="134" priority="44">
      <formula>LEN(TRIM(G827))=0</formula>
    </cfRule>
  </conditionalFormatting>
  <conditionalFormatting sqref="G1113:J1114">
    <cfRule type="containsBlanks" dxfId="133" priority="10">
      <formula>LEN(TRIM(G1113))=0</formula>
    </cfRule>
  </conditionalFormatting>
  <conditionalFormatting sqref="G1123:J1125">
    <cfRule type="containsBlanks" dxfId="132" priority="8">
      <formula>LEN(TRIM(G1123))=0</formula>
    </cfRule>
  </conditionalFormatting>
  <conditionalFormatting sqref="G1133:J1136">
    <cfRule type="containsBlanks" dxfId="131" priority="17">
      <formula>LEN(TRIM(G1133))=0</formula>
    </cfRule>
  </conditionalFormatting>
  <conditionalFormatting sqref="H222">
    <cfRule type="containsBlanks" dxfId="130" priority="33">
      <formula>LEN(TRIM(H222))=0</formula>
    </cfRule>
  </conditionalFormatting>
  <conditionalFormatting sqref="H642:H645">
    <cfRule type="containsBlanks" dxfId="129" priority="21">
      <formula>LEN(TRIM(H642))=0</formula>
    </cfRule>
  </conditionalFormatting>
  <conditionalFormatting sqref="H934:I935">
    <cfRule type="containsBlanks" dxfId="128" priority="104">
      <formula>LEN(TRIM(H934))=0</formula>
    </cfRule>
  </conditionalFormatting>
  <conditionalFormatting sqref="H210:J215">
    <cfRule type="containsBlanks" dxfId="127" priority="126">
      <formula>LEN(TRIM(H210))=0</formula>
    </cfRule>
  </conditionalFormatting>
  <conditionalFormatting sqref="H221:J221">
    <cfRule type="containsBlanks" dxfId="126" priority="119">
      <formula>LEN(TRIM(H221))=0</formula>
    </cfRule>
  </conditionalFormatting>
  <conditionalFormatting sqref="H316:I316 G317">
    <cfRule type="containsBlanks" dxfId="125" priority="111">
      <formula>LEN(TRIM(H316))=0</formula>
    </cfRule>
  </conditionalFormatting>
  <conditionalFormatting sqref="H335:J335">
    <cfRule type="containsBlanks" dxfId="124" priority="82">
      <formula>LEN(TRIM(H335))=0</formula>
    </cfRule>
  </conditionalFormatting>
  <conditionalFormatting sqref="H822:J824">
    <cfRule type="containsBlanks" dxfId="123" priority="45">
      <formula>LEN(TRIM(H822))=0</formula>
    </cfRule>
  </conditionalFormatting>
  <conditionalFormatting sqref="H825:J826">
    <cfRule type="containsBlanks" dxfId="122" priority="43">
      <formula>LEN(TRIM(H825))=0</formula>
    </cfRule>
  </conditionalFormatting>
  <conditionalFormatting sqref="I642:I644">
    <cfRule type="containsBlanks" dxfId="121" priority="22">
      <formula>LEN(TRIM(I642))=0</formula>
    </cfRule>
  </conditionalFormatting>
  <conditionalFormatting sqref="I331:J334">
    <cfRule type="containsBlanks" dxfId="120" priority="118">
      <formula>LEN(TRIM(I331))=0</formula>
    </cfRule>
  </conditionalFormatting>
  <conditionalFormatting sqref="I644:J645">
    <cfRule type="containsBlanks" dxfId="119" priority="123">
      <formula>LEN(TRIM(I644))=0</formula>
    </cfRule>
  </conditionalFormatting>
  <conditionalFormatting sqref="J222">
    <cfRule type="containsBlanks" dxfId="118" priority="32">
      <formula>LEN(TRIM(J222))=0</formula>
    </cfRule>
  </conditionalFormatting>
  <conditionalFormatting sqref="J812:J815">
    <cfRule type="containsBlanks" dxfId="117" priority="40">
      <formula>LEN(TRIM(J812))=0</formula>
    </cfRule>
  </conditionalFormatting>
  <conditionalFormatting sqref="J316">
    <cfRule type="containsBlanks" dxfId="116" priority="7">
      <formula>LEN(TRIM(J316))=0</formula>
    </cfRule>
  </conditionalFormatting>
  <conditionalFormatting sqref="G24">
    <cfRule type="containsBlanks" dxfId="115" priority="6">
      <formula>LEN(TRIM(G24))=0</formula>
    </cfRule>
  </conditionalFormatting>
  <conditionalFormatting sqref="H24">
    <cfRule type="containsBlanks" dxfId="114" priority="5">
      <formula>LEN(TRIM(H24))=0</formula>
    </cfRule>
  </conditionalFormatting>
  <conditionalFormatting sqref="J24">
    <cfRule type="containsBlanks" dxfId="113" priority="4">
      <formula>LEN(TRIM(J24))=0</formula>
    </cfRule>
  </conditionalFormatting>
  <conditionalFormatting sqref="H34">
    <cfRule type="containsBlanks" dxfId="112" priority="3">
      <formula>LEN(TRIM(H34))=0</formula>
    </cfRule>
  </conditionalFormatting>
  <conditionalFormatting sqref="J34">
    <cfRule type="containsBlanks" dxfId="111" priority="2">
      <formula>LEN(TRIM(J34))=0</formula>
    </cfRule>
  </conditionalFormatting>
  <pageMargins left="0.7" right="0.7" top="0.75" bottom="0.75" header="0" footer="0"/>
  <pageSetup scale="72" orientation="landscape" r:id="rId1"/>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Z1000"/>
  <sheetViews>
    <sheetView view="pageBreakPreview" topLeftCell="A124" zoomScaleNormal="100" zoomScaleSheetLayoutView="100" workbookViewId="0">
      <selection activeCell="L205" sqref="L205"/>
    </sheetView>
  </sheetViews>
  <sheetFormatPr baseColWidth="10" defaultColWidth="14.42578125" defaultRowHeight="15" customHeight="1" x14ac:dyDescent="0.25"/>
  <cols>
    <col min="1" max="1" width="15.5703125" customWidth="1"/>
    <col min="2" max="2" width="8.5703125" customWidth="1"/>
    <col min="3" max="3" width="26.28515625" customWidth="1"/>
    <col min="4" max="4" width="18" customWidth="1"/>
    <col min="5" max="5" width="42" customWidth="1"/>
    <col min="6" max="6" width="22.85546875" customWidth="1"/>
    <col min="7" max="7" width="14.42578125" customWidth="1"/>
    <col min="8" max="9" width="8.7109375" customWidth="1"/>
    <col min="10" max="10" width="10.28515625" customWidth="1"/>
    <col min="11" max="26" width="11.42578125" customWidth="1"/>
  </cols>
  <sheetData>
    <row r="1" spans="1:26" ht="26.25" customHeight="1" x14ac:dyDescent="0.35">
      <c r="A1" s="524" t="s">
        <v>433</v>
      </c>
      <c r="B1" s="423"/>
      <c r="C1" s="423"/>
      <c r="D1" s="423"/>
      <c r="E1" s="423"/>
      <c r="F1" s="423"/>
      <c r="G1" s="423"/>
      <c r="H1" s="136"/>
      <c r="I1" s="136"/>
      <c r="J1" s="73"/>
      <c r="K1" s="25"/>
      <c r="L1" s="25"/>
      <c r="M1" s="25"/>
      <c r="N1" s="25"/>
      <c r="O1" s="25"/>
      <c r="P1" s="25"/>
      <c r="Q1" s="25"/>
      <c r="R1" s="25"/>
      <c r="S1" s="25"/>
      <c r="T1" s="25"/>
      <c r="U1" s="25"/>
      <c r="V1" s="25"/>
      <c r="W1" s="25"/>
      <c r="X1" s="25"/>
      <c r="Y1" s="25"/>
      <c r="Z1" s="25"/>
    </row>
    <row r="2" spans="1:26" ht="9" customHeight="1" x14ac:dyDescent="0.25">
      <c r="A2" s="143"/>
      <c r="B2" s="144"/>
      <c r="C2" s="143"/>
      <c r="D2" s="143"/>
      <c r="E2" s="143"/>
      <c r="F2" s="143"/>
      <c r="G2" s="143"/>
      <c r="H2" s="136"/>
      <c r="I2" s="136"/>
      <c r="J2" s="73"/>
      <c r="K2" s="25"/>
      <c r="L2" s="25"/>
      <c r="M2" s="25"/>
      <c r="N2" s="25"/>
      <c r="O2" s="25"/>
      <c r="P2" s="25"/>
      <c r="Q2" s="25"/>
      <c r="R2" s="25"/>
      <c r="S2" s="25"/>
      <c r="T2" s="25"/>
      <c r="U2" s="25"/>
      <c r="V2" s="25"/>
      <c r="W2" s="25"/>
      <c r="X2" s="25"/>
      <c r="Y2" s="25"/>
      <c r="Z2" s="25"/>
    </row>
    <row r="3" spans="1:26" ht="27" customHeight="1" x14ac:dyDescent="0.25">
      <c r="A3" s="525" t="s">
        <v>1</v>
      </c>
      <c r="B3" s="423"/>
      <c r="C3" s="438" t="str">
        <f>Perfil_Egreso!B3</f>
        <v>CETPRO JUANJUI</v>
      </c>
      <c r="D3" s="436"/>
      <c r="E3" s="433"/>
      <c r="F3" s="5" t="s">
        <v>434</v>
      </c>
      <c r="G3" s="145">
        <f>Perfil_Egreso!E3</f>
        <v>533836</v>
      </c>
      <c r="H3" s="136"/>
      <c r="I3" s="136"/>
      <c r="J3" s="73"/>
      <c r="K3" s="25"/>
      <c r="L3" s="25"/>
      <c r="M3" s="25"/>
      <c r="N3" s="25"/>
      <c r="O3" s="25"/>
      <c r="P3" s="25"/>
      <c r="Q3" s="25"/>
      <c r="R3" s="25"/>
      <c r="S3" s="25"/>
      <c r="T3" s="25"/>
      <c r="U3" s="25"/>
      <c r="V3" s="25"/>
      <c r="W3" s="25"/>
      <c r="X3" s="25"/>
      <c r="Y3" s="25"/>
      <c r="Z3" s="25"/>
    </row>
    <row r="4" spans="1:26" ht="12.75" customHeight="1" x14ac:dyDescent="0.25">
      <c r="A4" s="37"/>
      <c r="B4" s="37"/>
      <c r="C4" s="37"/>
      <c r="D4" s="37"/>
      <c r="E4" s="37"/>
      <c r="F4" s="37"/>
      <c r="G4" s="37"/>
      <c r="H4" s="136"/>
      <c r="I4" s="136"/>
      <c r="J4" s="73"/>
      <c r="K4" s="25"/>
      <c r="L4" s="25"/>
      <c r="M4" s="25"/>
      <c r="N4" s="25"/>
      <c r="O4" s="25"/>
      <c r="P4" s="25"/>
      <c r="Q4" s="25"/>
      <c r="R4" s="25"/>
      <c r="S4" s="25"/>
      <c r="T4" s="25"/>
      <c r="U4" s="25"/>
      <c r="V4" s="25"/>
      <c r="W4" s="25"/>
      <c r="X4" s="25"/>
      <c r="Y4" s="25"/>
      <c r="Z4" s="25"/>
    </row>
    <row r="5" spans="1:26" ht="47.25" customHeight="1" x14ac:dyDescent="0.25">
      <c r="A5" s="525" t="str">
        <f>Perfil_Egreso!A11</f>
        <v>DENOMINACIÓN DEL PROGRAMA DE ESTUDIOS</v>
      </c>
      <c r="B5" s="423"/>
      <c r="C5" s="12" t="str">
        <f>Perfil_Egreso!B11</f>
        <v>ESTILISMO</v>
      </c>
      <c r="D5" s="5" t="s">
        <v>12</v>
      </c>
      <c r="E5" s="145" t="str">
        <f>Perfil_Egreso!E11</f>
        <v>S3496-2-001</v>
      </c>
      <c r="F5" s="5" t="s">
        <v>435</v>
      </c>
      <c r="G5" s="12" t="str">
        <f>Perfil_Egreso!B15</f>
        <v>TÉCNICO</v>
      </c>
      <c r="H5" s="136"/>
      <c r="I5" s="136"/>
      <c r="J5" s="73"/>
      <c r="K5" s="25"/>
      <c r="L5" s="25"/>
      <c r="M5" s="25"/>
      <c r="N5" s="25"/>
      <c r="O5" s="25"/>
      <c r="P5" s="25"/>
      <c r="Q5" s="25"/>
      <c r="R5" s="25"/>
      <c r="S5" s="25"/>
      <c r="T5" s="25"/>
      <c r="U5" s="25"/>
      <c r="V5" s="25"/>
      <c r="W5" s="25"/>
      <c r="X5" s="25"/>
      <c r="Y5" s="25"/>
      <c r="Z5" s="25"/>
    </row>
    <row r="6" spans="1:26" ht="12.75" customHeight="1" x14ac:dyDescent="0.25">
      <c r="A6" s="37"/>
      <c r="B6" s="37"/>
      <c r="C6" s="37"/>
      <c r="D6" s="37"/>
      <c r="E6" s="37"/>
      <c r="F6" s="37"/>
      <c r="G6" s="37"/>
      <c r="H6" s="136"/>
      <c r="I6" s="136"/>
      <c r="J6" s="73"/>
      <c r="K6" s="25"/>
      <c r="L6" s="25"/>
      <c r="M6" s="25"/>
      <c r="N6" s="25"/>
      <c r="O6" s="25"/>
      <c r="P6" s="25"/>
      <c r="Q6" s="25"/>
      <c r="R6" s="25"/>
      <c r="S6" s="25"/>
      <c r="T6" s="25"/>
      <c r="U6" s="25"/>
      <c r="V6" s="25"/>
      <c r="W6" s="25"/>
      <c r="X6" s="25"/>
      <c r="Y6" s="25"/>
      <c r="Z6" s="25"/>
    </row>
    <row r="7" spans="1:26" ht="23.25" customHeight="1" x14ac:dyDescent="0.25">
      <c r="A7" s="525" t="str">
        <f>Perfil_Egreso!A13</f>
        <v>FORMACIÓN**</v>
      </c>
      <c r="B7" s="526"/>
      <c r="C7" s="438">
        <f>Perfil_Egreso!B13</f>
        <v>0</v>
      </c>
      <c r="D7" s="433"/>
      <c r="E7" s="146" t="s">
        <v>436</v>
      </c>
      <c r="F7" s="438" t="str">
        <f>Perfil_Egreso!D13</f>
        <v>PRESENCIAL</v>
      </c>
      <c r="G7" s="433"/>
      <c r="H7" s="136"/>
      <c r="I7" s="136"/>
      <c r="J7" s="73"/>
      <c r="K7" s="25"/>
      <c r="L7" s="25"/>
      <c r="M7" s="25"/>
      <c r="N7" s="25"/>
      <c r="O7" s="25"/>
      <c r="P7" s="25"/>
      <c r="Q7" s="25"/>
      <c r="R7" s="25"/>
      <c r="S7" s="25"/>
      <c r="T7" s="25"/>
      <c r="U7" s="25"/>
      <c r="V7" s="25"/>
      <c r="W7" s="25"/>
      <c r="X7" s="25"/>
      <c r="Y7" s="25"/>
      <c r="Z7" s="25"/>
    </row>
    <row r="8" spans="1:26" ht="10.5" customHeight="1" x14ac:dyDescent="0.25">
      <c r="A8" s="14"/>
      <c r="B8" s="14"/>
      <c r="C8" s="14"/>
      <c r="D8" s="147"/>
      <c r="E8" s="147"/>
      <c r="F8" s="14"/>
      <c r="G8" s="29"/>
      <c r="H8" s="512" t="s">
        <v>437</v>
      </c>
      <c r="I8" s="423"/>
      <c r="J8" s="423"/>
      <c r="K8" s="25"/>
      <c r="L8" s="25"/>
      <c r="M8" s="25"/>
      <c r="N8" s="25"/>
      <c r="O8" s="25"/>
      <c r="P8" s="25"/>
      <c r="Q8" s="25"/>
      <c r="R8" s="25"/>
      <c r="S8" s="25"/>
      <c r="T8" s="25"/>
      <c r="U8" s="25"/>
      <c r="V8" s="25"/>
      <c r="W8" s="25"/>
      <c r="X8" s="25"/>
      <c r="Y8" s="25"/>
      <c r="Z8" s="25"/>
    </row>
    <row r="9" spans="1:26" ht="22.5" customHeight="1" x14ac:dyDescent="0.25">
      <c r="A9" s="148" t="s">
        <v>438</v>
      </c>
      <c r="B9" s="475" t="s">
        <v>439</v>
      </c>
      <c r="C9" s="420"/>
      <c r="D9" s="475" t="s">
        <v>440</v>
      </c>
      <c r="E9" s="420"/>
      <c r="F9" s="148" t="s">
        <v>441</v>
      </c>
      <c r="G9" s="148" t="s">
        <v>442</v>
      </c>
      <c r="H9" s="149" t="s">
        <v>443</v>
      </c>
      <c r="I9" s="149" t="s">
        <v>444</v>
      </c>
      <c r="J9" s="150" t="s">
        <v>445</v>
      </c>
      <c r="K9" s="25"/>
      <c r="L9" s="25"/>
      <c r="M9" s="25"/>
      <c r="N9" s="25"/>
      <c r="O9" s="25"/>
      <c r="P9" s="25"/>
      <c r="Q9" s="25"/>
      <c r="R9" s="25"/>
      <c r="S9" s="25"/>
      <c r="T9" s="25"/>
      <c r="U9" s="25"/>
      <c r="V9" s="25"/>
      <c r="W9" s="25"/>
      <c r="X9" s="25"/>
      <c r="Y9" s="25"/>
      <c r="Z9" s="25"/>
    </row>
    <row r="10" spans="1:26" ht="65.25" customHeight="1" x14ac:dyDescent="0.25">
      <c r="A10" s="513" t="s">
        <v>446</v>
      </c>
      <c r="B10" s="527" t="s">
        <v>447</v>
      </c>
      <c r="C10" s="516" t="s">
        <v>448</v>
      </c>
      <c r="D10" s="442" t="str">
        <f ca="1">OFFSET(Capacidades!$A$1,(ROW()-9)*10-1,11)</f>
        <v xml:space="preserve">UC1C1 Ejecutar cortes de cabello  tomando en cuenta tendencias y criterios estéticos, así como las diferentes morfologías y requerimientos del cliente.    </v>
      </c>
      <c r="E10" s="420"/>
      <c r="F10" s="154" t="s">
        <v>449</v>
      </c>
      <c r="G10" s="154" t="s">
        <v>450</v>
      </c>
      <c r="H10" s="155">
        <v>2</v>
      </c>
      <c r="I10" s="155">
        <v>5</v>
      </c>
      <c r="J10" s="155">
        <f t="shared" ref="J10:J195" si="0">SUM(H10:I10)</f>
        <v>7</v>
      </c>
      <c r="K10" s="25"/>
      <c r="L10" s="25" t="s">
        <v>701</v>
      </c>
      <c r="M10" s="25"/>
      <c r="N10" s="25"/>
      <c r="O10" s="25"/>
      <c r="P10" s="25"/>
      <c r="Q10" s="25"/>
      <c r="R10" s="25"/>
      <c r="S10" s="25"/>
      <c r="T10" s="25"/>
      <c r="U10" s="25"/>
      <c r="V10" s="25"/>
      <c r="W10" s="25"/>
      <c r="X10" s="25"/>
      <c r="Y10" s="25"/>
      <c r="Z10" s="25"/>
    </row>
    <row r="11" spans="1:26" ht="36.75" customHeight="1" x14ac:dyDescent="0.25">
      <c r="A11" s="514"/>
      <c r="B11" s="528"/>
      <c r="C11" s="536"/>
      <c r="D11" s="442" t="str">
        <f ca="1">OFFSET(Capacidades!$A$1,(ROW()-9)*10-1,11)</f>
        <v xml:space="preserve">UC1C2 Ejecutar cortes y diseño de barba y bigote    tomando en cuenta tendencias y criterios estéticos, así como las diferentes morfologías y requerimientos del cliente.    </v>
      </c>
      <c r="E11" s="420"/>
      <c r="F11" s="156" t="s">
        <v>451</v>
      </c>
      <c r="G11" s="154" t="s">
        <v>450</v>
      </c>
      <c r="H11" s="155">
        <v>1</v>
      </c>
      <c r="I11" s="155">
        <v>2</v>
      </c>
      <c r="J11" s="155">
        <f t="shared" si="0"/>
        <v>3</v>
      </c>
      <c r="K11" s="25"/>
      <c r="L11" s="25"/>
      <c r="M11" s="25"/>
      <c r="N11" s="25"/>
      <c r="O11" s="25"/>
      <c r="P11" s="25"/>
      <c r="Q11" s="25"/>
      <c r="R11" s="25"/>
      <c r="S11" s="25"/>
      <c r="T11" s="25"/>
      <c r="U11" s="25"/>
      <c r="V11" s="25"/>
      <c r="W11" s="25"/>
      <c r="X11" s="25"/>
      <c r="Y11" s="25"/>
      <c r="Z11" s="25"/>
    </row>
    <row r="12" spans="1:26" ht="36.75" customHeight="1" x14ac:dyDescent="0.25">
      <c r="A12" s="514"/>
      <c r="B12" s="529"/>
      <c r="C12" s="517"/>
      <c r="D12" s="442" t="str">
        <f ca="1">OFFSET(Capacidades!$A$1,(ROW()-9)*10-1,11)</f>
        <v xml:space="preserve">UC1C3 Ejecutar peinados  según procedimientos tècnicos, creatividad  y normas de bioseguridad e higiene.    </v>
      </c>
      <c r="E12" s="420"/>
      <c r="F12" s="154" t="s">
        <v>452</v>
      </c>
      <c r="G12" s="154" t="s">
        <v>450</v>
      </c>
      <c r="H12" s="155">
        <v>1</v>
      </c>
      <c r="I12" s="155">
        <v>2</v>
      </c>
      <c r="J12" s="155">
        <f t="shared" si="0"/>
        <v>3</v>
      </c>
      <c r="K12" s="25"/>
      <c r="L12" s="25"/>
      <c r="M12" s="25"/>
      <c r="N12" s="25"/>
      <c r="O12" s="25"/>
      <c r="P12" s="25"/>
      <c r="Q12" s="25"/>
      <c r="R12" s="25"/>
      <c r="S12" s="25"/>
      <c r="T12" s="25"/>
      <c r="U12" s="25"/>
      <c r="V12" s="25"/>
      <c r="W12" s="25"/>
      <c r="X12" s="25"/>
      <c r="Y12" s="25"/>
      <c r="Z12" s="25"/>
    </row>
    <row r="13" spans="1:26" ht="15" hidden="1" customHeight="1" x14ac:dyDescent="0.25">
      <c r="A13" s="514"/>
      <c r="B13" s="152"/>
      <c r="C13" s="153"/>
      <c r="D13" s="442" t="str">
        <f ca="1">OFFSET(Capacidades!$A$1,(ROW()-9)*10-1,11)</f>
        <v xml:space="preserve">       </v>
      </c>
      <c r="E13" s="420"/>
      <c r="F13" s="154"/>
      <c r="G13" s="154"/>
      <c r="H13" s="157"/>
      <c r="I13" s="158"/>
      <c r="J13" s="155">
        <f t="shared" si="0"/>
        <v>0</v>
      </c>
      <c r="K13" s="25"/>
      <c r="L13" s="25"/>
      <c r="M13" s="305">
        <v>1</v>
      </c>
      <c r="N13" s="306">
        <v>1</v>
      </c>
      <c r="O13" s="25"/>
      <c r="P13" s="25"/>
      <c r="Q13" s="25"/>
      <c r="R13" s="25"/>
      <c r="S13" s="25"/>
      <c r="T13" s="25"/>
      <c r="U13" s="25"/>
      <c r="V13" s="25"/>
      <c r="W13" s="25"/>
      <c r="X13" s="25"/>
      <c r="Y13" s="25"/>
      <c r="Z13" s="25"/>
    </row>
    <row r="14" spans="1:26" ht="15" hidden="1" customHeight="1" x14ac:dyDescent="0.25">
      <c r="A14" s="514"/>
      <c r="B14" s="152"/>
      <c r="C14" s="153"/>
      <c r="D14" s="442" t="str">
        <f ca="1">OFFSET(Capacidades!$A$1,(ROW()-9)*10-1,11)</f>
        <v xml:space="preserve">       </v>
      </c>
      <c r="E14" s="420"/>
      <c r="F14" s="154"/>
      <c r="G14" s="154"/>
      <c r="H14" s="157"/>
      <c r="I14" s="158"/>
      <c r="J14" s="155">
        <f t="shared" si="0"/>
        <v>0</v>
      </c>
      <c r="K14" s="25"/>
      <c r="L14" s="25"/>
      <c r="M14" s="307">
        <v>0</v>
      </c>
      <c r="N14" s="308">
        <v>1</v>
      </c>
      <c r="O14" s="25"/>
      <c r="P14" s="25"/>
      <c r="Q14" s="25"/>
      <c r="R14" s="25"/>
      <c r="S14" s="25"/>
      <c r="T14" s="25"/>
      <c r="U14" s="25"/>
      <c r="V14" s="25"/>
      <c r="W14" s="25"/>
      <c r="X14" s="25"/>
      <c r="Y14" s="25"/>
      <c r="Z14" s="25"/>
    </row>
    <row r="15" spans="1:26" ht="15" hidden="1" customHeight="1" x14ac:dyDescent="0.25">
      <c r="A15" s="514"/>
      <c r="B15" s="152"/>
      <c r="C15" s="153"/>
      <c r="D15" s="511" t="str">
        <f ca="1">OFFSET(Capacidades!$A$1,(ROW()-9)*10-1,11)</f>
        <v xml:space="preserve">       </v>
      </c>
      <c r="E15" s="420"/>
      <c r="F15" s="159"/>
      <c r="G15" s="159"/>
      <c r="H15" s="160"/>
      <c r="I15" s="161"/>
      <c r="J15" s="155">
        <f t="shared" si="0"/>
        <v>0</v>
      </c>
      <c r="K15" s="25"/>
      <c r="L15" s="25"/>
      <c r="M15" s="25"/>
      <c r="N15" s="25"/>
      <c r="O15" s="25"/>
      <c r="P15" s="25"/>
      <c r="Q15" s="25"/>
      <c r="R15" s="25"/>
      <c r="S15" s="25"/>
      <c r="T15" s="25"/>
      <c r="U15" s="25"/>
      <c r="V15" s="25"/>
      <c r="W15" s="25"/>
      <c r="X15" s="25"/>
      <c r="Y15" s="25"/>
      <c r="Z15" s="25"/>
    </row>
    <row r="16" spans="1:26" ht="15" hidden="1" customHeight="1" x14ac:dyDescent="0.25">
      <c r="A16" s="514"/>
      <c r="B16" s="152"/>
      <c r="C16" s="153"/>
      <c r="D16" s="511" t="str">
        <f ca="1">OFFSET(Capacidades!$A$1,(ROW()-9)*10-1,11)</f>
        <v xml:space="preserve">       </v>
      </c>
      <c r="E16" s="420"/>
      <c r="F16" s="159"/>
      <c r="G16" s="159"/>
      <c r="H16" s="160"/>
      <c r="I16" s="161"/>
      <c r="J16" s="155">
        <f t="shared" si="0"/>
        <v>0</v>
      </c>
      <c r="K16" s="25"/>
      <c r="L16" s="25"/>
      <c r="M16" s="25"/>
      <c r="N16" s="25"/>
      <c r="O16" s="25"/>
      <c r="P16" s="25"/>
      <c r="Q16" s="25"/>
      <c r="R16" s="25"/>
      <c r="S16" s="25"/>
      <c r="T16" s="25"/>
      <c r="U16" s="25"/>
      <c r="V16" s="25"/>
      <c r="W16" s="25"/>
      <c r="X16" s="25"/>
      <c r="Y16" s="25"/>
      <c r="Z16" s="25"/>
    </row>
    <row r="17" spans="1:26" ht="15" hidden="1" customHeight="1" x14ac:dyDescent="0.25">
      <c r="A17" s="514"/>
      <c r="B17" s="152"/>
      <c r="C17" s="153"/>
      <c r="D17" s="511" t="str">
        <f ca="1">OFFSET(Capacidades!$A$1,(ROW()-9)*10-1,11)</f>
        <v xml:space="preserve">       </v>
      </c>
      <c r="E17" s="420"/>
      <c r="F17" s="162"/>
      <c r="G17" s="159"/>
      <c r="H17" s="160"/>
      <c r="I17" s="161"/>
      <c r="J17" s="155">
        <f t="shared" si="0"/>
        <v>0</v>
      </c>
      <c r="K17" s="25"/>
      <c r="L17" s="25"/>
      <c r="M17" s="25"/>
      <c r="N17" s="25"/>
      <c r="O17" s="25"/>
      <c r="P17" s="25"/>
      <c r="Q17" s="25"/>
      <c r="R17" s="25"/>
      <c r="S17" s="25"/>
      <c r="T17" s="25"/>
      <c r="U17" s="25"/>
      <c r="V17" s="25"/>
      <c r="W17" s="25"/>
      <c r="X17" s="25"/>
      <c r="Y17" s="25"/>
      <c r="Z17" s="25"/>
    </row>
    <row r="18" spans="1:26" ht="15" hidden="1" customHeight="1" x14ac:dyDescent="0.25">
      <c r="A18" s="514"/>
      <c r="B18" s="152"/>
      <c r="C18" s="153"/>
      <c r="D18" s="511" t="str">
        <f ca="1">OFFSET(Capacidades!$A$1,(ROW()-9)*10-1,11)</f>
        <v xml:space="preserve">       </v>
      </c>
      <c r="E18" s="420"/>
      <c r="F18" s="162"/>
      <c r="G18" s="159"/>
      <c r="H18" s="160"/>
      <c r="I18" s="161"/>
      <c r="J18" s="155">
        <f t="shared" si="0"/>
        <v>0</v>
      </c>
      <c r="K18" s="25"/>
      <c r="L18" s="25"/>
      <c r="M18" s="25"/>
      <c r="N18" s="25"/>
      <c r="O18" s="25"/>
      <c r="P18" s="25"/>
      <c r="Q18" s="25"/>
      <c r="R18" s="25"/>
      <c r="S18" s="25"/>
      <c r="T18" s="25"/>
      <c r="U18" s="25"/>
      <c r="V18" s="25"/>
      <c r="W18" s="25"/>
      <c r="X18" s="25"/>
      <c r="Y18" s="25"/>
      <c r="Z18" s="25"/>
    </row>
    <row r="19" spans="1:26" ht="15" hidden="1" customHeight="1" x14ac:dyDescent="0.25">
      <c r="A19" s="514"/>
      <c r="B19" s="152"/>
      <c r="C19" s="153"/>
      <c r="D19" s="511" t="str">
        <f ca="1">OFFSET(Capacidades!$A$1,(ROW()-9)*10-1,11)</f>
        <v xml:space="preserve">       </v>
      </c>
      <c r="E19" s="420"/>
      <c r="F19" s="43"/>
      <c r="G19" s="154"/>
      <c r="H19" s="157"/>
      <c r="I19" s="158"/>
      <c r="J19" s="155">
        <f t="shared" si="0"/>
        <v>0</v>
      </c>
      <c r="K19" s="25"/>
      <c r="L19" s="25"/>
      <c r="M19" s="25"/>
      <c r="N19" s="25"/>
      <c r="O19" s="25"/>
      <c r="P19" s="25"/>
      <c r="Q19" s="25"/>
      <c r="R19" s="25"/>
      <c r="S19" s="25"/>
      <c r="T19" s="25"/>
      <c r="U19" s="25"/>
      <c r="V19" s="25"/>
      <c r="W19" s="25"/>
      <c r="X19" s="25"/>
      <c r="Y19" s="25"/>
      <c r="Z19" s="25"/>
    </row>
    <row r="20" spans="1:26" ht="15" hidden="1" customHeight="1" x14ac:dyDescent="0.25">
      <c r="A20" s="514"/>
      <c r="B20" s="152"/>
      <c r="C20" s="153"/>
      <c r="D20" s="511" t="str">
        <f ca="1">OFFSET(Capacidades!$A$1,(ROW()-9)*10-1,11)</f>
        <v xml:space="preserve">       </v>
      </c>
      <c r="E20" s="420"/>
      <c r="F20" s="43"/>
      <c r="G20" s="154"/>
      <c r="H20" s="157"/>
      <c r="I20" s="158"/>
      <c r="J20" s="155">
        <f t="shared" si="0"/>
        <v>0</v>
      </c>
      <c r="K20" s="25"/>
      <c r="L20" s="25"/>
      <c r="M20" s="25"/>
      <c r="N20" s="25"/>
      <c r="O20" s="25"/>
      <c r="P20" s="25"/>
      <c r="Q20" s="25"/>
      <c r="R20" s="25"/>
      <c r="S20" s="25"/>
      <c r="T20" s="25"/>
      <c r="U20" s="25"/>
      <c r="V20" s="25"/>
      <c r="W20" s="25"/>
      <c r="X20" s="25"/>
      <c r="Y20" s="25"/>
      <c r="Z20" s="25"/>
    </row>
    <row r="21" spans="1:26" ht="15" hidden="1" customHeight="1" x14ac:dyDescent="0.25">
      <c r="A21" s="514"/>
      <c r="B21" s="152"/>
      <c r="C21" s="153"/>
      <c r="D21" s="511" t="str">
        <f ca="1">OFFSET(Capacidades!$A$1,(ROW()-9)*10-1,11)</f>
        <v xml:space="preserve">       </v>
      </c>
      <c r="E21" s="420"/>
      <c r="F21" s="43"/>
      <c r="G21" s="154"/>
      <c r="H21" s="157"/>
      <c r="I21" s="158"/>
      <c r="J21" s="155">
        <f t="shared" si="0"/>
        <v>0</v>
      </c>
      <c r="K21" s="25"/>
      <c r="L21" s="25"/>
      <c r="M21" s="25"/>
      <c r="N21" s="25"/>
      <c r="O21" s="25"/>
      <c r="P21" s="25"/>
      <c r="Q21" s="25"/>
      <c r="R21" s="25"/>
      <c r="S21" s="25"/>
      <c r="T21" s="25"/>
      <c r="U21" s="25"/>
      <c r="V21" s="25"/>
      <c r="W21" s="25"/>
      <c r="X21" s="25"/>
      <c r="Y21" s="25"/>
      <c r="Z21" s="25"/>
    </row>
    <row r="22" spans="1:26" ht="15" hidden="1" customHeight="1" x14ac:dyDescent="0.25">
      <c r="A22" s="514"/>
      <c r="B22" s="152"/>
      <c r="C22" s="153"/>
      <c r="D22" s="511" t="str">
        <f ca="1">OFFSET(Capacidades!$A$1,(ROW()-9)*10-1,11)</f>
        <v xml:space="preserve">       </v>
      </c>
      <c r="E22" s="420"/>
      <c r="F22" s="43"/>
      <c r="G22" s="154"/>
      <c r="H22" s="157"/>
      <c r="I22" s="158"/>
      <c r="J22" s="155">
        <f t="shared" si="0"/>
        <v>0</v>
      </c>
      <c r="K22" s="25"/>
      <c r="L22" s="25"/>
      <c r="M22" s="25"/>
      <c r="N22" s="25"/>
      <c r="O22" s="25"/>
      <c r="P22" s="25"/>
      <c r="Q22" s="25"/>
      <c r="R22" s="25"/>
      <c r="S22" s="25"/>
      <c r="T22" s="25"/>
      <c r="U22" s="25"/>
      <c r="V22" s="25"/>
      <c r="W22" s="25"/>
      <c r="X22" s="25"/>
      <c r="Y22" s="25"/>
      <c r="Z22" s="25"/>
    </row>
    <row r="23" spans="1:26" ht="15" hidden="1" customHeight="1" x14ac:dyDescent="0.25">
      <c r="A23" s="514"/>
      <c r="B23" s="152"/>
      <c r="C23" s="153"/>
      <c r="D23" s="511" t="str">
        <f ca="1">OFFSET(Capacidades!$A$1,(ROW()-9)*10-1,11)</f>
        <v xml:space="preserve">       </v>
      </c>
      <c r="E23" s="420"/>
      <c r="F23" s="43"/>
      <c r="G23" s="154"/>
      <c r="H23" s="157"/>
      <c r="I23" s="158"/>
      <c r="J23" s="155">
        <f t="shared" si="0"/>
        <v>0</v>
      </c>
      <c r="K23" s="25"/>
      <c r="L23" s="25"/>
      <c r="M23" s="25"/>
      <c r="N23" s="25"/>
      <c r="O23" s="25"/>
      <c r="P23" s="25"/>
      <c r="Q23" s="25"/>
      <c r="R23" s="25"/>
      <c r="S23" s="25"/>
      <c r="T23" s="25"/>
      <c r="U23" s="25"/>
      <c r="V23" s="25"/>
      <c r="W23" s="25"/>
      <c r="X23" s="25"/>
      <c r="Y23" s="25"/>
      <c r="Z23" s="25"/>
    </row>
    <row r="24" spans="1:26" ht="15" hidden="1" customHeight="1" x14ac:dyDescent="0.25">
      <c r="A24" s="514"/>
      <c r="B24" s="152"/>
      <c r="C24" s="153"/>
      <c r="D24" s="511" t="str">
        <f ca="1">OFFSET(Capacidades!$A$1,(ROW()-9)*10-1,11)</f>
        <v xml:space="preserve">       </v>
      </c>
      <c r="E24" s="420"/>
      <c r="F24" s="43"/>
      <c r="G24" s="154"/>
      <c r="H24" s="157"/>
      <c r="I24" s="158"/>
      <c r="J24" s="155">
        <f t="shared" si="0"/>
        <v>0</v>
      </c>
      <c r="K24" s="25"/>
      <c r="L24" s="25"/>
      <c r="M24" s="25"/>
      <c r="N24" s="25"/>
      <c r="O24" s="25"/>
      <c r="P24" s="25"/>
      <c r="Q24" s="25"/>
      <c r="R24" s="25"/>
      <c r="S24" s="25"/>
      <c r="T24" s="25"/>
      <c r="U24" s="25"/>
      <c r="V24" s="25"/>
      <c r="W24" s="25"/>
      <c r="X24" s="25"/>
      <c r="Y24" s="25"/>
      <c r="Z24" s="25"/>
    </row>
    <row r="25" spans="1:26" ht="15" hidden="1" customHeight="1" x14ac:dyDescent="0.25">
      <c r="A25" s="514"/>
      <c r="B25" s="152"/>
      <c r="C25" s="153"/>
      <c r="D25" s="511" t="str">
        <f ca="1">OFFSET(Capacidades!$A$1,(ROW()-9)*10-1,11)</f>
        <v xml:space="preserve">       </v>
      </c>
      <c r="E25" s="420"/>
      <c r="F25" s="43"/>
      <c r="G25" s="154"/>
      <c r="H25" s="157"/>
      <c r="I25" s="158"/>
      <c r="J25" s="155">
        <f t="shared" si="0"/>
        <v>0</v>
      </c>
      <c r="K25" s="25"/>
      <c r="L25" s="25"/>
      <c r="M25" s="25"/>
      <c r="N25" s="25"/>
      <c r="O25" s="25"/>
      <c r="P25" s="25"/>
      <c r="Q25" s="25"/>
      <c r="R25" s="25"/>
      <c r="S25" s="25"/>
      <c r="T25" s="25"/>
      <c r="U25" s="25"/>
      <c r="V25" s="25"/>
      <c r="W25" s="25"/>
      <c r="X25" s="25"/>
      <c r="Y25" s="25"/>
      <c r="Z25" s="25"/>
    </row>
    <row r="26" spans="1:26" ht="15" hidden="1" customHeight="1" x14ac:dyDescent="0.25">
      <c r="A26" s="514"/>
      <c r="B26" s="152"/>
      <c r="C26" s="153"/>
      <c r="D26" s="511" t="str">
        <f ca="1">OFFSET(Capacidades!$A$1,(ROW()-9)*10-1,11)</f>
        <v xml:space="preserve">       </v>
      </c>
      <c r="E26" s="420"/>
      <c r="F26" s="43"/>
      <c r="G26" s="154"/>
      <c r="H26" s="157"/>
      <c r="I26" s="158"/>
      <c r="J26" s="155">
        <f t="shared" si="0"/>
        <v>0</v>
      </c>
      <c r="K26" s="25"/>
      <c r="L26" s="25"/>
      <c r="M26" s="25"/>
      <c r="N26" s="25"/>
      <c r="O26" s="25"/>
      <c r="P26" s="25"/>
      <c r="Q26" s="25"/>
      <c r="R26" s="25"/>
      <c r="S26" s="25"/>
      <c r="T26" s="25"/>
      <c r="U26" s="25"/>
      <c r="V26" s="25"/>
      <c r="W26" s="25"/>
      <c r="X26" s="25"/>
      <c r="Y26" s="25"/>
      <c r="Z26" s="25"/>
    </row>
    <row r="27" spans="1:26" ht="15" hidden="1" customHeight="1" x14ac:dyDescent="0.25">
      <c r="A27" s="514"/>
      <c r="B27" s="152"/>
      <c r="C27" s="153"/>
      <c r="D27" s="511" t="str">
        <f ca="1">OFFSET(Capacidades!$A$1,(ROW()-9)*10-1,11)</f>
        <v xml:space="preserve">       </v>
      </c>
      <c r="E27" s="420"/>
      <c r="F27" s="43"/>
      <c r="G27" s="154"/>
      <c r="H27" s="157"/>
      <c r="I27" s="158"/>
      <c r="J27" s="155">
        <f t="shared" si="0"/>
        <v>0</v>
      </c>
      <c r="K27" s="25"/>
      <c r="L27" s="25"/>
      <c r="M27" s="25"/>
      <c r="N27" s="25"/>
      <c r="O27" s="25"/>
      <c r="P27" s="25"/>
      <c r="Q27" s="25"/>
      <c r="R27" s="25"/>
      <c r="S27" s="25"/>
      <c r="T27" s="25"/>
      <c r="U27" s="25"/>
      <c r="V27" s="25"/>
      <c r="W27" s="25"/>
      <c r="X27" s="25"/>
      <c r="Y27" s="25"/>
      <c r="Z27" s="25"/>
    </row>
    <row r="28" spans="1:26" ht="15" hidden="1" customHeight="1" x14ac:dyDescent="0.25">
      <c r="A28" s="514"/>
      <c r="B28" s="152"/>
      <c r="C28" s="153"/>
      <c r="D28" s="511" t="str">
        <f ca="1">OFFSET(Capacidades!$A$1,(ROW()-9)*10-1,11)</f>
        <v xml:space="preserve">       </v>
      </c>
      <c r="E28" s="420"/>
      <c r="F28" s="43"/>
      <c r="G28" s="154"/>
      <c r="H28" s="157"/>
      <c r="I28" s="158"/>
      <c r="J28" s="155">
        <f t="shared" si="0"/>
        <v>0</v>
      </c>
      <c r="K28" s="25"/>
      <c r="L28" s="25"/>
      <c r="M28" s="25"/>
      <c r="N28" s="25"/>
      <c r="O28" s="25"/>
      <c r="P28" s="25"/>
      <c r="Q28" s="25"/>
      <c r="R28" s="25"/>
      <c r="S28" s="25"/>
      <c r="T28" s="25"/>
      <c r="U28" s="25"/>
      <c r="V28" s="25"/>
      <c r="W28" s="25"/>
      <c r="X28" s="25"/>
      <c r="Y28" s="25"/>
      <c r="Z28" s="25"/>
    </row>
    <row r="29" spans="1:26" ht="15" hidden="1" customHeight="1" x14ac:dyDescent="0.25">
      <c r="A29" s="514"/>
      <c r="B29" s="152"/>
      <c r="C29" s="153"/>
      <c r="D29" s="511" t="str">
        <f ca="1">OFFSET(Capacidades!$A$1,(ROW()-9)*10-1,11)</f>
        <v xml:space="preserve">       </v>
      </c>
      <c r="E29" s="420"/>
      <c r="F29" s="43"/>
      <c r="G29" s="154"/>
      <c r="H29" s="157"/>
      <c r="I29" s="158"/>
      <c r="J29" s="155">
        <f t="shared" si="0"/>
        <v>0</v>
      </c>
      <c r="K29" s="25"/>
      <c r="L29" s="25"/>
      <c r="M29" s="25"/>
      <c r="N29" s="25"/>
      <c r="O29" s="25"/>
      <c r="P29" s="25"/>
      <c r="Q29" s="25"/>
      <c r="R29" s="25"/>
      <c r="S29" s="25"/>
      <c r="T29" s="25"/>
      <c r="U29" s="25"/>
      <c r="V29" s="25"/>
      <c r="W29" s="25"/>
      <c r="X29" s="25"/>
      <c r="Y29" s="25"/>
      <c r="Z29" s="25"/>
    </row>
    <row r="30" spans="1:26" ht="64.5" customHeight="1" x14ac:dyDescent="0.25">
      <c r="A30" s="514"/>
      <c r="B30" s="537" t="s">
        <v>453</v>
      </c>
      <c r="C30" s="516" t="s">
        <v>454</v>
      </c>
      <c r="D30" s="442" t="str">
        <f ca="1">OFFSET(Capacidades!$A$1,(ROW()-9)*10-1,11)</f>
        <v xml:space="preserve">CE1. C1 Expresar conceptos, ideas, sentimientos y hechos  en la forma oral en la interacción con otras personas en diferentes contextos.    </v>
      </c>
      <c r="E30" s="420"/>
      <c r="F30" s="154" t="s">
        <v>455</v>
      </c>
      <c r="G30" s="154" t="s">
        <v>450</v>
      </c>
      <c r="H30" s="155">
        <v>1</v>
      </c>
      <c r="I30" s="155">
        <v>1</v>
      </c>
      <c r="J30" s="155">
        <f t="shared" si="0"/>
        <v>2</v>
      </c>
      <c r="K30" s="25"/>
      <c r="L30" s="25"/>
      <c r="M30" s="25"/>
      <c r="N30" s="25"/>
      <c r="O30" s="25"/>
      <c r="P30" s="25"/>
      <c r="Q30" s="25"/>
      <c r="R30" s="25"/>
      <c r="S30" s="25"/>
      <c r="T30" s="25"/>
      <c r="U30" s="25"/>
      <c r="V30" s="25"/>
      <c r="W30" s="25"/>
      <c r="X30" s="25"/>
      <c r="Y30" s="25"/>
      <c r="Z30" s="25"/>
    </row>
    <row r="31" spans="1:26" ht="27.75" customHeight="1" x14ac:dyDescent="0.25">
      <c r="A31" s="514"/>
      <c r="B31" s="538"/>
      <c r="C31" s="517"/>
      <c r="D31" s="442" t="str">
        <f ca="1">OFFSET(Capacidades!$A$1,(ROW()-9)*10-1,11)</f>
        <v xml:space="preserve">CE1. C2 Interpretar conceptos, ideas y hechos  expresados de manera escrita en diferentes contextos.    </v>
      </c>
      <c r="E31" s="420"/>
      <c r="F31" s="154" t="s">
        <v>456</v>
      </c>
      <c r="G31" s="154" t="s">
        <v>450</v>
      </c>
      <c r="H31" s="164">
        <v>0</v>
      </c>
      <c r="I31" s="164">
        <v>1</v>
      </c>
      <c r="J31" s="155">
        <f t="shared" si="0"/>
        <v>1</v>
      </c>
      <c r="K31" s="25"/>
      <c r="L31" s="25"/>
      <c r="M31" s="25"/>
      <c r="N31" s="25"/>
      <c r="O31" s="25"/>
      <c r="P31" s="25"/>
      <c r="Q31" s="25"/>
      <c r="R31" s="25"/>
      <c r="S31" s="25"/>
      <c r="T31" s="25"/>
      <c r="U31" s="25"/>
      <c r="V31" s="25"/>
      <c r="W31" s="25"/>
      <c r="X31" s="25"/>
      <c r="Y31" s="25"/>
      <c r="Z31" s="25"/>
    </row>
    <row r="32" spans="1:26" ht="0.75" customHeight="1" x14ac:dyDescent="0.25">
      <c r="A32" s="514"/>
      <c r="B32" s="163"/>
      <c r="C32" s="153"/>
      <c r="D32" s="442" t="str">
        <f ca="1">OFFSET(Capacidades!$A$1,(ROW()-9)*10-1,11)</f>
        <v xml:space="preserve">       </v>
      </c>
      <c r="E32" s="420"/>
      <c r="F32" s="43"/>
      <c r="G32" s="154"/>
      <c r="H32" s="157"/>
      <c r="I32" s="158"/>
      <c r="J32" s="155">
        <f t="shared" si="0"/>
        <v>0</v>
      </c>
      <c r="K32" s="25"/>
      <c r="L32" s="25"/>
      <c r="M32" s="25"/>
      <c r="N32" s="25"/>
      <c r="O32" s="25"/>
      <c r="P32" s="25"/>
      <c r="Q32" s="25"/>
      <c r="R32" s="25"/>
      <c r="S32" s="25"/>
      <c r="T32" s="25"/>
      <c r="U32" s="25"/>
      <c r="V32" s="25"/>
      <c r="W32" s="25"/>
      <c r="X32" s="25"/>
      <c r="Y32" s="25"/>
      <c r="Z32" s="25"/>
    </row>
    <row r="33" spans="1:26" ht="15" hidden="1" customHeight="1" x14ac:dyDescent="0.25">
      <c r="A33" s="514"/>
      <c r="B33" s="163"/>
      <c r="C33" s="153"/>
      <c r="D33" s="442" t="str">
        <f ca="1">OFFSET(Capacidades!$A$1,(ROW()-9)*10-1,11)</f>
        <v xml:space="preserve">       </v>
      </c>
      <c r="E33" s="420"/>
      <c r="F33" s="43"/>
      <c r="G33" s="154"/>
      <c r="H33" s="157"/>
      <c r="I33" s="158"/>
      <c r="J33" s="155">
        <f t="shared" si="0"/>
        <v>0</v>
      </c>
      <c r="K33" s="25"/>
      <c r="L33" s="25"/>
      <c r="M33" s="25"/>
      <c r="N33" s="25"/>
      <c r="O33" s="25"/>
      <c r="P33" s="25"/>
      <c r="Q33" s="25"/>
      <c r="R33" s="25"/>
      <c r="S33" s="25"/>
      <c r="T33" s="25"/>
      <c r="U33" s="25"/>
      <c r="V33" s="25"/>
      <c r="W33" s="25"/>
      <c r="X33" s="25"/>
      <c r="Y33" s="25"/>
      <c r="Z33" s="25"/>
    </row>
    <row r="34" spans="1:26" ht="15" hidden="1" customHeight="1" x14ac:dyDescent="0.25">
      <c r="A34" s="514"/>
      <c r="B34" s="163"/>
      <c r="C34" s="153"/>
      <c r="D34" s="442" t="str">
        <f ca="1">OFFSET(Capacidades!$A$1,(ROW()-9)*10-1,11)</f>
        <v xml:space="preserve">       </v>
      </c>
      <c r="E34" s="420"/>
      <c r="F34" s="43"/>
      <c r="G34" s="154"/>
      <c r="H34" s="157"/>
      <c r="I34" s="158"/>
      <c r="J34" s="155">
        <f t="shared" si="0"/>
        <v>0</v>
      </c>
      <c r="K34" s="25"/>
      <c r="L34" s="25"/>
      <c r="M34" s="25"/>
      <c r="N34" s="25"/>
      <c r="O34" s="25"/>
      <c r="P34" s="25"/>
      <c r="Q34" s="25"/>
      <c r="R34" s="25"/>
      <c r="S34" s="25"/>
      <c r="T34" s="25"/>
      <c r="U34" s="25"/>
      <c r="V34" s="25"/>
      <c r="W34" s="25"/>
      <c r="X34" s="25"/>
      <c r="Y34" s="25"/>
      <c r="Z34" s="25"/>
    </row>
    <row r="35" spans="1:26" ht="15" hidden="1" customHeight="1" x14ac:dyDescent="0.25">
      <c r="A35" s="514"/>
      <c r="B35" s="163"/>
      <c r="C35" s="153"/>
      <c r="D35" s="442" t="str">
        <f ca="1">OFFSET(Capacidades!$A$1,(ROW()-9)*10-1,11)</f>
        <v xml:space="preserve">       </v>
      </c>
      <c r="E35" s="420"/>
      <c r="F35" s="43"/>
      <c r="G35" s="154"/>
      <c r="H35" s="157"/>
      <c r="I35" s="158"/>
      <c r="J35" s="155">
        <f t="shared" si="0"/>
        <v>0</v>
      </c>
      <c r="K35" s="25"/>
      <c r="L35" s="25"/>
      <c r="M35" s="25"/>
      <c r="N35" s="25"/>
      <c r="O35" s="25"/>
      <c r="P35" s="25"/>
      <c r="Q35" s="25"/>
      <c r="R35" s="25"/>
      <c r="S35" s="25"/>
      <c r="T35" s="25"/>
      <c r="U35" s="25"/>
      <c r="V35" s="25"/>
      <c r="W35" s="25"/>
      <c r="X35" s="25"/>
      <c r="Y35" s="25"/>
      <c r="Z35" s="25"/>
    </row>
    <row r="36" spans="1:26" ht="15" hidden="1" customHeight="1" x14ac:dyDescent="0.25">
      <c r="A36" s="514"/>
      <c r="B36" s="163"/>
      <c r="C36" s="153"/>
      <c r="D36" s="442" t="str">
        <f ca="1">OFFSET(Capacidades!$A$1,(ROW()-9)*10-1,11)</f>
        <v xml:space="preserve">       </v>
      </c>
      <c r="E36" s="420"/>
      <c r="F36" s="43"/>
      <c r="G36" s="154"/>
      <c r="H36" s="157"/>
      <c r="I36" s="158"/>
      <c r="J36" s="155">
        <f t="shared" si="0"/>
        <v>0</v>
      </c>
      <c r="K36" s="25"/>
      <c r="L36" s="25"/>
      <c r="M36" s="25"/>
      <c r="N36" s="25"/>
      <c r="O36" s="25"/>
      <c r="P36" s="25"/>
      <c r="Q36" s="25"/>
      <c r="R36" s="25"/>
      <c r="S36" s="25"/>
      <c r="T36" s="25"/>
      <c r="U36" s="25"/>
      <c r="V36" s="25"/>
      <c r="W36" s="25"/>
      <c r="X36" s="25"/>
      <c r="Y36" s="25"/>
      <c r="Z36" s="25"/>
    </row>
    <row r="37" spans="1:26" ht="15" hidden="1" customHeight="1" x14ac:dyDescent="0.25">
      <c r="A37" s="514"/>
      <c r="B37" s="163"/>
      <c r="C37" s="153"/>
      <c r="D37" s="442" t="str">
        <f ca="1">OFFSET(Capacidades!$A$1,(ROW()-9)*10-1,11)</f>
        <v xml:space="preserve">       </v>
      </c>
      <c r="E37" s="420"/>
      <c r="F37" s="43"/>
      <c r="G37" s="154"/>
      <c r="H37" s="157"/>
      <c r="I37" s="158"/>
      <c r="J37" s="155">
        <f t="shared" si="0"/>
        <v>0</v>
      </c>
      <c r="K37" s="25"/>
      <c r="L37" s="25"/>
      <c r="M37" s="25"/>
      <c r="N37" s="25"/>
      <c r="O37" s="25"/>
      <c r="P37" s="25"/>
      <c r="Q37" s="25"/>
      <c r="R37" s="25"/>
      <c r="S37" s="25"/>
      <c r="T37" s="25"/>
      <c r="U37" s="25"/>
      <c r="V37" s="25"/>
      <c r="W37" s="25"/>
      <c r="X37" s="25"/>
      <c r="Y37" s="25"/>
      <c r="Z37" s="25"/>
    </row>
    <row r="38" spans="1:26" ht="15" hidden="1" customHeight="1" x14ac:dyDescent="0.25">
      <c r="A38" s="514"/>
      <c r="B38" s="163"/>
      <c r="C38" s="153"/>
      <c r="D38" s="442" t="str">
        <f ca="1">OFFSET(Capacidades!$A$1,(ROW()-9)*10-1,11)</f>
        <v xml:space="preserve">       </v>
      </c>
      <c r="E38" s="420"/>
      <c r="F38" s="43"/>
      <c r="G38" s="154"/>
      <c r="H38" s="157"/>
      <c r="I38" s="158"/>
      <c r="J38" s="155">
        <f t="shared" si="0"/>
        <v>0</v>
      </c>
      <c r="K38" s="25"/>
      <c r="L38" s="25"/>
      <c r="M38" s="25"/>
      <c r="N38" s="25"/>
      <c r="O38" s="25"/>
      <c r="P38" s="25"/>
      <c r="Q38" s="25"/>
      <c r="R38" s="25"/>
      <c r="S38" s="25"/>
      <c r="T38" s="25"/>
      <c r="U38" s="25"/>
      <c r="V38" s="25"/>
      <c r="W38" s="25"/>
      <c r="X38" s="25"/>
      <c r="Y38" s="25"/>
      <c r="Z38" s="25"/>
    </row>
    <row r="39" spans="1:26" ht="15" hidden="1" customHeight="1" x14ac:dyDescent="0.25">
      <c r="A39" s="514"/>
      <c r="B39" s="163"/>
      <c r="C39" s="153"/>
      <c r="D39" s="442" t="str">
        <f ca="1">OFFSET(Capacidades!$A$1,(ROW()-9)*10-1,11)</f>
        <v xml:space="preserve">       </v>
      </c>
      <c r="E39" s="420"/>
      <c r="F39" s="43"/>
      <c r="G39" s="154"/>
      <c r="H39" s="157"/>
      <c r="I39" s="158"/>
      <c r="J39" s="155">
        <f t="shared" si="0"/>
        <v>0</v>
      </c>
      <c r="K39" s="25"/>
      <c r="L39" s="25"/>
      <c r="M39" s="25"/>
      <c r="N39" s="25"/>
      <c r="O39" s="25"/>
      <c r="P39" s="25"/>
      <c r="Q39" s="25"/>
      <c r="R39" s="25"/>
      <c r="S39" s="25"/>
      <c r="T39" s="25"/>
      <c r="U39" s="25"/>
      <c r="V39" s="25"/>
      <c r="W39" s="25"/>
      <c r="X39" s="25"/>
      <c r="Y39" s="25"/>
      <c r="Z39" s="25"/>
    </row>
    <row r="40" spans="1:26" ht="37.5" customHeight="1" x14ac:dyDescent="0.25">
      <c r="A40" s="515"/>
      <c r="B40" s="509" t="s">
        <v>457</v>
      </c>
      <c r="C40" s="419"/>
      <c r="D40" s="419"/>
      <c r="E40" s="419"/>
      <c r="F40" s="165"/>
      <c r="G40" s="166" t="s">
        <v>450</v>
      </c>
      <c r="H40" s="157">
        <v>0</v>
      </c>
      <c r="I40" s="295">
        <v>4</v>
      </c>
      <c r="J40" s="155">
        <f t="shared" si="0"/>
        <v>4</v>
      </c>
      <c r="K40" s="25"/>
      <c r="L40" s="25"/>
      <c r="M40" s="25"/>
      <c r="N40" s="25"/>
      <c r="O40" s="25"/>
      <c r="P40" s="25"/>
      <c r="Q40" s="25"/>
      <c r="R40" s="25"/>
      <c r="S40" s="25"/>
      <c r="T40" s="25"/>
      <c r="U40" s="25"/>
      <c r="V40" s="25"/>
      <c r="W40" s="25"/>
      <c r="X40" s="25"/>
      <c r="Y40" s="25"/>
      <c r="Z40" s="25"/>
    </row>
    <row r="41" spans="1:26" ht="63" customHeight="1" x14ac:dyDescent="0.25">
      <c r="A41" s="513" t="s">
        <v>458</v>
      </c>
      <c r="B41" s="527" t="str">
        <f>$B$10</f>
        <v>Competencias técnicas (Unidad de competencia)</v>
      </c>
      <c r="C41" s="530" t="s">
        <v>459</v>
      </c>
      <c r="D41" s="446" t="str">
        <f ca="1">OFFSET(Capacidades!$A$302,(ROW()-40)*10-1,11)</f>
        <v xml:space="preserve">UC2C1 Ejecutar el tratamiento capilar tomando en cuenta el
 diagnostico tricologico y 
dermatologico    </v>
      </c>
      <c r="E41" s="420"/>
      <c r="F41" s="154" t="s">
        <v>460</v>
      </c>
      <c r="G41" s="154" t="s">
        <v>461</v>
      </c>
      <c r="H41" s="154">
        <v>2</v>
      </c>
      <c r="I41" s="154">
        <v>3</v>
      </c>
      <c r="J41" s="155">
        <f t="shared" si="0"/>
        <v>5</v>
      </c>
      <c r="K41" s="25"/>
      <c r="L41" s="25"/>
      <c r="M41" s="25"/>
      <c r="N41" s="25"/>
      <c r="O41" s="25"/>
      <c r="P41" s="25"/>
      <c r="Q41" s="25"/>
      <c r="R41" s="25"/>
      <c r="S41" s="25"/>
      <c r="T41" s="25"/>
      <c r="U41" s="25"/>
      <c r="V41" s="25"/>
      <c r="W41" s="25"/>
      <c r="X41" s="25"/>
      <c r="Y41" s="25"/>
      <c r="Z41" s="25"/>
    </row>
    <row r="42" spans="1:26" ht="46.5" customHeight="1" x14ac:dyDescent="0.25">
      <c r="A42" s="514"/>
      <c r="B42" s="528"/>
      <c r="C42" s="531"/>
      <c r="D42" s="446" t="str">
        <f ca="1">OFFSET(Capacidades!$A$302,(ROW()-40)*10-1,11)</f>
        <v xml:space="preserve">UC2C2 Ejecutar cambios permanentes o temporales  del cabello según requerimientos del cliente, criterios técnicos, esteticos y de bioseguridad e higiene.    </v>
      </c>
      <c r="E42" s="420"/>
      <c r="F42" s="154" t="s">
        <v>462</v>
      </c>
      <c r="G42" s="154" t="s">
        <v>461</v>
      </c>
      <c r="H42" s="154">
        <v>2</v>
      </c>
      <c r="I42" s="154">
        <v>4</v>
      </c>
      <c r="J42" s="155">
        <f t="shared" si="0"/>
        <v>6</v>
      </c>
      <c r="K42" s="25"/>
      <c r="L42" s="25"/>
      <c r="M42" s="25"/>
      <c r="N42" s="25"/>
      <c r="O42" s="25"/>
      <c r="P42" s="25"/>
      <c r="Q42" s="25"/>
      <c r="R42" s="25"/>
      <c r="S42" s="25"/>
      <c r="T42" s="25"/>
      <c r="U42" s="25"/>
      <c r="V42" s="25"/>
      <c r="W42" s="25"/>
      <c r="X42" s="25"/>
      <c r="Y42" s="25"/>
      <c r="Z42" s="25"/>
    </row>
    <row r="43" spans="1:26" ht="49.5" customHeight="1" x14ac:dyDescent="0.25">
      <c r="A43" s="514"/>
      <c r="B43" s="529"/>
      <c r="C43" s="532"/>
      <c r="D43" s="446" t="str">
        <f ca="1">OFFSET(Capacidades!$A$302,(ROW()-40)*10-1,11)</f>
        <v xml:space="preserve">UC2C3 Ejecutar cambios en la decoloración y/o coloración del cabello con tecnicas directas e indirectas  aplicando criterios técnicos, estéticos y de bioseguridad e higiene..    </v>
      </c>
      <c r="E43" s="420"/>
      <c r="F43" s="154" t="s">
        <v>463</v>
      </c>
      <c r="G43" s="154" t="s">
        <v>461</v>
      </c>
      <c r="H43" s="154">
        <v>2</v>
      </c>
      <c r="I43" s="154">
        <v>2</v>
      </c>
      <c r="J43" s="155">
        <f t="shared" si="0"/>
        <v>4</v>
      </c>
      <c r="K43" s="25"/>
      <c r="L43" s="25"/>
      <c r="M43" s="25"/>
      <c r="N43" s="25"/>
      <c r="O43" s="25"/>
      <c r="P43" s="25"/>
      <c r="Q43" s="25"/>
      <c r="R43" s="25"/>
      <c r="S43" s="25"/>
      <c r="T43" s="25"/>
      <c r="U43" s="25"/>
      <c r="V43" s="25"/>
      <c r="W43" s="25"/>
      <c r="X43" s="25"/>
      <c r="Y43" s="25"/>
      <c r="Z43" s="25"/>
    </row>
    <row r="44" spans="1:26" ht="0.75" hidden="1" customHeight="1" x14ac:dyDescent="0.25">
      <c r="A44" s="514"/>
      <c r="B44" s="152"/>
      <c r="C44" s="167"/>
      <c r="D44" s="442" t="str">
        <f ca="1">OFFSET(Capacidades!$A$302,(ROW()-40)*10-1,11)</f>
        <v xml:space="preserve">       </v>
      </c>
      <c r="E44" s="420"/>
      <c r="F44" s="154"/>
      <c r="G44" s="154"/>
      <c r="H44" s="157"/>
      <c r="I44" s="158"/>
      <c r="J44" s="155">
        <f t="shared" si="0"/>
        <v>0</v>
      </c>
      <c r="K44" s="25"/>
      <c r="L44" s="25"/>
      <c r="M44" s="25"/>
      <c r="N44" s="25"/>
      <c r="O44" s="25"/>
      <c r="P44" s="25"/>
      <c r="Q44" s="25"/>
      <c r="R44" s="25"/>
      <c r="S44" s="25"/>
      <c r="T44" s="25"/>
      <c r="U44" s="25"/>
      <c r="V44" s="25"/>
      <c r="W44" s="25"/>
      <c r="X44" s="25"/>
      <c r="Y44" s="25"/>
      <c r="Z44" s="25"/>
    </row>
    <row r="45" spans="1:26" ht="15" hidden="1" customHeight="1" x14ac:dyDescent="0.25">
      <c r="A45" s="514"/>
      <c r="B45" s="152"/>
      <c r="C45" s="167"/>
      <c r="D45" s="442" t="str">
        <f ca="1">OFFSET(Capacidades!$A$302,(ROW()-40)*10-1,11)</f>
        <v xml:space="preserve">       </v>
      </c>
      <c r="E45" s="420"/>
      <c r="F45" s="154"/>
      <c r="G45" s="154"/>
      <c r="H45" s="157"/>
      <c r="I45" s="158"/>
      <c r="J45" s="155">
        <f t="shared" si="0"/>
        <v>0</v>
      </c>
      <c r="K45" s="25"/>
      <c r="L45" s="25"/>
      <c r="M45" s="25"/>
      <c r="N45" s="25"/>
      <c r="O45" s="25"/>
      <c r="P45" s="25"/>
      <c r="Q45" s="25"/>
      <c r="R45" s="25"/>
      <c r="S45" s="25"/>
      <c r="T45" s="25"/>
      <c r="U45" s="25"/>
      <c r="V45" s="25"/>
      <c r="W45" s="25"/>
      <c r="X45" s="25"/>
      <c r="Y45" s="25"/>
      <c r="Z45" s="25"/>
    </row>
    <row r="46" spans="1:26" ht="15" hidden="1" customHeight="1" x14ac:dyDescent="0.25">
      <c r="A46" s="514"/>
      <c r="B46" s="152"/>
      <c r="C46" s="167"/>
      <c r="D46" s="442" t="str">
        <f ca="1">OFFSET(Capacidades!$A$302,(ROW()-40)*10-1,11)</f>
        <v xml:space="preserve">       </v>
      </c>
      <c r="E46" s="420"/>
      <c r="F46" s="43"/>
      <c r="G46" s="154"/>
      <c r="H46" s="157"/>
      <c r="I46" s="158"/>
      <c r="J46" s="155">
        <f t="shared" si="0"/>
        <v>0</v>
      </c>
      <c r="K46" s="25"/>
      <c r="L46" s="25"/>
      <c r="M46" s="25"/>
      <c r="N46" s="25"/>
      <c r="O46" s="25"/>
      <c r="P46" s="25"/>
      <c r="Q46" s="25"/>
      <c r="R46" s="25"/>
      <c r="S46" s="25"/>
      <c r="T46" s="25"/>
      <c r="U46" s="25"/>
      <c r="V46" s="25"/>
      <c r="W46" s="25"/>
      <c r="X46" s="25"/>
      <c r="Y46" s="25"/>
      <c r="Z46" s="25"/>
    </row>
    <row r="47" spans="1:26" ht="15" hidden="1" customHeight="1" x14ac:dyDescent="0.25">
      <c r="A47" s="514"/>
      <c r="B47" s="152"/>
      <c r="C47" s="167"/>
      <c r="D47" s="442" t="str">
        <f ca="1">OFFSET(Capacidades!$A$302,(ROW()-40)*10-1,11)</f>
        <v xml:space="preserve">       </v>
      </c>
      <c r="E47" s="420"/>
      <c r="F47" s="43"/>
      <c r="G47" s="154"/>
      <c r="H47" s="157"/>
      <c r="I47" s="158"/>
      <c r="J47" s="155">
        <f t="shared" si="0"/>
        <v>0</v>
      </c>
      <c r="K47" s="25"/>
      <c r="L47" s="25"/>
      <c r="M47" s="25"/>
      <c r="N47" s="25"/>
      <c r="O47" s="25"/>
      <c r="P47" s="25"/>
      <c r="Q47" s="25"/>
      <c r="R47" s="25"/>
      <c r="S47" s="25"/>
      <c r="T47" s="25"/>
      <c r="U47" s="25"/>
      <c r="V47" s="25"/>
      <c r="W47" s="25"/>
      <c r="X47" s="25"/>
      <c r="Y47" s="25"/>
      <c r="Z47" s="25"/>
    </row>
    <row r="48" spans="1:26" ht="15" hidden="1" customHeight="1" x14ac:dyDescent="0.25">
      <c r="A48" s="514"/>
      <c r="B48" s="152"/>
      <c r="C48" s="167"/>
      <c r="D48" s="442" t="str">
        <f ca="1">OFFSET(Capacidades!$A$302,(ROW()-40)*10-1,11)</f>
        <v xml:space="preserve">       </v>
      </c>
      <c r="E48" s="420"/>
      <c r="F48" s="43"/>
      <c r="G48" s="154"/>
      <c r="H48" s="157"/>
      <c r="I48" s="158"/>
      <c r="J48" s="155">
        <f t="shared" si="0"/>
        <v>0</v>
      </c>
      <c r="K48" s="25"/>
      <c r="L48" s="25"/>
      <c r="M48" s="25"/>
      <c r="N48" s="25"/>
      <c r="O48" s="25"/>
      <c r="P48" s="25"/>
      <c r="Q48" s="25"/>
      <c r="R48" s="25"/>
      <c r="S48" s="25"/>
      <c r="T48" s="25"/>
      <c r="U48" s="25"/>
      <c r="V48" s="25"/>
      <c r="W48" s="25"/>
      <c r="X48" s="25"/>
      <c r="Y48" s="25"/>
      <c r="Z48" s="25"/>
    </row>
    <row r="49" spans="1:26" ht="15" hidden="1" customHeight="1" x14ac:dyDescent="0.25">
      <c r="A49" s="514"/>
      <c r="B49" s="152"/>
      <c r="C49" s="167"/>
      <c r="D49" s="442" t="str">
        <f ca="1">OFFSET(Capacidades!$A$302,(ROW()-40)*10-1,11)</f>
        <v xml:space="preserve">       </v>
      </c>
      <c r="E49" s="420"/>
      <c r="F49" s="43"/>
      <c r="G49" s="154"/>
      <c r="H49" s="157"/>
      <c r="I49" s="158"/>
      <c r="J49" s="155">
        <f t="shared" si="0"/>
        <v>0</v>
      </c>
      <c r="K49" s="25"/>
      <c r="L49" s="25"/>
      <c r="M49" s="25"/>
      <c r="N49" s="25"/>
      <c r="O49" s="25"/>
      <c r="P49" s="25"/>
      <c r="Q49" s="25"/>
      <c r="R49" s="25"/>
      <c r="S49" s="25"/>
      <c r="T49" s="25"/>
      <c r="U49" s="25"/>
      <c r="V49" s="25"/>
      <c r="W49" s="25"/>
      <c r="X49" s="25"/>
      <c r="Y49" s="25"/>
      <c r="Z49" s="25"/>
    </row>
    <row r="50" spans="1:26" ht="15" hidden="1" customHeight="1" x14ac:dyDescent="0.25">
      <c r="A50" s="514"/>
      <c r="B50" s="152"/>
      <c r="C50" s="167"/>
      <c r="D50" s="442" t="str">
        <f ca="1">OFFSET(Capacidades!$A$302,(ROW()-40)*10-1,11)</f>
        <v xml:space="preserve">       </v>
      </c>
      <c r="E50" s="420"/>
      <c r="F50" s="43"/>
      <c r="G50" s="154"/>
      <c r="H50" s="157"/>
      <c r="I50" s="158"/>
      <c r="J50" s="155">
        <f t="shared" si="0"/>
        <v>0</v>
      </c>
      <c r="K50" s="25"/>
      <c r="L50" s="25"/>
      <c r="M50" s="25"/>
      <c r="N50" s="25"/>
      <c r="O50" s="25"/>
      <c r="P50" s="25"/>
      <c r="Q50" s="25"/>
      <c r="R50" s="25"/>
      <c r="S50" s="25"/>
      <c r="T50" s="25"/>
      <c r="U50" s="25"/>
      <c r="V50" s="25"/>
      <c r="W50" s="25"/>
      <c r="X50" s="25"/>
      <c r="Y50" s="25"/>
      <c r="Z50" s="25"/>
    </row>
    <row r="51" spans="1:26" ht="15" hidden="1" customHeight="1" x14ac:dyDescent="0.25">
      <c r="A51" s="514"/>
      <c r="B51" s="152"/>
      <c r="C51" s="167"/>
      <c r="D51" s="442" t="str">
        <f ca="1">OFFSET(Capacidades!$A$302,(ROW()-40)*10-1,11)</f>
        <v xml:space="preserve">       </v>
      </c>
      <c r="E51" s="420"/>
      <c r="F51" s="43"/>
      <c r="G51" s="154"/>
      <c r="H51" s="157"/>
      <c r="I51" s="158"/>
      <c r="J51" s="155">
        <f t="shared" si="0"/>
        <v>0</v>
      </c>
      <c r="K51" s="25"/>
      <c r="L51" s="25"/>
      <c r="M51" s="25"/>
      <c r="N51" s="25"/>
      <c r="O51" s="25"/>
      <c r="P51" s="25"/>
      <c r="Q51" s="25"/>
      <c r="R51" s="25"/>
      <c r="S51" s="25"/>
      <c r="T51" s="25"/>
      <c r="U51" s="25"/>
      <c r="V51" s="25"/>
      <c r="W51" s="25"/>
      <c r="X51" s="25"/>
      <c r="Y51" s="25"/>
      <c r="Z51" s="25"/>
    </row>
    <row r="52" spans="1:26" ht="15" hidden="1" customHeight="1" x14ac:dyDescent="0.25">
      <c r="A52" s="514"/>
      <c r="B52" s="152"/>
      <c r="C52" s="167"/>
      <c r="D52" s="442" t="str">
        <f ca="1">OFFSET(Capacidades!$A$302,(ROW()-40)*10-1,11)</f>
        <v xml:space="preserve">       </v>
      </c>
      <c r="E52" s="420"/>
      <c r="F52" s="43"/>
      <c r="G52" s="154"/>
      <c r="H52" s="157"/>
      <c r="I52" s="158"/>
      <c r="J52" s="155">
        <f t="shared" si="0"/>
        <v>0</v>
      </c>
      <c r="K52" s="25"/>
      <c r="L52" s="25"/>
      <c r="M52" s="25"/>
      <c r="N52" s="25"/>
      <c r="O52" s="25"/>
      <c r="P52" s="25"/>
      <c r="Q52" s="25"/>
      <c r="R52" s="25"/>
      <c r="S52" s="25"/>
      <c r="T52" s="25"/>
      <c r="U52" s="25"/>
      <c r="V52" s="25"/>
      <c r="W52" s="25"/>
      <c r="X52" s="25"/>
      <c r="Y52" s="25"/>
      <c r="Z52" s="25"/>
    </row>
    <row r="53" spans="1:26" ht="15" hidden="1" customHeight="1" x14ac:dyDescent="0.25">
      <c r="A53" s="514"/>
      <c r="B53" s="152"/>
      <c r="C53" s="167"/>
      <c r="D53" s="442" t="str">
        <f ca="1">OFFSET(Capacidades!$A$302,(ROW()-40)*10-1,11)</f>
        <v xml:space="preserve">       </v>
      </c>
      <c r="E53" s="420"/>
      <c r="F53" s="43"/>
      <c r="G53" s="154"/>
      <c r="H53" s="157"/>
      <c r="I53" s="158"/>
      <c r="J53" s="155">
        <f t="shared" si="0"/>
        <v>0</v>
      </c>
      <c r="K53" s="25"/>
      <c r="L53" s="25"/>
      <c r="M53" s="25"/>
      <c r="N53" s="25"/>
      <c r="O53" s="25"/>
      <c r="P53" s="25"/>
      <c r="Q53" s="25"/>
      <c r="R53" s="25"/>
      <c r="S53" s="25"/>
      <c r="T53" s="25"/>
      <c r="U53" s="25"/>
      <c r="V53" s="25"/>
      <c r="W53" s="25"/>
      <c r="X53" s="25"/>
      <c r="Y53" s="25"/>
      <c r="Z53" s="25"/>
    </row>
    <row r="54" spans="1:26" ht="15" hidden="1" customHeight="1" x14ac:dyDescent="0.25">
      <c r="A54" s="514"/>
      <c r="B54" s="152"/>
      <c r="C54" s="167"/>
      <c r="D54" s="442" t="str">
        <f ca="1">OFFSET(Capacidades!$A$302,(ROW()-40)*10-1,11)</f>
        <v xml:space="preserve">       </v>
      </c>
      <c r="E54" s="420"/>
      <c r="F54" s="43"/>
      <c r="G54" s="154"/>
      <c r="H54" s="157"/>
      <c r="I54" s="158"/>
      <c r="J54" s="155">
        <f t="shared" si="0"/>
        <v>0</v>
      </c>
      <c r="K54" s="25"/>
      <c r="L54" s="25"/>
      <c r="M54" s="25"/>
      <c r="N54" s="25"/>
      <c r="O54" s="25"/>
      <c r="P54" s="25"/>
      <c r="Q54" s="25"/>
      <c r="R54" s="25"/>
      <c r="S54" s="25"/>
      <c r="T54" s="25"/>
      <c r="U54" s="25"/>
      <c r="V54" s="25"/>
      <c r="W54" s="25"/>
      <c r="X54" s="25"/>
      <c r="Y54" s="25"/>
      <c r="Z54" s="25"/>
    </row>
    <row r="55" spans="1:26" ht="15" hidden="1" customHeight="1" x14ac:dyDescent="0.25">
      <c r="A55" s="514"/>
      <c r="B55" s="152"/>
      <c r="C55" s="167"/>
      <c r="D55" s="442" t="str">
        <f ca="1">OFFSET(Capacidades!$A$302,(ROW()-40)*10-1,11)</f>
        <v xml:space="preserve">       </v>
      </c>
      <c r="E55" s="420"/>
      <c r="F55" s="43"/>
      <c r="G55" s="154"/>
      <c r="H55" s="157"/>
      <c r="I55" s="158"/>
      <c r="J55" s="155">
        <f t="shared" si="0"/>
        <v>0</v>
      </c>
      <c r="K55" s="25"/>
      <c r="L55" s="25"/>
      <c r="M55" s="25"/>
      <c r="N55" s="25"/>
      <c r="O55" s="25"/>
      <c r="P55" s="25"/>
      <c r="Q55" s="25"/>
      <c r="R55" s="25"/>
      <c r="S55" s="25"/>
      <c r="T55" s="25"/>
      <c r="U55" s="25"/>
      <c r="V55" s="25"/>
      <c r="W55" s="25"/>
      <c r="X55" s="25"/>
      <c r="Y55" s="25"/>
      <c r="Z55" s="25"/>
    </row>
    <row r="56" spans="1:26" ht="15" hidden="1" customHeight="1" x14ac:dyDescent="0.25">
      <c r="A56" s="514"/>
      <c r="B56" s="152"/>
      <c r="C56" s="167"/>
      <c r="D56" s="442" t="str">
        <f ca="1">OFFSET(Capacidades!$A$302,(ROW()-40)*10-1,11)</f>
        <v xml:space="preserve">       </v>
      </c>
      <c r="E56" s="420"/>
      <c r="F56" s="43"/>
      <c r="G56" s="154"/>
      <c r="H56" s="157"/>
      <c r="I56" s="158"/>
      <c r="J56" s="155">
        <f t="shared" si="0"/>
        <v>0</v>
      </c>
      <c r="K56" s="25"/>
      <c r="L56" s="25"/>
      <c r="M56" s="25"/>
      <c r="N56" s="25"/>
      <c r="O56" s="25"/>
      <c r="P56" s="25"/>
      <c r="Q56" s="25"/>
      <c r="R56" s="25"/>
      <c r="S56" s="25"/>
      <c r="T56" s="25"/>
      <c r="U56" s="25"/>
      <c r="V56" s="25"/>
      <c r="W56" s="25"/>
      <c r="X56" s="25"/>
      <c r="Y56" s="25"/>
      <c r="Z56" s="25"/>
    </row>
    <row r="57" spans="1:26" ht="15" hidden="1" customHeight="1" x14ac:dyDescent="0.25">
      <c r="A57" s="514"/>
      <c r="B57" s="152"/>
      <c r="C57" s="167"/>
      <c r="D57" s="442" t="str">
        <f ca="1">OFFSET(Capacidades!$A$302,(ROW()-40)*10-1,11)</f>
        <v xml:space="preserve">       </v>
      </c>
      <c r="E57" s="420"/>
      <c r="F57" s="43"/>
      <c r="G57" s="154"/>
      <c r="H57" s="157"/>
      <c r="I57" s="158"/>
      <c r="J57" s="155">
        <f t="shared" si="0"/>
        <v>0</v>
      </c>
      <c r="K57" s="25"/>
      <c r="L57" s="25"/>
      <c r="M57" s="25"/>
      <c r="N57" s="25"/>
      <c r="O57" s="25"/>
      <c r="P57" s="25"/>
      <c r="Q57" s="25"/>
      <c r="R57" s="25"/>
      <c r="S57" s="25"/>
      <c r="T57" s="25"/>
      <c r="U57" s="25"/>
      <c r="V57" s="25"/>
      <c r="W57" s="25"/>
      <c r="X57" s="25"/>
      <c r="Y57" s="25"/>
      <c r="Z57" s="25"/>
    </row>
    <row r="58" spans="1:26" ht="15" hidden="1" customHeight="1" x14ac:dyDescent="0.25">
      <c r="A58" s="514"/>
      <c r="B58" s="152"/>
      <c r="C58" s="167"/>
      <c r="D58" s="442" t="str">
        <f ca="1">OFFSET(Capacidades!$A$302,(ROW()-40)*10-1,11)</f>
        <v xml:space="preserve">       </v>
      </c>
      <c r="E58" s="420"/>
      <c r="F58" s="43"/>
      <c r="G58" s="154"/>
      <c r="H58" s="157"/>
      <c r="I58" s="158"/>
      <c r="J58" s="155">
        <f t="shared" si="0"/>
        <v>0</v>
      </c>
      <c r="K58" s="25"/>
      <c r="L58" s="25"/>
      <c r="M58" s="25"/>
      <c r="N58" s="25"/>
      <c r="O58" s="25"/>
      <c r="P58" s="25"/>
      <c r="Q58" s="25"/>
      <c r="R58" s="25"/>
      <c r="S58" s="25"/>
      <c r="T58" s="25"/>
      <c r="U58" s="25"/>
      <c r="V58" s="25"/>
      <c r="W58" s="25"/>
      <c r="X58" s="25"/>
      <c r="Y58" s="25"/>
      <c r="Z58" s="25"/>
    </row>
    <row r="59" spans="1:26" ht="15" hidden="1" customHeight="1" x14ac:dyDescent="0.25">
      <c r="A59" s="514"/>
      <c r="B59" s="152"/>
      <c r="C59" s="167"/>
      <c r="D59" s="442" t="str">
        <f ca="1">OFFSET(Capacidades!$A$302,(ROW()-40)*10-1,11)</f>
        <v xml:space="preserve">       </v>
      </c>
      <c r="E59" s="420"/>
      <c r="F59" s="43"/>
      <c r="G59" s="154"/>
      <c r="H59" s="157"/>
      <c r="I59" s="158"/>
      <c r="J59" s="155">
        <f t="shared" si="0"/>
        <v>0</v>
      </c>
      <c r="K59" s="25"/>
      <c r="L59" s="25"/>
      <c r="M59" s="25"/>
      <c r="N59" s="25"/>
      <c r="O59" s="25"/>
      <c r="P59" s="25"/>
      <c r="Q59" s="25"/>
      <c r="R59" s="25"/>
      <c r="S59" s="25"/>
      <c r="T59" s="25"/>
      <c r="U59" s="25"/>
      <c r="V59" s="25"/>
      <c r="W59" s="25"/>
      <c r="X59" s="25"/>
      <c r="Y59" s="25"/>
      <c r="Z59" s="25"/>
    </row>
    <row r="60" spans="1:26" ht="15" hidden="1" customHeight="1" x14ac:dyDescent="0.25">
      <c r="A60" s="514"/>
      <c r="B60" s="152"/>
      <c r="C60" s="167"/>
      <c r="D60" s="442" t="str">
        <f ca="1">OFFSET(Capacidades!$A$302,(ROW()-40)*10-1,11)</f>
        <v xml:space="preserve">       </v>
      </c>
      <c r="E60" s="420"/>
      <c r="F60" s="43"/>
      <c r="G60" s="154"/>
      <c r="H60" s="157"/>
      <c r="I60" s="158"/>
      <c r="J60" s="155">
        <f t="shared" si="0"/>
        <v>0</v>
      </c>
      <c r="K60" s="25"/>
      <c r="L60" s="25"/>
      <c r="M60" s="25"/>
      <c r="N60" s="25"/>
      <c r="O60" s="25"/>
      <c r="P60" s="25"/>
      <c r="Q60" s="25"/>
      <c r="R60" s="25"/>
      <c r="S60" s="25"/>
      <c r="T60" s="25"/>
      <c r="U60" s="25"/>
      <c r="V60" s="25"/>
      <c r="W60" s="25"/>
      <c r="X60" s="25"/>
      <c r="Y60" s="25"/>
      <c r="Z60" s="25"/>
    </row>
    <row r="61" spans="1:26" ht="89.25" customHeight="1" x14ac:dyDescent="0.25">
      <c r="A61" s="514"/>
      <c r="B61" s="537" t="str">
        <f>$B$30</f>
        <v>Competencias para la empleabilidad</v>
      </c>
      <c r="C61" s="516" t="s">
        <v>464</v>
      </c>
      <c r="D61" s="442" t="str">
        <f ca="1">OFFSET(Capacidades!$A$302,(ROW()-40)*10-1,11)</f>
        <v xml:space="preserve">CE4. C1 Practicar  las relaciones    interpersonales democráticas considerando  los principios y valores éticos.    </v>
      </c>
      <c r="E61" s="420"/>
      <c r="F61" s="154" t="s">
        <v>465</v>
      </c>
      <c r="G61" s="393" t="s">
        <v>461</v>
      </c>
      <c r="H61" s="393">
        <v>1</v>
      </c>
      <c r="I61" s="393">
        <v>1</v>
      </c>
      <c r="J61" s="155">
        <f t="shared" si="0"/>
        <v>2</v>
      </c>
      <c r="K61" s="25"/>
      <c r="L61" s="25"/>
      <c r="M61" s="25"/>
      <c r="N61" s="25"/>
      <c r="O61" s="25"/>
      <c r="P61" s="25"/>
      <c r="Q61" s="25"/>
      <c r="R61" s="25"/>
      <c r="S61" s="25"/>
      <c r="T61" s="25"/>
      <c r="U61" s="25"/>
      <c r="V61" s="25"/>
      <c r="W61" s="25"/>
      <c r="X61" s="25"/>
      <c r="Y61" s="25"/>
      <c r="Z61" s="25"/>
    </row>
    <row r="62" spans="1:26" ht="36.75" customHeight="1" x14ac:dyDescent="0.25">
      <c r="A62" s="514"/>
      <c r="B62" s="538"/>
      <c r="C62" s="517"/>
      <c r="D62" s="442" t="str">
        <f ca="1">OFFSET(Capacidades!$A$302,(ROW()-40)*10-1,11)</f>
        <v xml:space="preserve">CE4. C2 Fortalecer  una cultura ética, transparente y de anticorrupción  en su contexto social y laboral fomentando el bien común, la diversidad y la dignidad de las personas.    </v>
      </c>
      <c r="E62" s="420"/>
      <c r="F62" s="154" t="s">
        <v>466</v>
      </c>
      <c r="G62" s="393" t="s">
        <v>461</v>
      </c>
      <c r="H62" s="289">
        <v>0</v>
      </c>
      <c r="I62" s="289">
        <v>1</v>
      </c>
      <c r="J62" s="155">
        <f t="shared" si="0"/>
        <v>1</v>
      </c>
      <c r="K62" s="25"/>
      <c r="L62" s="25"/>
      <c r="M62" s="25"/>
      <c r="N62" s="25"/>
      <c r="O62" s="25"/>
      <c r="P62" s="25"/>
      <c r="Q62" s="25"/>
      <c r="R62" s="25"/>
      <c r="S62" s="25"/>
      <c r="T62" s="25"/>
      <c r="U62" s="25"/>
      <c r="V62" s="25"/>
      <c r="W62" s="25"/>
      <c r="X62" s="25"/>
      <c r="Y62" s="25"/>
      <c r="Z62" s="25"/>
    </row>
    <row r="63" spans="1:26" ht="0.75" hidden="1" customHeight="1" x14ac:dyDescent="0.25">
      <c r="A63" s="514"/>
      <c r="B63" s="163"/>
      <c r="C63" s="153"/>
      <c r="D63" s="442" t="str">
        <f ca="1">OFFSET(Capacidades!$A$302,(ROW()-40)*10-1,11)</f>
        <v xml:space="preserve">       </v>
      </c>
      <c r="E63" s="420"/>
      <c r="F63" s="43"/>
      <c r="G63" s="154"/>
      <c r="H63" s="157"/>
      <c r="I63" s="158"/>
      <c r="J63" s="155">
        <f t="shared" si="0"/>
        <v>0</v>
      </c>
      <c r="K63" s="25"/>
      <c r="L63" s="25"/>
      <c r="M63" s="25"/>
      <c r="N63" s="25"/>
      <c r="O63" s="25"/>
      <c r="P63" s="25"/>
      <c r="Q63" s="25"/>
      <c r="R63" s="25"/>
      <c r="S63" s="25"/>
      <c r="T63" s="25"/>
      <c r="U63" s="25"/>
      <c r="V63" s="25"/>
      <c r="W63" s="25"/>
      <c r="X63" s="25"/>
      <c r="Y63" s="25"/>
      <c r="Z63" s="25"/>
    </row>
    <row r="64" spans="1:26" ht="15" hidden="1" customHeight="1" x14ac:dyDescent="0.25">
      <c r="A64" s="514"/>
      <c r="B64" s="163"/>
      <c r="C64" s="153"/>
      <c r="D64" s="442" t="str">
        <f ca="1">OFFSET(Capacidades!$A$302,(ROW()-40)*10-1,11)</f>
        <v xml:space="preserve">       </v>
      </c>
      <c r="E64" s="420"/>
      <c r="F64" s="43"/>
      <c r="G64" s="154"/>
      <c r="H64" s="157"/>
      <c r="I64" s="158"/>
      <c r="J64" s="155">
        <f t="shared" si="0"/>
        <v>0</v>
      </c>
      <c r="K64" s="25"/>
      <c r="L64" s="25"/>
      <c r="M64" s="25"/>
      <c r="N64" s="25"/>
      <c r="O64" s="25"/>
      <c r="P64" s="25"/>
      <c r="Q64" s="25"/>
      <c r="R64" s="25"/>
      <c r="S64" s="25"/>
      <c r="T64" s="25"/>
      <c r="U64" s="25"/>
      <c r="V64" s="25"/>
      <c r="W64" s="25"/>
      <c r="X64" s="25"/>
      <c r="Y64" s="25"/>
      <c r="Z64" s="25"/>
    </row>
    <row r="65" spans="1:26" ht="15" hidden="1" customHeight="1" x14ac:dyDescent="0.25">
      <c r="A65" s="514"/>
      <c r="B65" s="163"/>
      <c r="C65" s="153"/>
      <c r="D65" s="442" t="str">
        <f ca="1">OFFSET(Capacidades!$A$302,(ROW()-40)*10-1,11)</f>
        <v xml:space="preserve">       </v>
      </c>
      <c r="E65" s="420"/>
      <c r="F65" s="43"/>
      <c r="G65" s="154"/>
      <c r="H65" s="157"/>
      <c r="I65" s="158"/>
      <c r="J65" s="155">
        <f t="shared" si="0"/>
        <v>0</v>
      </c>
      <c r="K65" s="25"/>
      <c r="L65" s="25"/>
      <c r="M65" s="25"/>
      <c r="N65" s="25"/>
      <c r="O65" s="25"/>
      <c r="P65" s="25"/>
      <c r="Q65" s="25"/>
      <c r="R65" s="25"/>
      <c r="S65" s="25"/>
      <c r="T65" s="25"/>
      <c r="U65" s="25"/>
      <c r="V65" s="25"/>
      <c r="W65" s="25"/>
      <c r="X65" s="25"/>
      <c r="Y65" s="25"/>
      <c r="Z65" s="25"/>
    </row>
    <row r="66" spans="1:26" ht="15" hidden="1" customHeight="1" x14ac:dyDescent="0.25">
      <c r="A66" s="514"/>
      <c r="B66" s="163"/>
      <c r="C66" s="153"/>
      <c r="D66" s="442" t="str">
        <f ca="1">OFFSET(Capacidades!$A$302,(ROW()-40)*10-1,11)</f>
        <v xml:space="preserve">       </v>
      </c>
      <c r="E66" s="420"/>
      <c r="F66" s="43"/>
      <c r="G66" s="154"/>
      <c r="H66" s="157"/>
      <c r="I66" s="158"/>
      <c r="J66" s="155">
        <f t="shared" si="0"/>
        <v>0</v>
      </c>
      <c r="K66" s="25"/>
      <c r="L66" s="25"/>
      <c r="M66" s="25"/>
      <c r="N66" s="25"/>
      <c r="O66" s="25"/>
      <c r="P66" s="25"/>
      <c r="Q66" s="25"/>
      <c r="R66" s="25"/>
      <c r="S66" s="25"/>
      <c r="T66" s="25"/>
      <c r="U66" s="25"/>
      <c r="V66" s="25"/>
      <c r="W66" s="25"/>
      <c r="X66" s="25"/>
      <c r="Y66" s="25"/>
      <c r="Z66" s="25"/>
    </row>
    <row r="67" spans="1:26" ht="15" hidden="1" customHeight="1" x14ac:dyDescent="0.25">
      <c r="A67" s="514"/>
      <c r="B67" s="163"/>
      <c r="C67" s="153"/>
      <c r="D67" s="442" t="str">
        <f ca="1">OFFSET(Capacidades!$A$302,(ROW()-40)*10-1,11)</f>
        <v xml:space="preserve">       </v>
      </c>
      <c r="E67" s="420"/>
      <c r="F67" s="43"/>
      <c r="G67" s="154"/>
      <c r="H67" s="157"/>
      <c r="I67" s="158"/>
      <c r="J67" s="155">
        <f t="shared" si="0"/>
        <v>0</v>
      </c>
      <c r="K67" s="25"/>
      <c r="L67" s="25"/>
      <c r="M67" s="25"/>
      <c r="N67" s="25"/>
      <c r="O67" s="25"/>
      <c r="P67" s="25"/>
      <c r="Q67" s="25"/>
      <c r="R67" s="25"/>
      <c r="S67" s="25"/>
      <c r="T67" s="25"/>
      <c r="U67" s="25"/>
      <c r="V67" s="25"/>
      <c r="W67" s="25"/>
      <c r="X67" s="25"/>
      <c r="Y67" s="25"/>
      <c r="Z67" s="25"/>
    </row>
    <row r="68" spans="1:26" ht="15" hidden="1" customHeight="1" x14ac:dyDescent="0.25">
      <c r="A68" s="514"/>
      <c r="B68" s="163"/>
      <c r="C68" s="153"/>
      <c r="D68" s="442" t="str">
        <f ca="1">OFFSET(Capacidades!$A$302,(ROW()-40)*10-1,11)</f>
        <v xml:space="preserve">       </v>
      </c>
      <c r="E68" s="420"/>
      <c r="F68" s="43"/>
      <c r="G68" s="154"/>
      <c r="H68" s="157"/>
      <c r="I68" s="158"/>
      <c r="J68" s="155">
        <f t="shared" si="0"/>
        <v>0</v>
      </c>
      <c r="K68" s="25"/>
      <c r="L68" s="25"/>
      <c r="M68" s="25"/>
      <c r="N68" s="25"/>
      <c r="O68" s="25"/>
      <c r="P68" s="25"/>
      <c r="Q68" s="25"/>
      <c r="R68" s="25"/>
      <c r="S68" s="25"/>
      <c r="T68" s="25"/>
      <c r="U68" s="25"/>
      <c r="V68" s="25"/>
      <c r="W68" s="25"/>
      <c r="X68" s="25"/>
      <c r="Y68" s="25"/>
      <c r="Z68" s="25"/>
    </row>
    <row r="69" spans="1:26" ht="15" hidden="1" customHeight="1" x14ac:dyDescent="0.25">
      <c r="A69" s="514"/>
      <c r="B69" s="163"/>
      <c r="C69" s="153"/>
      <c r="D69" s="442" t="str">
        <f ca="1">OFFSET(Capacidades!$A$302,(ROW()-40)*10-1,11)</f>
        <v xml:space="preserve">       </v>
      </c>
      <c r="E69" s="420"/>
      <c r="F69" s="43"/>
      <c r="G69" s="154"/>
      <c r="H69" s="157"/>
      <c r="I69" s="158"/>
      <c r="J69" s="155">
        <f t="shared" si="0"/>
        <v>0</v>
      </c>
      <c r="K69" s="25"/>
      <c r="L69" s="25"/>
      <c r="M69" s="25"/>
      <c r="N69" s="25"/>
      <c r="O69" s="25"/>
      <c r="P69" s="25"/>
      <c r="Q69" s="25"/>
      <c r="R69" s="25"/>
      <c r="S69" s="25"/>
      <c r="T69" s="25"/>
      <c r="U69" s="25"/>
      <c r="V69" s="25"/>
      <c r="W69" s="25"/>
      <c r="X69" s="25"/>
      <c r="Y69" s="25"/>
      <c r="Z69" s="25"/>
    </row>
    <row r="70" spans="1:26" ht="15" hidden="1" customHeight="1" x14ac:dyDescent="0.25">
      <c r="A70" s="514"/>
      <c r="B70" s="163"/>
      <c r="C70" s="153"/>
      <c r="D70" s="442" t="str">
        <f ca="1">OFFSET(Capacidades!$A$302,(ROW()-40)*10-1,11)</f>
        <v xml:space="preserve">       </v>
      </c>
      <c r="E70" s="420"/>
      <c r="F70" s="43"/>
      <c r="G70" s="154"/>
      <c r="H70" s="157"/>
      <c r="I70" s="158"/>
      <c r="J70" s="155">
        <f t="shared" si="0"/>
        <v>0</v>
      </c>
      <c r="K70" s="25"/>
      <c r="L70" s="25"/>
      <c r="M70" s="25"/>
      <c r="N70" s="25"/>
      <c r="O70" s="25"/>
      <c r="P70" s="25"/>
      <c r="Q70" s="25"/>
      <c r="R70" s="25"/>
      <c r="S70" s="25"/>
      <c r="T70" s="25"/>
      <c r="U70" s="25"/>
      <c r="V70" s="25"/>
      <c r="W70" s="25"/>
      <c r="X70" s="25"/>
      <c r="Y70" s="25"/>
      <c r="Z70" s="25"/>
    </row>
    <row r="71" spans="1:26" ht="29.25" customHeight="1" x14ac:dyDescent="0.25">
      <c r="A71" s="515"/>
      <c r="B71" s="509" t="str">
        <f>$B$40</f>
        <v>Experiencias formativas en situaciones reales de trabajo (EFSRT)</v>
      </c>
      <c r="C71" s="419"/>
      <c r="D71" s="419"/>
      <c r="E71" s="419"/>
      <c r="F71" s="165"/>
      <c r="G71" s="166" t="s">
        <v>461</v>
      </c>
      <c r="H71" s="157">
        <v>0</v>
      </c>
      <c r="I71" s="158">
        <v>3</v>
      </c>
      <c r="J71" s="155">
        <f t="shared" si="0"/>
        <v>3</v>
      </c>
      <c r="K71" s="25"/>
      <c r="L71" s="25"/>
      <c r="M71" s="25"/>
      <c r="N71" s="25"/>
      <c r="O71" s="25"/>
      <c r="P71" s="25"/>
      <c r="Q71" s="25"/>
      <c r="R71" s="25"/>
      <c r="S71" s="25"/>
      <c r="T71" s="25"/>
      <c r="U71" s="25"/>
      <c r="V71" s="25"/>
      <c r="W71" s="25"/>
      <c r="X71" s="25"/>
      <c r="Y71" s="25"/>
      <c r="Z71" s="25"/>
    </row>
    <row r="72" spans="1:26" ht="74.25" customHeight="1" x14ac:dyDescent="0.25">
      <c r="A72" s="513" t="s">
        <v>467</v>
      </c>
      <c r="B72" s="527" t="str">
        <f>$B$10</f>
        <v>Competencias técnicas (Unidad de competencia)</v>
      </c>
      <c r="C72" s="530" t="s">
        <v>468</v>
      </c>
      <c r="D72" s="442" t="str">
        <f ca="1">OFFSET(Capacidades!$A$603,(ROW()-71)*10-1,11)</f>
        <v xml:space="preserve">UC3 C1 Realizar la preparación de la piel de acuerdo a las especificaciones tecnicas y requerimientos del cliente.    </v>
      </c>
      <c r="E72" s="420"/>
      <c r="F72" s="154" t="s">
        <v>469</v>
      </c>
      <c r="G72" s="154" t="s">
        <v>470</v>
      </c>
      <c r="H72" s="290">
        <v>1</v>
      </c>
      <c r="I72" s="290">
        <v>2</v>
      </c>
      <c r="J72" s="155">
        <f t="shared" si="0"/>
        <v>3</v>
      </c>
      <c r="K72" s="25"/>
      <c r="L72" s="25"/>
      <c r="M72" s="25"/>
      <c r="N72" s="25"/>
      <c r="O72" s="25"/>
      <c r="P72" s="25"/>
      <c r="Q72" s="25"/>
      <c r="R72" s="25"/>
      <c r="S72" s="25"/>
      <c r="T72" s="25"/>
      <c r="U72" s="25"/>
      <c r="V72" s="25"/>
      <c r="W72" s="25"/>
      <c r="X72" s="25"/>
      <c r="Y72" s="25"/>
      <c r="Z72" s="25"/>
    </row>
    <row r="73" spans="1:26" ht="23.25" customHeight="1" x14ac:dyDescent="0.25">
      <c r="A73" s="514"/>
      <c r="B73" s="528"/>
      <c r="C73" s="531"/>
      <c r="D73" s="442" t="str">
        <f ca="1">OFFSET(Capacidades!$A$603,(ROW()-71)*10-1,11)</f>
        <v xml:space="preserve">UC3 C2 Ejecutar maquillajes de belleza tomando en cuenta la ocasión, criterios estéticos, así como la morfología facial y requerimientos del cliente.     </v>
      </c>
      <c r="E73" s="420"/>
      <c r="F73" s="154" t="s">
        <v>471</v>
      </c>
      <c r="G73" s="154" t="s">
        <v>470</v>
      </c>
      <c r="H73" s="288">
        <v>1</v>
      </c>
      <c r="I73" s="288">
        <v>3</v>
      </c>
      <c r="J73" s="155">
        <f t="shared" si="0"/>
        <v>4</v>
      </c>
      <c r="K73" s="25" t="s">
        <v>172</v>
      </c>
      <c r="L73" s="25"/>
      <c r="M73" s="25"/>
      <c r="N73" s="25"/>
      <c r="O73" s="25"/>
      <c r="P73" s="25"/>
      <c r="Q73" s="25"/>
      <c r="R73" s="25"/>
      <c r="S73" s="25"/>
      <c r="T73" s="25"/>
      <c r="U73" s="25"/>
      <c r="V73" s="25"/>
      <c r="W73" s="25"/>
      <c r="X73" s="25"/>
      <c r="Y73" s="25"/>
      <c r="Z73" s="25"/>
    </row>
    <row r="74" spans="1:26" ht="63.75" customHeight="1" x14ac:dyDescent="0.25">
      <c r="A74" s="514"/>
      <c r="B74" s="528"/>
      <c r="C74" s="531"/>
      <c r="D74" s="442" t="str">
        <f ca="1">OFFSET(Capacidades!$A$603,(ROW()-71)*10-1,11)</f>
        <v xml:space="preserve">UC3 C3 Ejecutar depilaciones de la piel del rostro aplicando técnicas mecánicas y tomando en cuenta criterios estéticos y de bioseguridad e higiene.    </v>
      </c>
      <c r="E74" s="420"/>
      <c r="F74" s="154" t="s">
        <v>472</v>
      </c>
      <c r="G74" s="154" t="s">
        <v>470</v>
      </c>
      <c r="H74" s="154">
        <v>1</v>
      </c>
      <c r="I74" s="154">
        <v>2</v>
      </c>
      <c r="J74" s="155">
        <f t="shared" si="0"/>
        <v>3</v>
      </c>
      <c r="K74" s="25"/>
      <c r="L74" s="25"/>
      <c r="M74" s="25"/>
      <c r="N74" s="25"/>
      <c r="O74" s="25"/>
      <c r="P74" s="25"/>
      <c r="Q74" s="25"/>
      <c r="R74" s="25"/>
      <c r="S74" s="25"/>
      <c r="T74" s="25"/>
      <c r="U74" s="25"/>
      <c r="V74" s="25"/>
      <c r="W74" s="25"/>
      <c r="X74" s="25"/>
      <c r="Y74" s="25"/>
      <c r="Z74" s="25"/>
    </row>
    <row r="75" spans="1:26" ht="51.75" customHeight="1" x14ac:dyDescent="0.25">
      <c r="A75" s="514"/>
      <c r="B75" s="529"/>
      <c r="C75" s="532"/>
      <c r="D75" s="442" t="str">
        <f ca="1">OFFSET(Capacidades!$A$603,(ROW()-71)*10-1,11)</f>
        <v>UC4 C1 Realizar la preparación de la piel y postizos faciales de acuerdo a las especificaciones tecnicas y requerimientos del cliente. UC4 C2 Ejecutar maquillajes de caracterización usando técnicas de posticería, según el personaje a interpretar, tomando en cuenta sus características.</v>
      </c>
      <c r="E75" s="420"/>
      <c r="F75" s="154" t="s">
        <v>473</v>
      </c>
      <c r="G75" s="154" t="s">
        <v>470</v>
      </c>
      <c r="H75" s="154">
        <v>1</v>
      </c>
      <c r="I75" s="154">
        <v>2</v>
      </c>
      <c r="J75" s="155">
        <f t="shared" si="0"/>
        <v>3</v>
      </c>
      <c r="K75" s="25"/>
      <c r="L75" s="25"/>
      <c r="M75" s="25"/>
      <c r="N75" s="25"/>
      <c r="O75" s="25"/>
      <c r="P75" s="25"/>
      <c r="Q75" s="25"/>
      <c r="R75" s="25"/>
      <c r="S75" s="25"/>
      <c r="T75" s="25"/>
      <c r="U75" s="25"/>
      <c r="V75" s="25"/>
      <c r="W75" s="25"/>
      <c r="X75" s="25"/>
      <c r="Y75" s="25"/>
      <c r="Z75" s="25"/>
    </row>
    <row r="76" spans="1:26" ht="0.75" hidden="1" customHeight="1" x14ac:dyDescent="0.25">
      <c r="A76" s="514"/>
      <c r="B76" s="152"/>
      <c r="C76" s="168"/>
      <c r="D76" s="442" t="str">
        <f ca="1">OFFSET(Capacidades!$A$603,(ROW()-71)*10-1,11)</f>
        <v xml:space="preserve">       </v>
      </c>
      <c r="E76" s="420"/>
      <c r="F76" s="43"/>
      <c r="G76" s="154"/>
      <c r="H76" s="157"/>
      <c r="I76" s="158"/>
      <c r="J76" s="155">
        <f t="shared" si="0"/>
        <v>0</v>
      </c>
      <c r="K76" s="25"/>
      <c r="L76" s="25"/>
      <c r="M76" s="25"/>
      <c r="N76" s="25"/>
      <c r="O76" s="25"/>
      <c r="P76" s="25"/>
      <c r="Q76" s="25"/>
      <c r="R76" s="25"/>
      <c r="S76" s="25"/>
      <c r="T76" s="25"/>
      <c r="U76" s="25"/>
      <c r="V76" s="25"/>
      <c r="W76" s="25"/>
      <c r="X76" s="25"/>
      <c r="Y76" s="25"/>
      <c r="Z76" s="25"/>
    </row>
    <row r="77" spans="1:26" ht="12.75" hidden="1" customHeight="1" x14ac:dyDescent="0.25">
      <c r="A77" s="514"/>
      <c r="B77" s="152"/>
      <c r="C77" s="168"/>
      <c r="D77" s="442" t="str">
        <f ca="1">OFFSET(Capacidades!$A$603,(ROW()-71)*10-1,11)</f>
        <v xml:space="preserve">       </v>
      </c>
      <c r="E77" s="420"/>
      <c r="F77" s="43"/>
      <c r="G77" s="154"/>
      <c r="H77" s="157"/>
      <c r="I77" s="158"/>
      <c r="J77" s="155">
        <f t="shared" si="0"/>
        <v>0</v>
      </c>
      <c r="K77" s="25"/>
      <c r="L77" s="25"/>
      <c r="M77" s="25"/>
      <c r="N77" s="25"/>
      <c r="O77" s="25"/>
      <c r="P77" s="25"/>
      <c r="Q77" s="25"/>
      <c r="R77" s="25"/>
      <c r="S77" s="25"/>
      <c r="T77" s="25"/>
      <c r="U77" s="25"/>
      <c r="V77" s="25"/>
      <c r="W77" s="25"/>
      <c r="X77" s="25"/>
      <c r="Y77" s="25"/>
      <c r="Z77" s="25"/>
    </row>
    <row r="78" spans="1:26" ht="12.75" hidden="1" customHeight="1" x14ac:dyDescent="0.25">
      <c r="A78" s="514"/>
      <c r="B78" s="152"/>
      <c r="C78" s="168"/>
      <c r="D78" s="442" t="str">
        <f ca="1">OFFSET(Capacidades!$A$603,(ROW()-71)*10-1,11)</f>
        <v xml:space="preserve">       </v>
      </c>
      <c r="E78" s="420"/>
      <c r="F78" s="43"/>
      <c r="G78" s="154"/>
      <c r="H78" s="157"/>
      <c r="I78" s="158"/>
      <c r="J78" s="155">
        <f t="shared" si="0"/>
        <v>0</v>
      </c>
      <c r="K78" s="25"/>
      <c r="L78" s="25"/>
      <c r="M78" s="25"/>
      <c r="N78" s="25"/>
      <c r="O78" s="25"/>
      <c r="P78" s="25"/>
      <c r="Q78" s="25"/>
      <c r="R78" s="25"/>
      <c r="S78" s="25"/>
      <c r="T78" s="25"/>
      <c r="U78" s="25"/>
      <c r="V78" s="25"/>
      <c r="W78" s="25"/>
      <c r="X78" s="25"/>
      <c r="Y78" s="25"/>
      <c r="Z78" s="25"/>
    </row>
    <row r="79" spans="1:26" ht="12.75" hidden="1" customHeight="1" x14ac:dyDescent="0.25">
      <c r="A79" s="514"/>
      <c r="B79" s="152"/>
      <c r="C79" s="168"/>
      <c r="D79" s="442" t="str">
        <f ca="1">OFFSET(Capacidades!$A$603,(ROW()-71)*10-1,11)</f>
        <v xml:space="preserve">       </v>
      </c>
      <c r="E79" s="420"/>
      <c r="F79" s="43"/>
      <c r="G79" s="154"/>
      <c r="H79" s="157"/>
      <c r="I79" s="158"/>
      <c r="J79" s="155">
        <f t="shared" si="0"/>
        <v>0</v>
      </c>
      <c r="K79" s="25"/>
      <c r="L79" s="25"/>
      <c r="M79" s="25"/>
      <c r="N79" s="25"/>
      <c r="O79" s="25"/>
      <c r="P79" s="25"/>
      <c r="Q79" s="25"/>
      <c r="R79" s="25"/>
      <c r="S79" s="25"/>
      <c r="T79" s="25"/>
      <c r="U79" s="25"/>
      <c r="V79" s="25"/>
      <c r="W79" s="25"/>
      <c r="X79" s="25"/>
      <c r="Y79" s="25"/>
      <c r="Z79" s="25"/>
    </row>
    <row r="80" spans="1:26" ht="12.75" hidden="1" customHeight="1" x14ac:dyDescent="0.25">
      <c r="A80" s="514"/>
      <c r="B80" s="152"/>
      <c r="C80" s="168"/>
      <c r="D80" s="442" t="str">
        <f ca="1">OFFSET(Capacidades!$A$603,(ROW()-71)*10-1,11)</f>
        <v xml:space="preserve">       </v>
      </c>
      <c r="E80" s="420"/>
      <c r="F80" s="43"/>
      <c r="G80" s="154"/>
      <c r="H80" s="157"/>
      <c r="I80" s="158"/>
      <c r="J80" s="155">
        <f t="shared" si="0"/>
        <v>0</v>
      </c>
      <c r="K80" s="25"/>
      <c r="L80" s="25"/>
      <c r="M80" s="25"/>
      <c r="N80" s="25"/>
      <c r="O80" s="25"/>
      <c r="P80" s="25"/>
      <c r="Q80" s="25"/>
      <c r="R80" s="25"/>
      <c r="S80" s="25"/>
      <c r="T80" s="25"/>
      <c r="U80" s="25"/>
      <c r="V80" s="25"/>
      <c r="W80" s="25"/>
      <c r="X80" s="25"/>
      <c r="Y80" s="25"/>
      <c r="Z80" s="25"/>
    </row>
    <row r="81" spans="1:26" ht="12.75" hidden="1" customHeight="1" x14ac:dyDescent="0.25">
      <c r="A81" s="514"/>
      <c r="B81" s="152"/>
      <c r="C81" s="168"/>
      <c r="D81" s="442" t="str">
        <f ca="1">OFFSET(Capacidades!$A$603,(ROW()-71)*10-1,11)</f>
        <v xml:space="preserve">       </v>
      </c>
      <c r="E81" s="420"/>
      <c r="F81" s="43"/>
      <c r="G81" s="154"/>
      <c r="H81" s="157"/>
      <c r="I81" s="158"/>
      <c r="J81" s="155">
        <f t="shared" si="0"/>
        <v>0</v>
      </c>
      <c r="K81" s="25"/>
      <c r="L81" s="25"/>
      <c r="M81" s="25"/>
      <c r="N81" s="25"/>
      <c r="O81" s="25"/>
      <c r="P81" s="25"/>
      <c r="Q81" s="25"/>
      <c r="R81" s="25"/>
      <c r="S81" s="25"/>
      <c r="T81" s="25"/>
      <c r="U81" s="25"/>
      <c r="V81" s="25"/>
      <c r="W81" s="25"/>
      <c r="X81" s="25"/>
      <c r="Y81" s="25"/>
      <c r="Z81" s="25"/>
    </row>
    <row r="82" spans="1:26" ht="12.75" hidden="1" customHeight="1" x14ac:dyDescent="0.25">
      <c r="A82" s="514"/>
      <c r="B82" s="152"/>
      <c r="C82" s="168"/>
      <c r="D82" s="442" t="str">
        <f ca="1">OFFSET(Capacidades!$A$603,(ROW()-71)*10-1,11)</f>
        <v xml:space="preserve">       </v>
      </c>
      <c r="E82" s="420"/>
      <c r="F82" s="43"/>
      <c r="G82" s="154"/>
      <c r="H82" s="157"/>
      <c r="I82" s="158"/>
      <c r="J82" s="155">
        <f t="shared" si="0"/>
        <v>0</v>
      </c>
      <c r="K82" s="25"/>
      <c r="L82" s="25"/>
      <c r="M82" s="25"/>
      <c r="N82" s="25"/>
      <c r="O82" s="25"/>
      <c r="P82" s="25"/>
      <c r="Q82" s="25"/>
      <c r="R82" s="25"/>
      <c r="S82" s="25"/>
      <c r="T82" s="25"/>
      <c r="U82" s="25"/>
      <c r="V82" s="25"/>
      <c r="W82" s="25"/>
      <c r="X82" s="25"/>
      <c r="Y82" s="25"/>
      <c r="Z82" s="25"/>
    </row>
    <row r="83" spans="1:26" ht="12.75" hidden="1" customHeight="1" x14ac:dyDescent="0.25">
      <c r="A83" s="514"/>
      <c r="B83" s="152"/>
      <c r="C83" s="168"/>
      <c r="D83" s="442" t="str">
        <f ca="1">OFFSET(Capacidades!$A$603,(ROW()-71)*10-1,11)</f>
        <v xml:space="preserve">       </v>
      </c>
      <c r="E83" s="420"/>
      <c r="F83" s="43"/>
      <c r="G83" s="154"/>
      <c r="H83" s="157"/>
      <c r="I83" s="158"/>
      <c r="J83" s="155">
        <f t="shared" si="0"/>
        <v>0</v>
      </c>
      <c r="K83" s="25"/>
      <c r="L83" s="25"/>
      <c r="M83" s="25"/>
      <c r="N83" s="25"/>
      <c r="O83" s="25"/>
      <c r="P83" s="25"/>
      <c r="Q83" s="25"/>
      <c r="R83" s="25"/>
      <c r="S83" s="25"/>
      <c r="T83" s="25"/>
      <c r="U83" s="25"/>
      <c r="V83" s="25"/>
      <c r="W83" s="25"/>
      <c r="X83" s="25"/>
      <c r="Y83" s="25"/>
      <c r="Z83" s="25"/>
    </row>
    <row r="84" spans="1:26" ht="12.75" hidden="1" customHeight="1" x14ac:dyDescent="0.25">
      <c r="A84" s="514"/>
      <c r="B84" s="152"/>
      <c r="C84" s="168"/>
      <c r="D84" s="442" t="str">
        <f ca="1">OFFSET(Capacidades!$A$603,(ROW()-71)*10-1,11)</f>
        <v xml:space="preserve">       </v>
      </c>
      <c r="E84" s="420"/>
      <c r="F84" s="43"/>
      <c r="G84" s="154"/>
      <c r="H84" s="157"/>
      <c r="I84" s="158"/>
      <c r="J84" s="155">
        <f t="shared" si="0"/>
        <v>0</v>
      </c>
      <c r="K84" s="25"/>
      <c r="L84" s="25"/>
      <c r="M84" s="25"/>
      <c r="N84" s="25"/>
      <c r="O84" s="25"/>
      <c r="P84" s="25"/>
      <c r="Q84" s="25"/>
      <c r="R84" s="25"/>
      <c r="S84" s="25"/>
      <c r="T84" s="25"/>
      <c r="U84" s="25"/>
      <c r="V84" s="25"/>
      <c r="W84" s="25"/>
      <c r="X84" s="25"/>
      <c r="Y84" s="25"/>
      <c r="Z84" s="25"/>
    </row>
    <row r="85" spans="1:26" ht="12.75" hidden="1" customHeight="1" x14ac:dyDescent="0.25">
      <c r="A85" s="514"/>
      <c r="B85" s="152"/>
      <c r="C85" s="168"/>
      <c r="D85" s="442" t="str">
        <f ca="1">OFFSET(Capacidades!$A$603,(ROW()-71)*10-1,11)</f>
        <v xml:space="preserve">       </v>
      </c>
      <c r="E85" s="420"/>
      <c r="F85" s="43"/>
      <c r="G85" s="154"/>
      <c r="H85" s="157"/>
      <c r="I85" s="158"/>
      <c r="J85" s="155">
        <f t="shared" si="0"/>
        <v>0</v>
      </c>
      <c r="K85" s="25"/>
      <c r="L85" s="25"/>
      <c r="M85" s="25"/>
      <c r="N85" s="25"/>
      <c r="O85" s="25"/>
      <c r="P85" s="25"/>
      <c r="Q85" s="25"/>
      <c r="R85" s="25"/>
      <c r="S85" s="25"/>
      <c r="T85" s="25"/>
      <c r="U85" s="25"/>
      <c r="V85" s="25"/>
      <c r="W85" s="25"/>
      <c r="X85" s="25"/>
      <c r="Y85" s="25"/>
      <c r="Z85" s="25"/>
    </row>
    <row r="86" spans="1:26" ht="12.75" hidden="1" customHeight="1" x14ac:dyDescent="0.25">
      <c r="A86" s="514"/>
      <c r="B86" s="152"/>
      <c r="C86" s="168"/>
      <c r="D86" s="442" t="str">
        <f ca="1">OFFSET(Capacidades!$A$603,(ROW()-71)*10-1,11)</f>
        <v xml:space="preserve">       </v>
      </c>
      <c r="E86" s="420"/>
      <c r="F86" s="43"/>
      <c r="G86" s="154"/>
      <c r="H86" s="157"/>
      <c r="I86" s="158"/>
      <c r="J86" s="155">
        <f t="shared" si="0"/>
        <v>0</v>
      </c>
      <c r="K86" s="25"/>
      <c r="L86" s="25"/>
      <c r="M86" s="25"/>
      <c r="N86" s="25"/>
      <c r="O86" s="25"/>
      <c r="P86" s="25"/>
      <c r="Q86" s="25"/>
      <c r="R86" s="25"/>
      <c r="S86" s="25"/>
      <c r="T86" s="25"/>
      <c r="U86" s="25"/>
      <c r="V86" s="25"/>
      <c r="W86" s="25"/>
      <c r="X86" s="25"/>
      <c r="Y86" s="25"/>
      <c r="Z86" s="25"/>
    </row>
    <row r="87" spans="1:26" ht="12.75" hidden="1" customHeight="1" x14ac:dyDescent="0.25">
      <c r="A87" s="514"/>
      <c r="B87" s="152"/>
      <c r="C87" s="168"/>
      <c r="D87" s="442" t="str">
        <f ca="1">OFFSET(Capacidades!$A$603,(ROW()-71)*10-1,11)</f>
        <v xml:space="preserve">       </v>
      </c>
      <c r="E87" s="420"/>
      <c r="F87" s="43"/>
      <c r="G87" s="154"/>
      <c r="H87" s="157"/>
      <c r="I87" s="158"/>
      <c r="J87" s="155">
        <f t="shared" si="0"/>
        <v>0</v>
      </c>
      <c r="K87" s="25"/>
      <c r="L87" s="25"/>
      <c r="M87" s="25"/>
      <c r="N87" s="25"/>
      <c r="O87" s="25"/>
      <c r="P87" s="25"/>
      <c r="Q87" s="25"/>
      <c r="R87" s="25"/>
      <c r="S87" s="25"/>
      <c r="T87" s="25"/>
      <c r="U87" s="25"/>
      <c r="V87" s="25"/>
      <c r="W87" s="25"/>
      <c r="X87" s="25"/>
      <c r="Y87" s="25"/>
      <c r="Z87" s="25"/>
    </row>
    <row r="88" spans="1:26" ht="12.75" hidden="1" customHeight="1" x14ac:dyDescent="0.25">
      <c r="A88" s="514"/>
      <c r="B88" s="152"/>
      <c r="C88" s="168"/>
      <c r="D88" s="442" t="str">
        <f ca="1">OFFSET(Capacidades!$A$603,(ROW()-71)*10-1,11)</f>
        <v xml:space="preserve">       </v>
      </c>
      <c r="E88" s="420"/>
      <c r="F88" s="43"/>
      <c r="G88" s="154"/>
      <c r="H88" s="157"/>
      <c r="I88" s="158"/>
      <c r="J88" s="155">
        <f t="shared" si="0"/>
        <v>0</v>
      </c>
      <c r="K88" s="25"/>
      <c r="L88" s="25"/>
      <c r="M88" s="25"/>
      <c r="N88" s="25"/>
      <c r="O88" s="25"/>
      <c r="P88" s="25"/>
      <c r="Q88" s="25"/>
      <c r="R88" s="25"/>
      <c r="S88" s="25"/>
      <c r="T88" s="25"/>
      <c r="U88" s="25"/>
      <c r="V88" s="25"/>
      <c r="W88" s="25"/>
      <c r="X88" s="25"/>
      <c r="Y88" s="25"/>
      <c r="Z88" s="25"/>
    </row>
    <row r="89" spans="1:26" ht="12.75" hidden="1" customHeight="1" x14ac:dyDescent="0.25">
      <c r="A89" s="514"/>
      <c r="B89" s="152"/>
      <c r="C89" s="168"/>
      <c r="D89" s="442" t="str">
        <f ca="1">OFFSET(Capacidades!$A$603,(ROW()-71)*10-1,11)</f>
        <v xml:space="preserve">       </v>
      </c>
      <c r="E89" s="420"/>
      <c r="F89" s="43"/>
      <c r="G89" s="154"/>
      <c r="H89" s="157"/>
      <c r="I89" s="158"/>
      <c r="J89" s="155">
        <f t="shared" si="0"/>
        <v>0</v>
      </c>
      <c r="K89" s="25"/>
      <c r="L89" s="25"/>
      <c r="M89" s="25"/>
      <c r="N89" s="25"/>
      <c r="O89" s="25"/>
      <c r="P89" s="25"/>
      <c r="Q89" s="25"/>
      <c r="R89" s="25"/>
      <c r="S89" s="25"/>
      <c r="T89" s="25"/>
      <c r="U89" s="25"/>
      <c r="V89" s="25"/>
      <c r="W89" s="25"/>
      <c r="X89" s="25"/>
      <c r="Y89" s="25"/>
      <c r="Z89" s="25"/>
    </row>
    <row r="90" spans="1:26" ht="12.75" hidden="1" customHeight="1" x14ac:dyDescent="0.25">
      <c r="A90" s="514"/>
      <c r="B90" s="152"/>
      <c r="C90" s="168"/>
      <c r="D90" s="442" t="str">
        <f ca="1">OFFSET(Capacidades!$A$603,(ROW()-71)*10-1,11)</f>
        <v xml:space="preserve">       </v>
      </c>
      <c r="E90" s="420"/>
      <c r="F90" s="43"/>
      <c r="G90" s="154"/>
      <c r="H90" s="157"/>
      <c r="I90" s="158"/>
      <c r="J90" s="155">
        <f t="shared" si="0"/>
        <v>0</v>
      </c>
      <c r="K90" s="25"/>
      <c r="L90" s="25"/>
      <c r="M90" s="25"/>
      <c r="N90" s="25"/>
      <c r="O90" s="25"/>
      <c r="P90" s="25"/>
      <c r="Q90" s="25"/>
      <c r="R90" s="25"/>
      <c r="S90" s="25"/>
      <c r="T90" s="25"/>
      <c r="U90" s="25"/>
      <c r="V90" s="25"/>
      <c r="W90" s="25"/>
      <c r="X90" s="25"/>
      <c r="Y90" s="25"/>
      <c r="Z90" s="25"/>
    </row>
    <row r="91" spans="1:26" ht="27.75" hidden="1" customHeight="1" x14ac:dyDescent="0.25">
      <c r="A91" s="514"/>
      <c r="B91" s="152"/>
      <c r="C91" s="168"/>
      <c r="D91" s="442" t="str">
        <f ca="1">OFFSET(Capacidades!$A$603,(ROW()-71)*10-1,11)</f>
        <v xml:space="preserve">       </v>
      </c>
      <c r="E91" s="420"/>
      <c r="F91" s="43"/>
      <c r="G91" s="154"/>
      <c r="H91" s="157"/>
      <c r="I91" s="158"/>
      <c r="J91" s="155">
        <f t="shared" si="0"/>
        <v>0</v>
      </c>
      <c r="K91" s="25"/>
      <c r="L91" s="25"/>
      <c r="M91" s="25"/>
      <c r="N91" s="25"/>
      <c r="O91" s="25"/>
      <c r="P91" s="25"/>
      <c r="Q91" s="25"/>
      <c r="R91" s="25"/>
      <c r="S91" s="25"/>
      <c r="T91" s="25"/>
      <c r="U91" s="25"/>
      <c r="V91" s="25"/>
      <c r="W91" s="25"/>
      <c r="X91" s="25"/>
      <c r="Y91" s="25"/>
      <c r="Z91" s="25"/>
    </row>
    <row r="92" spans="1:26" ht="54.75" customHeight="1" x14ac:dyDescent="0.25">
      <c r="A92" s="514"/>
      <c r="B92" s="537" t="str">
        <f>$B$30</f>
        <v>Competencias para la empleabilidad</v>
      </c>
      <c r="C92" s="530" t="s">
        <v>474</v>
      </c>
      <c r="D92" s="442" t="str">
        <f ca="1">OFFSET(Capacidades!$A$603,(ROW()-71)*10-1,11)</f>
        <v xml:space="preserve">CE2. C1 Utilizar  aplicaciones y herramienats informáticas de las TIC de manera responsable y técnica.    </v>
      </c>
      <c r="E92" s="420"/>
      <c r="F92" s="288" t="s">
        <v>475</v>
      </c>
      <c r="G92" s="290" t="s">
        <v>470</v>
      </c>
      <c r="H92" s="290">
        <v>1</v>
      </c>
      <c r="I92" s="290">
        <v>1</v>
      </c>
      <c r="J92" s="155">
        <f t="shared" si="0"/>
        <v>2</v>
      </c>
      <c r="K92" s="25"/>
      <c r="L92" s="25"/>
      <c r="M92" s="25"/>
      <c r="N92" s="25"/>
      <c r="O92" s="25"/>
      <c r="P92" s="25"/>
      <c r="Q92" s="25"/>
      <c r="R92" s="25"/>
      <c r="S92" s="25"/>
      <c r="T92" s="25"/>
      <c r="U92" s="25"/>
      <c r="V92" s="25"/>
      <c r="W92" s="25"/>
      <c r="X92" s="25"/>
      <c r="Y92" s="25"/>
      <c r="Z92" s="25"/>
    </row>
    <row r="93" spans="1:26" ht="50.25" customHeight="1" x14ac:dyDescent="0.25">
      <c r="A93" s="514"/>
      <c r="B93" s="538"/>
      <c r="C93" s="532"/>
      <c r="D93" s="442" t="str">
        <f ca="1">OFFSET(Capacidades!$A$603,(ROW()-71)*10-1,11)</f>
        <v xml:space="preserve">CE2. C2 Utilizar software  en la realización de tareas y requerimientos vinculados a su programa de estudios.    </v>
      </c>
      <c r="E93" s="420"/>
      <c r="F93" s="288" t="s">
        <v>476</v>
      </c>
      <c r="G93" s="290" t="s">
        <v>470</v>
      </c>
      <c r="H93" s="290">
        <v>1</v>
      </c>
      <c r="I93" s="290">
        <v>1</v>
      </c>
      <c r="J93" s="155">
        <f t="shared" si="0"/>
        <v>2</v>
      </c>
      <c r="K93" s="25"/>
      <c r="L93" s="25"/>
      <c r="M93" s="25"/>
      <c r="N93" s="25"/>
      <c r="O93" s="25"/>
      <c r="P93" s="25"/>
      <c r="Q93" s="25"/>
      <c r="R93" s="25"/>
      <c r="S93" s="25"/>
      <c r="T93" s="25"/>
      <c r="U93" s="25"/>
      <c r="V93" s="25"/>
      <c r="W93" s="25"/>
      <c r="X93" s="25"/>
      <c r="Y93" s="25"/>
      <c r="Z93" s="25"/>
    </row>
    <row r="94" spans="1:26" ht="12.75" hidden="1" customHeight="1" x14ac:dyDescent="0.25">
      <c r="A94" s="514"/>
      <c r="B94" s="163"/>
      <c r="C94" s="153"/>
      <c r="D94" s="442" t="str">
        <f ca="1">OFFSET(Capacidades!$A$603,(ROW()-71)*10-1,11)</f>
        <v xml:space="preserve">       </v>
      </c>
      <c r="E94" s="420"/>
      <c r="F94" s="43"/>
      <c r="G94" s="154"/>
      <c r="H94" s="157"/>
      <c r="I94" s="158"/>
      <c r="J94" s="155">
        <f t="shared" si="0"/>
        <v>0</v>
      </c>
      <c r="K94" s="25"/>
      <c r="L94" s="25"/>
      <c r="M94" s="25"/>
      <c r="N94" s="25"/>
      <c r="O94" s="25"/>
      <c r="P94" s="25"/>
      <c r="Q94" s="25"/>
      <c r="R94" s="25"/>
      <c r="S94" s="25"/>
      <c r="T94" s="25"/>
      <c r="U94" s="25"/>
      <c r="V94" s="25"/>
      <c r="W94" s="25"/>
      <c r="X94" s="25"/>
      <c r="Y94" s="25"/>
      <c r="Z94" s="25"/>
    </row>
    <row r="95" spans="1:26" ht="12.75" hidden="1" customHeight="1" x14ac:dyDescent="0.25">
      <c r="A95" s="514"/>
      <c r="B95" s="163"/>
      <c r="C95" s="153"/>
      <c r="D95" s="442" t="str">
        <f ca="1">OFFSET(Capacidades!$A$603,(ROW()-71)*10-1,11)</f>
        <v xml:space="preserve">       </v>
      </c>
      <c r="E95" s="420"/>
      <c r="F95" s="43"/>
      <c r="G95" s="154"/>
      <c r="H95" s="157"/>
      <c r="I95" s="158"/>
      <c r="J95" s="155">
        <f t="shared" si="0"/>
        <v>0</v>
      </c>
      <c r="K95" s="25"/>
      <c r="L95" s="25"/>
      <c r="M95" s="25"/>
      <c r="N95" s="25"/>
      <c r="O95" s="25"/>
      <c r="P95" s="25"/>
      <c r="Q95" s="25"/>
      <c r="R95" s="25"/>
      <c r="S95" s="25"/>
      <c r="T95" s="25"/>
      <c r="U95" s="25"/>
      <c r="V95" s="25"/>
      <c r="W95" s="25"/>
      <c r="X95" s="25"/>
      <c r="Y95" s="25"/>
      <c r="Z95" s="25"/>
    </row>
    <row r="96" spans="1:26" ht="12.75" hidden="1" customHeight="1" x14ac:dyDescent="0.25">
      <c r="A96" s="514"/>
      <c r="B96" s="163"/>
      <c r="C96" s="153"/>
      <c r="D96" s="442" t="str">
        <f ca="1">OFFSET(Capacidades!$A$603,(ROW()-71)*10-1,11)</f>
        <v xml:space="preserve">       </v>
      </c>
      <c r="E96" s="420"/>
      <c r="F96" s="43"/>
      <c r="G96" s="154"/>
      <c r="H96" s="157"/>
      <c r="I96" s="158"/>
      <c r="J96" s="155">
        <f t="shared" si="0"/>
        <v>0</v>
      </c>
      <c r="K96" s="25"/>
      <c r="L96" s="25"/>
      <c r="M96" s="25"/>
      <c r="N96" s="25"/>
      <c r="O96" s="25"/>
      <c r="P96" s="25"/>
      <c r="Q96" s="25"/>
      <c r="R96" s="25"/>
      <c r="S96" s="25"/>
      <c r="T96" s="25"/>
      <c r="U96" s="25"/>
      <c r="V96" s="25"/>
      <c r="W96" s="25"/>
      <c r="X96" s="25"/>
      <c r="Y96" s="25"/>
      <c r="Z96" s="25"/>
    </row>
    <row r="97" spans="1:26" ht="12.75" hidden="1" customHeight="1" x14ac:dyDescent="0.25">
      <c r="A97" s="514"/>
      <c r="B97" s="163"/>
      <c r="C97" s="153"/>
      <c r="D97" s="442" t="str">
        <f ca="1">OFFSET(Capacidades!$A$603,(ROW()-71)*10-1,11)</f>
        <v xml:space="preserve">       </v>
      </c>
      <c r="E97" s="420"/>
      <c r="F97" s="43"/>
      <c r="G97" s="154"/>
      <c r="H97" s="157"/>
      <c r="I97" s="158"/>
      <c r="J97" s="155">
        <f t="shared" si="0"/>
        <v>0</v>
      </c>
      <c r="K97" s="25"/>
      <c r="L97" s="25"/>
      <c r="M97" s="25"/>
      <c r="N97" s="25"/>
      <c r="O97" s="25"/>
      <c r="P97" s="25"/>
      <c r="Q97" s="25"/>
      <c r="R97" s="25"/>
      <c r="S97" s="25"/>
      <c r="T97" s="25"/>
      <c r="U97" s="25"/>
      <c r="V97" s="25"/>
      <c r="W97" s="25"/>
      <c r="X97" s="25"/>
      <c r="Y97" s="25"/>
      <c r="Z97" s="25"/>
    </row>
    <row r="98" spans="1:26" ht="12.75" hidden="1" customHeight="1" x14ac:dyDescent="0.25">
      <c r="A98" s="514"/>
      <c r="B98" s="163"/>
      <c r="C98" s="153"/>
      <c r="D98" s="442" t="str">
        <f ca="1">OFFSET(Capacidades!$A$603,(ROW()-71)*10-1,11)</f>
        <v xml:space="preserve">       </v>
      </c>
      <c r="E98" s="420"/>
      <c r="F98" s="43"/>
      <c r="G98" s="154"/>
      <c r="H98" s="157"/>
      <c r="I98" s="158"/>
      <c r="J98" s="155">
        <f t="shared" si="0"/>
        <v>0</v>
      </c>
      <c r="K98" s="25"/>
      <c r="L98" s="25"/>
      <c r="M98" s="25"/>
      <c r="N98" s="25"/>
      <c r="O98" s="25"/>
      <c r="P98" s="25"/>
      <c r="Q98" s="25"/>
      <c r="R98" s="25"/>
      <c r="S98" s="25"/>
      <c r="T98" s="25"/>
      <c r="U98" s="25"/>
      <c r="V98" s="25"/>
      <c r="W98" s="25"/>
      <c r="X98" s="25"/>
      <c r="Y98" s="25"/>
      <c r="Z98" s="25"/>
    </row>
    <row r="99" spans="1:26" ht="12.75" hidden="1" customHeight="1" x14ac:dyDescent="0.25">
      <c r="A99" s="514"/>
      <c r="B99" s="163"/>
      <c r="C99" s="153"/>
      <c r="D99" s="442" t="str">
        <f ca="1">OFFSET(Capacidades!$A$603,(ROW()-71)*10-1,11)</f>
        <v xml:space="preserve">       </v>
      </c>
      <c r="E99" s="420"/>
      <c r="F99" s="43"/>
      <c r="G99" s="154"/>
      <c r="H99" s="157"/>
      <c r="I99" s="158"/>
      <c r="J99" s="155">
        <f t="shared" si="0"/>
        <v>0</v>
      </c>
      <c r="K99" s="25"/>
      <c r="L99" s="25"/>
      <c r="M99" s="25"/>
      <c r="N99" s="25"/>
      <c r="O99" s="25"/>
      <c r="P99" s="25"/>
      <c r="Q99" s="25"/>
      <c r="R99" s="25"/>
      <c r="S99" s="25"/>
      <c r="T99" s="25"/>
      <c r="U99" s="25"/>
      <c r="V99" s="25"/>
      <c r="W99" s="25"/>
      <c r="X99" s="25"/>
      <c r="Y99" s="25"/>
      <c r="Z99" s="25"/>
    </row>
    <row r="100" spans="1:26" ht="12.75" hidden="1" customHeight="1" x14ac:dyDescent="0.25">
      <c r="A100" s="514"/>
      <c r="B100" s="163"/>
      <c r="C100" s="153"/>
      <c r="D100" s="442" t="str">
        <f ca="1">OFFSET(Capacidades!$A$603,(ROW()-71)*10-1,11)</f>
        <v xml:space="preserve">       </v>
      </c>
      <c r="E100" s="420"/>
      <c r="F100" s="43"/>
      <c r="G100" s="154"/>
      <c r="H100" s="157"/>
      <c r="I100" s="158"/>
      <c r="J100" s="155">
        <f t="shared" si="0"/>
        <v>0</v>
      </c>
      <c r="K100" s="25"/>
      <c r="L100" s="25"/>
      <c r="M100" s="25"/>
      <c r="N100" s="25"/>
      <c r="O100" s="25"/>
      <c r="P100" s="25"/>
      <c r="Q100" s="25"/>
      <c r="R100" s="25"/>
      <c r="S100" s="25"/>
      <c r="T100" s="25"/>
      <c r="U100" s="25"/>
      <c r="V100" s="25"/>
      <c r="W100" s="25"/>
      <c r="X100" s="25"/>
      <c r="Y100" s="25"/>
      <c r="Z100" s="25"/>
    </row>
    <row r="101" spans="1:26" ht="12.75" hidden="1" customHeight="1" x14ac:dyDescent="0.25">
      <c r="A101" s="514"/>
      <c r="B101" s="163"/>
      <c r="C101" s="153"/>
      <c r="D101" s="442" t="str">
        <f ca="1">OFFSET(Capacidades!$A$603,(ROW()-71)*10-1,11)</f>
        <v xml:space="preserve">       </v>
      </c>
      <c r="E101" s="420"/>
      <c r="F101" s="43"/>
      <c r="G101" s="154"/>
      <c r="H101" s="157"/>
      <c r="I101" s="158"/>
      <c r="J101" s="155">
        <f t="shared" si="0"/>
        <v>0</v>
      </c>
      <c r="K101" s="25"/>
      <c r="L101" s="25"/>
      <c r="M101" s="25"/>
      <c r="N101" s="25"/>
      <c r="O101" s="25"/>
      <c r="P101" s="25"/>
      <c r="Q101" s="25"/>
      <c r="R101" s="25"/>
      <c r="S101" s="25"/>
      <c r="T101" s="25"/>
      <c r="U101" s="25"/>
      <c r="V101" s="25"/>
      <c r="W101" s="25"/>
      <c r="X101" s="25"/>
      <c r="Y101" s="25"/>
      <c r="Z101" s="25"/>
    </row>
    <row r="102" spans="1:26" ht="25.5" customHeight="1" x14ac:dyDescent="0.25">
      <c r="A102" s="515"/>
      <c r="B102" s="509" t="str">
        <f>$B$40</f>
        <v>Experiencias formativas en situaciones reales de trabajo (EFSRT)</v>
      </c>
      <c r="C102" s="419"/>
      <c r="D102" s="419"/>
      <c r="E102" s="419"/>
      <c r="F102" s="169"/>
      <c r="G102" s="166" t="s">
        <v>470</v>
      </c>
      <c r="H102" s="157">
        <v>0</v>
      </c>
      <c r="I102" s="158">
        <v>4</v>
      </c>
      <c r="J102" s="155">
        <f t="shared" si="0"/>
        <v>4</v>
      </c>
      <c r="K102" s="25"/>
      <c r="L102" s="25"/>
      <c r="M102" s="25"/>
      <c r="N102" s="25"/>
      <c r="O102" s="25"/>
      <c r="P102" s="25"/>
      <c r="Q102" s="25"/>
      <c r="R102" s="25"/>
      <c r="S102" s="25"/>
      <c r="T102" s="25"/>
      <c r="U102" s="25"/>
      <c r="V102" s="25"/>
      <c r="W102" s="25"/>
      <c r="X102" s="25"/>
      <c r="Y102" s="25"/>
      <c r="Z102" s="25"/>
    </row>
    <row r="103" spans="1:26" ht="81" customHeight="1" x14ac:dyDescent="0.25">
      <c r="A103" s="521" t="s">
        <v>477</v>
      </c>
      <c r="B103" s="527" t="str">
        <f>$B$10</f>
        <v>Competencias técnicas (Unidad de competencia)</v>
      </c>
      <c r="C103" s="533" t="s">
        <v>478</v>
      </c>
      <c r="D103" s="442" t="str">
        <f ca="1">OFFSET(Capacidades!$A$904,(ROW()-102)*10-1,11)</f>
        <v xml:space="preserve">UC5 C1 Ejecutar procedimientos  de limpieza, desinfección y preparación de manos y pies teniendo en cuenta los requerimientos del cliente, los procedimientos del establecimiento, criterios técnicos y normas de bioseguridad e higiene.     </v>
      </c>
      <c r="E103" s="420"/>
      <c r="F103" s="290" t="s">
        <v>479</v>
      </c>
      <c r="G103" s="290" t="s">
        <v>480</v>
      </c>
      <c r="H103" s="288">
        <v>1</v>
      </c>
      <c r="I103" s="288">
        <v>3</v>
      </c>
      <c r="J103" s="155">
        <f t="shared" si="0"/>
        <v>4</v>
      </c>
      <c r="K103" s="25"/>
      <c r="L103" s="25"/>
      <c r="M103" s="25"/>
      <c r="N103" s="25"/>
      <c r="O103" s="25"/>
      <c r="P103" s="25"/>
      <c r="Q103" s="25"/>
      <c r="R103" s="25"/>
      <c r="S103" s="25"/>
      <c r="T103" s="25"/>
      <c r="U103" s="25"/>
      <c r="V103" s="25"/>
      <c r="W103" s="25"/>
      <c r="X103" s="25"/>
      <c r="Y103" s="25"/>
      <c r="Z103" s="25"/>
    </row>
    <row r="104" spans="1:26" ht="36.75" customHeight="1" x14ac:dyDescent="0.25">
      <c r="A104" s="522"/>
      <c r="B104" s="528"/>
      <c r="C104" s="534"/>
      <c r="D104" s="442" t="str">
        <f ca="1">OFFSET(Capacidades!$A$904,(ROW()-102)*10-1,11)</f>
        <v xml:space="preserve">UC5 C2 Realizar técnicas de manicure teniendo en cuenta los requerimientos del cliente, criterios técnicos, estéticos y de bioseguridad e higiene.     </v>
      </c>
      <c r="E104" s="420"/>
      <c r="F104" s="290" t="s">
        <v>481</v>
      </c>
      <c r="G104" s="290" t="s">
        <v>480</v>
      </c>
      <c r="H104" s="288">
        <v>1</v>
      </c>
      <c r="I104" s="314">
        <v>3</v>
      </c>
      <c r="J104" s="155">
        <f t="shared" si="0"/>
        <v>4</v>
      </c>
      <c r="K104" s="25"/>
      <c r="L104" s="25"/>
      <c r="M104" s="25"/>
      <c r="N104" s="25"/>
      <c r="O104" s="25"/>
      <c r="P104" s="25"/>
      <c r="Q104" s="25"/>
      <c r="R104" s="25"/>
      <c r="S104" s="25"/>
      <c r="T104" s="25"/>
      <c r="U104" s="25"/>
      <c r="V104" s="25"/>
      <c r="W104" s="25"/>
      <c r="X104" s="25"/>
      <c r="Y104" s="25"/>
      <c r="Z104" s="25"/>
    </row>
    <row r="105" spans="1:26" ht="36" customHeight="1" x14ac:dyDescent="0.25">
      <c r="A105" s="522"/>
      <c r="B105" s="529"/>
      <c r="C105" s="535"/>
      <c r="D105" s="442" t="str">
        <f ca="1">OFFSET(Capacidades!$A$904,(ROW()-102)*10-1,11)</f>
        <v xml:space="preserve">UC5 C3 Ejecutar técnicas de pedicure teniendo en cuenta los requerimientos del cliente,  criterios técnicos, estéticos y de bioseguridad e higiene.     </v>
      </c>
      <c r="E105" s="420"/>
      <c r="F105" s="290" t="s">
        <v>482</v>
      </c>
      <c r="G105" s="290" t="s">
        <v>480</v>
      </c>
      <c r="H105" s="290">
        <v>1</v>
      </c>
      <c r="I105" s="290">
        <v>3</v>
      </c>
      <c r="J105" s="155">
        <f t="shared" si="0"/>
        <v>4</v>
      </c>
      <c r="K105" s="25"/>
      <c r="L105" s="25"/>
      <c r="M105" s="25"/>
      <c r="N105" s="25"/>
      <c r="O105" s="25"/>
      <c r="P105" s="25"/>
      <c r="Q105" s="25"/>
      <c r="R105" s="25"/>
      <c r="S105" s="25"/>
      <c r="T105" s="25"/>
      <c r="U105" s="25"/>
      <c r="V105" s="25"/>
      <c r="W105" s="25"/>
      <c r="X105" s="25"/>
      <c r="Y105" s="25"/>
      <c r="Z105" s="25"/>
    </row>
    <row r="106" spans="1:26" ht="12.75" hidden="1" customHeight="1" x14ac:dyDescent="0.25">
      <c r="A106" s="522"/>
      <c r="B106" s="152"/>
      <c r="C106" s="170"/>
      <c r="D106" s="442" t="str">
        <f ca="1">OFFSET(Capacidades!$A$904,(ROW()-102)*10-1,11)</f>
        <v xml:space="preserve">       </v>
      </c>
      <c r="E106" s="420"/>
      <c r="F106" s="43"/>
      <c r="G106" s="154"/>
      <c r="H106" s="157"/>
      <c r="I106" s="158"/>
      <c r="J106" s="155">
        <f t="shared" si="0"/>
        <v>0</v>
      </c>
      <c r="K106" s="25"/>
      <c r="L106" s="25"/>
      <c r="M106" s="25"/>
      <c r="N106" s="25"/>
      <c r="O106" s="25"/>
      <c r="P106" s="25"/>
      <c r="Q106" s="25"/>
      <c r="R106" s="25"/>
      <c r="S106" s="25"/>
      <c r="T106" s="25"/>
      <c r="U106" s="25"/>
      <c r="V106" s="25"/>
      <c r="W106" s="25"/>
      <c r="X106" s="25"/>
      <c r="Y106" s="25"/>
      <c r="Z106" s="25"/>
    </row>
    <row r="107" spans="1:26" ht="12.75" hidden="1" customHeight="1" x14ac:dyDescent="0.25">
      <c r="A107" s="522"/>
      <c r="B107" s="152"/>
      <c r="C107" s="170"/>
      <c r="D107" s="442" t="str">
        <f ca="1">OFFSET(Capacidades!$A$904,(ROW()-102)*10-1,11)</f>
        <v xml:space="preserve">       </v>
      </c>
      <c r="E107" s="420"/>
      <c r="F107" s="43"/>
      <c r="G107" s="154"/>
      <c r="H107" s="157"/>
      <c r="I107" s="158"/>
      <c r="J107" s="155">
        <f t="shared" si="0"/>
        <v>0</v>
      </c>
      <c r="K107" s="25"/>
      <c r="L107" s="25"/>
      <c r="M107" s="25"/>
      <c r="N107" s="25"/>
      <c r="O107" s="25"/>
      <c r="P107" s="25"/>
      <c r="Q107" s="25"/>
      <c r="R107" s="25"/>
      <c r="S107" s="25"/>
      <c r="T107" s="25"/>
      <c r="U107" s="25"/>
      <c r="V107" s="25"/>
      <c r="W107" s="25"/>
      <c r="X107" s="25"/>
      <c r="Y107" s="25"/>
      <c r="Z107" s="25"/>
    </row>
    <row r="108" spans="1:26" ht="12.75" hidden="1" customHeight="1" x14ac:dyDescent="0.25">
      <c r="A108" s="522"/>
      <c r="B108" s="152"/>
      <c r="C108" s="170"/>
      <c r="D108" s="442" t="str">
        <f ca="1">OFFSET(Capacidades!$A$904,(ROW()-102)*10-1,11)</f>
        <v xml:space="preserve">       </v>
      </c>
      <c r="E108" s="420"/>
      <c r="F108" s="43"/>
      <c r="G108" s="154"/>
      <c r="H108" s="157"/>
      <c r="I108" s="158"/>
      <c r="J108" s="155">
        <f t="shared" si="0"/>
        <v>0</v>
      </c>
      <c r="K108" s="25"/>
      <c r="L108" s="25"/>
      <c r="M108" s="25"/>
      <c r="N108" s="25"/>
      <c r="O108" s="25"/>
      <c r="P108" s="25"/>
      <c r="Q108" s="25"/>
      <c r="R108" s="25"/>
      <c r="S108" s="25"/>
      <c r="T108" s="25"/>
      <c r="U108" s="25"/>
      <c r="V108" s="25"/>
      <c r="W108" s="25"/>
      <c r="X108" s="25"/>
      <c r="Y108" s="25"/>
      <c r="Z108" s="25"/>
    </row>
    <row r="109" spans="1:26" ht="12.75" hidden="1" customHeight="1" x14ac:dyDescent="0.25">
      <c r="A109" s="522"/>
      <c r="B109" s="152"/>
      <c r="C109" s="170"/>
      <c r="D109" s="442" t="str">
        <f ca="1">OFFSET(Capacidades!$A$904,(ROW()-102)*10-1,11)</f>
        <v xml:space="preserve">       </v>
      </c>
      <c r="E109" s="420"/>
      <c r="F109" s="43"/>
      <c r="G109" s="154"/>
      <c r="H109" s="157"/>
      <c r="I109" s="158"/>
      <c r="J109" s="155">
        <f t="shared" si="0"/>
        <v>0</v>
      </c>
      <c r="K109" s="25"/>
      <c r="L109" s="25"/>
      <c r="M109" s="25"/>
      <c r="N109" s="25"/>
      <c r="O109" s="25"/>
      <c r="P109" s="25"/>
      <c r="Q109" s="25"/>
      <c r="R109" s="25"/>
      <c r="S109" s="25"/>
      <c r="T109" s="25"/>
      <c r="U109" s="25"/>
      <c r="V109" s="25"/>
      <c r="W109" s="25"/>
      <c r="X109" s="25"/>
      <c r="Y109" s="25"/>
      <c r="Z109" s="25"/>
    </row>
    <row r="110" spans="1:26" ht="12.75" hidden="1" customHeight="1" x14ac:dyDescent="0.25">
      <c r="A110" s="522"/>
      <c r="B110" s="152"/>
      <c r="C110" s="170"/>
      <c r="D110" s="442" t="str">
        <f ca="1">OFFSET(Capacidades!$A$904,(ROW()-102)*10-1,11)</f>
        <v xml:space="preserve">       </v>
      </c>
      <c r="E110" s="420"/>
      <c r="F110" s="43"/>
      <c r="G110" s="154"/>
      <c r="H110" s="157"/>
      <c r="I110" s="158"/>
      <c r="J110" s="155">
        <f t="shared" si="0"/>
        <v>0</v>
      </c>
      <c r="K110" s="25"/>
      <c r="L110" s="25"/>
      <c r="M110" s="25"/>
      <c r="N110" s="25"/>
      <c r="O110" s="25"/>
      <c r="P110" s="25"/>
      <c r="Q110" s="25"/>
      <c r="R110" s="25"/>
      <c r="S110" s="25"/>
      <c r="T110" s="25"/>
      <c r="U110" s="25"/>
      <c r="V110" s="25"/>
      <c r="W110" s="25"/>
      <c r="X110" s="25"/>
      <c r="Y110" s="25"/>
      <c r="Z110" s="25"/>
    </row>
    <row r="111" spans="1:26" ht="12.75" hidden="1" customHeight="1" x14ac:dyDescent="0.25">
      <c r="A111" s="522"/>
      <c r="B111" s="152"/>
      <c r="C111" s="170"/>
      <c r="D111" s="442" t="str">
        <f ca="1">OFFSET(Capacidades!$A$904,(ROW()-102)*10-1,11)</f>
        <v xml:space="preserve">       </v>
      </c>
      <c r="E111" s="420"/>
      <c r="F111" s="43"/>
      <c r="G111" s="154"/>
      <c r="H111" s="157"/>
      <c r="I111" s="158"/>
      <c r="J111" s="155">
        <f t="shared" si="0"/>
        <v>0</v>
      </c>
      <c r="K111" s="25"/>
      <c r="L111" s="25"/>
      <c r="M111" s="25"/>
      <c r="N111" s="25"/>
      <c r="O111" s="25"/>
      <c r="P111" s="25"/>
      <c r="Q111" s="25"/>
      <c r="R111" s="25"/>
      <c r="S111" s="25"/>
      <c r="T111" s="25"/>
      <c r="U111" s="25"/>
      <c r="V111" s="25"/>
      <c r="W111" s="25"/>
      <c r="X111" s="25"/>
      <c r="Y111" s="25"/>
      <c r="Z111" s="25"/>
    </row>
    <row r="112" spans="1:26" ht="12.75" hidden="1" customHeight="1" x14ac:dyDescent="0.25">
      <c r="A112" s="522"/>
      <c r="B112" s="152"/>
      <c r="C112" s="170"/>
      <c r="D112" s="442" t="str">
        <f ca="1">OFFSET(Capacidades!$A$904,(ROW()-102)*10-1,11)</f>
        <v xml:space="preserve">       </v>
      </c>
      <c r="E112" s="420"/>
      <c r="F112" s="43"/>
      <c r="G112" s="154"/>
      <c r="H112" s="157"/>
      <c r="I112" s="158"/>
      <c r="J112" s="155">
        <f t="shared" si="0"/>
        <v>0</v>
      </c>
      <c r="K112" s="25"/>
      <c r="L112" s="25"/>
      <c r="M112" s="25"/>
      <c r="N112" s="25"/>
      <c r="O112" s="25"/>
      <c r="P112" s="25"/>
      <c r="Q112" s="25"/>
      <c r="R112" s="25"/>
      <c r="S112" s="25"/>
      <c r="T112" s="25"/>
      <c r="U112" s="25"/>
      <c r="V112" s="25"/>
      <c r="W112" s="25"/>
      <c r="X112" s="25"/>
      <c r="Y112" s="25"/>
      <c r="Z112" s="25"/>
    </row>
    <row r="113" spans="1:26" ht="12.75" hidden="1" customHeight="1" x14ac:dyDescent="0.25">
      <c r="A113" s="522"/>
      <c r="B113" s="152"/>
      <c r="C113" s="170"/>
      <c r="D113" s="442" t="str">
        <f ca="1">OFFSET(Capacidades!$A$904,(ROW()-102)*10-1,11)</f>
        <v xml:space="preserve">       </v>
      </c>
      <c r="E113" s="420"/>
      <c r="F113" s="43"/>
      <c r="G113" s="154"/>
      <c r="H113" s="157"/>
      <c r="I113" s="158"/>
      <c r="J113" s="155">
        <f t="shared" si="0"/>
        <v>0</v>
      </c>
      <c r="K113" s="25"/>
      <c r="L113" s="25"/>
      <c r="M113" s="25"/>
      <c r="N113" s="25"/>
      <c r="O113" s="25"/>
      <c r="P113" s="25"/>
      <c r="Q113" s="25"/>
      <c r="R113" s="25"/>
      <c r="S113" s="25"/>
      <c r="T113" s="25"/>
      <c r="U113" s="25"/>
      <c r="V113" s="25"/>
      <c r="W113" s="25"/>
      <c r="X113" s="25"/>
      <c r="Y113" s="25"/>
      <c r="Z113" s="25"/>
    </row>
    <row r="114" spans="1:26" ht="12.75" hidden="1" customHeight="1" x14ac:dyDescent="0.25">
      <c r="A114" s="522"/>
      <c r="B114" s="152"/>
      <c r="C114" s="170"/>
      <c r="D114" s="442" t="str">
        <f ca="1">OFFSET(Capacidades!$A$904,(ROW()-102)*10-1,11)</f>
        <v xml:space="preserve">       </v>
      </c>
      <c r="E114" s="420"/>
      <c r="F114" s="43"/>
      <c r="G114" s="154"/>
      <c r="H114" s="157"/>
      <c r="I114" s="158"/>
      <c r="J114" s="155">
        <f t="shared" si="0"/>
        <v>0</v>
      </c>
      <c r="K114" s="25"/>
      <c r="L114" s="25"/>
      <c r="M114" s="25"/>
      <c r="N114" s="25"/>
      <c r="O114" s="25"/>
      <c r="P114" s="25"/>
      <c r="Q114" s="25"/>
      <c r="R114" s="25"/>
      <c r="S114" s="25"/>
      <c r="T114" s="25"/>
      <c r="U114" s="25"/>
      <c r="V114" s="25"/>
      <c r="W114" s="25"/>
      <c r="X114" s="25"/>
      <c r="Y114" s="25"/>
      <c r="Z114" s="25"/>
    </row>
    <row r="115" spans="1:26" ht="12.75" hidden="1" customHeight="1" x14ac:dyDescent="0.25">
      <c r="A115" s="522"/>
      <c r="B115" s="152"/>
      <c r="C115" s="170"/>
      <c r="D115" s="442" t="str">
        <f ca="1">OFFSET(Capacidades!$A$904,(ROW()-102)*10-1,11)</f>
        <v xml:space="preserve">       </v>
      </c>
      <c r="E115" s="420"/>
      <c r="F115" s="43"/>
      <c r="G115" s="154"/>
      <c r="H115" s="157"/>
      <c r="I115" s="158"/>
      <c r="J115" s="155">
        <f t="shared" si="0"/>
        <v>0</v>
      </c>
      <c r="K115" s="25"/>
      <c r="L115" s="25"/>
      <c r="M115" s="25"/>
      <c r="N115" s="25"/>
      <c r="O115" s="25"/>
      <c r="P115" s="25"/>
      <c r="Q115" s="25"/>
      <c r="R115" s="25"/>
      <c r="S115" s="25"/>
      <c r="T115" s="25"/>
      <c r="U115" s="25"/>
      <c r="V115" s="25"/>
      <c r="W115" s="25"/>
      <c r="X115" s="25"/>
      <c r="Y115" s="25"/>
      <c r="Z115" s="25"/>
    </row>
    <row r="116" spans="1:26" ht="12.75" hidden="1" customHeight="1" x14ac:dyDescent="0.25">
      <c r="A116" s="522"/>
      <c r="B116" s="152"/>
      <c r="C116" s="170"/>
      <c r="D116" s="442" t="str">
        <f ca="1">OFFSET(Capacidades!$A$904,(ROW()-102)*10-1,11)</f>
        <v xml:space="preserve">       </v>
      </c>
      <c r="E116" s="420"/>
      <c r="F116" s="43"/>
      <c r="G116" s="154"/>
      <c r="H116" s="157"/>
      <c r="I116" s="158"/>
      <c r="J116" s="155">
        <f t="shared" si="0"/>
        <v>0</v>
      </c>
      <c r="K116" s="25"/>
      <c r="L116" s="25"/>
      <c r="M116" s="25"/>
      <c r="N116" s="25"/>
      <c r="O116" s="25"/>
      <c r="P116" s="25"/>
      <c r="Q116" s="25"/>
      <c r="R116" s="25"/>
      <c r="S116" s="25"/>
      <c r="T116" s="25"/>
      <c r="U116" s="25"/>
      <c r="V116" s="25"/>
      <c r="W116" s="25"/>
      <c r="X116" s="25"/>
      <c r="Y116" s="25"/>
      <c r="Z116" s="25"/>
    </row>
    <row r="117" spans="1:26" ht="12.75" hidden="1" customHeight="1" x14ac:dyDescent="0.25">
      <c r="A117" s="522"/>
      <c r="B117" s="152"/>
      <c r="C117" s="170"/>
      <c r="D117" s="442" t="str">
        <f ca="1">OFFSET(Capacidades!$A$904,(ROW()-102)*10-1,11)</f>
        <v xml:space="preserve">       </v>
      </c>
      <c r="E117" s="420"/>
      <c r="F117" s="43"/>
      <c r="G117" s="154"/>
      <c r="H117" s="157"/>
      <c r="I117" s="158"/>
      <c r="J117" s="155">
        <f t="shared" si="0"/>
        <v>0</v>
      </c>
      <c r="K117" s="25"/>
      <c r="L117" s="25"/>
      <c r="M117" s="25"/>
      <c r="N117" s="25"/>
      <c r="O117" s="25"/>
      <c r="P117" s="25"/>
      <c r="Q117" s="25"/>
      <c r="R117" s="25"/>
      <c r="S117" s="25"/>
      <c r="T117" s="25"/>
      <c r="U117" s="25"/>
      <c r="V117" s="25"/>
      <c r="W117" s="25"/>
      <c r="X117" s="25"/>
      <c r="Y117" s="25"/>
      <c r="Z117" s="25"/>
    </row>
    <row r="118" spans="1:26" ht="12.75" hidden="1" customHeight="1" x14ac:dyDescent="0.25">
      <c r="A118" s="522"/>
      <c r="B118" s="152"/>
      <c r="C118" s="170"/>
      <c r="D118" s="442" t="str">
        <f ca="1">OFFSET(Capacidades!$A$904,(ROW()-102)*10-1,11)</f>
        <v xml:space="preserve">       </v>
      </c>
      <c r="E118" s="420"/>
      <c r="F118" s="43"/>
      <c r="G118" s="154"/>
      <c r="H118" s="157"/>
      <c r="I118" s="158"/>
      <c r="J118" s="155">
        <f t="shared" si="0"/>
        <v>0</v>
      </c>
      <c r="K118" s="25"/>
      <c r="L118" s="25"/>
      <c r="M118" s="25"/>
      <c r="N118" s="25"/>
      <c r="O118" s="25"/>
      <c r="P118" s="25"/>
      <c r="Q118" s="25"/>
      <c r="R118" s="25"/>
      <c r="S118" s="25"/>
      <c r="T118" s="25"/>
      <c r="U118" s="25"/>
      <c r="V118" s="25"/>
      <c r="W118" s="25"/>
      <c r="X118" s="25"/>
      <c r="Y118" s="25"/>
      <c r="Z118" s="25"/>
    </row>
    <row r="119" spans="1:26" ht="12.75" hidden="1" customHeight="1" x14ac:dyDescent="0.25">
      <c r="A119" s="522"/>
      <c r="B119" s="152"/>
      <c r="C119" s="170"/>
      <c r="D119" s="442" t="str">
        <f ca="1">OFFSET(Capacidades!$A$904,(ROW()-102)*10-1,11)</f>
        <v xml:space="preserve">       </v>
      </c>
      <c r="E119" s="420"/>
      <c r="F119" s="43"/>
      <c r="G119" s="154"/>
      <c r="H119" s="157"/>
      <c r="I119" s="158"/>
      <c r="J119" s="155">
        <f t="shared" si="0"/>
        <v>0</v>
      </c>
      <c r="K119" s="25"/>
      <c r="L119" s="25"/>
      <c r="M119" s="25"/>
      <c r="N119" s="25"/>
      <c r="O119" s="25"/>
      <c r="P119" s="25"/>
      <c r="Q119" s="25"/>
      <c r="R119" s="25"/>
      <c r="S119" s="25"/>
      <c r="T119" s="25"/>
      <c r="U119" s="25"/>
      <c r="V119" s="25"/>
      <c r="W119" s="25"/>
      <c r="X119" s="25"/>
      <c r="Y119" s="25"/>
      <c r="Z119" s="25"/>
    </row>
    <row r="120" spans="1:26" ht="12.75" hidden="1" customHeight="1" x14ac:dyDescent="0.25">
      <c r="A120" s="522"/>
      <c r="B120" s="152"/>
      <c r="C120" s="170"/>
      <c r="D120" s="442" t="str">
        <f ca="1">OFFSET(Capacidades!$A$904,(ROW()-102)*10-1,11)</f>
        <v xml:space="preserve">       </v>
      </c>
      <c r="E120" s="420"/>
      <c r="F120" s="43"/>
      <c r="G120" s="154"/>
      <c r="H120" s="157"/>
      <c r="I120" s="158"/>
      <c r="J120" s="155">
        <f t="shared" si="0"/>
        <v>0</v>
      </c>
      <c r="K120" s="25"/>
      <c r="L120" s="25"/>
      <c r="M120" s="25"/>
      <c r="N120" s="25"/>
      <c r="O120" s="25"/>
      <c r="P120" s="25"/>
      <c r="Q120" s="25"/>
      <c r="R120" s="25"/>
      <c r="S120" s="25"/>
      <c r="T120" s="25"/>
      <c r="U120" s="25"/>
      <c r="V120" s="25"/>
      <c r="W120" s="25"/>
      <c r="X120" s="25"/>
      <c r="Y120" s="25"/>
      <c r="Z120" s="25"/>
    </row>
    <row r="121" spans="1:26" ht="12.75" hidden="1" customHeight="1" x14ac:dyDescent="0.25">
      <c r="A121" s="522"/>
      <c r="B121" s="152"/>
      <c r="C121" s="170"/>
      <c r="D121" s="442" t="str">
        <f ca="1">OFFSET(Capacidades!$A$904,(ROW()-102)*10-1,11)</f>
        <v xml:space="preserve">       </v>
      </c>
      <c r="E121" s="420"/>
      <c r="F121" s="43"/>
      <c r="G121" s="154"/>
      <c r="H121" s="157"/>
      <c r="I121" s="158"/>
      <c r="J121" s="155">
        <f t="shared" si="0"/>
        <v>0</v>
      </c>
      <c r="K121" s="25"/>
      <c r="L121" s="25"/>
      <c r="M121" s="25"/>
      <c r="N121" s="25"/>
      <c r="O121" s="25"/>
      <c r="P121" s="25"/>
      <c r="Q121" s="25"/>
      <c r="R121" s="25"/>
      <c r="S121" s="25"/>
      <c r="T121" s="25"/>
      <c r="U121" s="25"/>
      <c r="V121" s="25"/>
      <c r="W121" s="25"/>
      <c r="X121" s="25"/>
      <c r="Y121" s="25"/>
      <c r="Z121" s="25"/>
    </row>
    <row r="122" spans="1:26" ht="12.75" hidden="1" customHeight="1" x14ac:dyDescent="0.25">
      <c r="A122" s="522"/>
      <c r="B122" s="152"/>
      <c r="C122" s="171"/>
      <c r="D122" s="442" t="str">
        <f ca="1">OFFSET(Capacidades!$A$904,(ROW()-102)*10-1,11)</f>
        <v xml:space="preserve">       </v>
      </c>
      <c r="E122" s="420"/>
      <c r="F122" s="43"/>
      <c r="G122" s="154"/>
      <c r="H122" s="157"/>
      <c r="I122" s="158"/>
      <c r="J122" s="155">
        <f t="shared" si="0"/>
        <v>0</v>
      </c>
      <c r="K122" s="25"/>
      <c r="L122" s="25"/>
      <c r="M122" s="25"/>
      <c r="N122" s="25"/>
      <c r="O122" s="25"/>
      <c r="P122" s="25"/>
      <c r="Q122" s="25"/>
      <c r="R122" s="25"/>
      <c r="S122" s="25"/>
      <c r="T122" s="25"/>
      <c r="U122" s="25"/>
      <c r="V122" s="25"/>
      <c r="W122" s="25"/>
      <c r="X122" s="25"/>
      <c r="Y122" s="25"/>
      <c r="Z122" s="25"/>
    </row>
    <row r="123" spans="1:26" ht="70.5" customHeight="1" x14ac:dyDescent="0.25">
      <c r="A123" s="522"/>
      <c r="B123" s="518" t="str">
        <f>$B$30</f>
        <v>Competencias para la empleabilidad</v>
      </c>
      <c r="C123" s="520" t="s">
        <v>483</v>
      </c>
      <c r="D123" s="442" t="str">
        <f ca="1">OFFSET(Capacidades!$A$904,(ROW()-102)*10-1,11)</f>
        <v xml:space="preserve">CE3 C1 Utilizar metodologías para identificar oportunidades de negocio tomando en cuenta el programa de estudios y las necesidades del cliente.     </v>
      </c>
      <c r="E123" s="420"/>
      <c r="F123" s="154" t="s">
        <v>484</v>
      </c>
      <c r="G123" s="154" t="s">
        <v>480</v>
      </c>
      <c r="H123" s="288">
        <v>1</v>
      </c>
      <c r="I123" s="288">
        <v>1</v>
      </c>
      <c r="J123" s="155">
        <f t="shared" si="0"/>
        <v>2</v>
      </c>
      <c r="K123" s="25"/>
      <c r="L123" s="25"/>
      <c r="M123" s="25"/>
      <c r="N123" s="25"/>
      <c r="O123" s="25"/>
      <c r="P123" s="25"/>
      <c r="Q123" s="25"/>
      <c r="R123" s="25"/>
      <c r="S123" s="25"/>
      <c r="T123" s="25"/>
      <c r="U123" s="25"/>
      <c r="V123" s="25"/>
      <c r="W123" s="25"/>
      <c r="X123" s="25"/>
      <c r="Y123" s="25"/>
      <c r="Z123" s="25"/>
    </row>
    <row r="124" spans="1:26" ht="69.75" customHeight="1" x14ac:dyDescent="0.25">
      <c r="A124" s="522"/>
      <c r="B124" s="519"/>
      <c r="C124" s="484"/>
      <c r="D124" s="442" t="str">
        <f ca="1">OFFSET(Capacidades!$A$904,(ROW()-102)*10-1,11)</f>
        <v xml:space="preserve">
CE3 C2 Formular planes de negocio innovadores vinculados al programa de estudio  considerando un proceso metodológico que genere valor, sea sostenible y preserve el ambiente.    </v>
      </c>
      <c r="E124" s="420"/>
      <c r="F124" s="154" t="s">
        <v>485</v>
      </c>
      <c r="G124" s="154" t="s">
        <v>480</v>
      </c>
      <c r="H124" s="154">
        <v>1</v>
      </c>
      <c r="I124" s="154">
        <v>1</v>
      </c>
      <c r="J124" s="155">
        <f t="shared" si="0"/>
        <v>2</v>
      </c>
      <c r="K124" s="25"/>
      <c r="L124" s="25"/>
      <c r="M124" s="25"/>
      <c r="N124" s="25"/>
      <c r="O124" s="25"/>
      <c r="P124" s="25"/>
      <c r="Q124" s="25"/>
      <c r="R124" s="25"/>
      <c r="S124" s="25"/>
      <c r="T124" s="25"/>
      <c r="U124" s="25"/>
      <c r="V124" s="25"/>
      <c r="W124" s="25"/>
      <c r="X124" s="25"/>
      <c r="Y124" s="25"/>
      <c r="Z124" s="25"/>
    </row>
    <row r="125" spans="1:26" ht="117.75" customHeight="1" x14ac:dyDescent="0.25">
      <c r="A125" s="523"/>
      <c r="B125" s="163"/>
      <c r="C125" s="485"/>
      <c r="D125" s="442" t="str">
        <f ca="1">OFFSET(Capacidades!$A$904,(ROW()-102)*10-1,11)</f>
        <v>CE5 C1 Identificar fortalezas y cualidades para resolver problemas ante las dificultades del trabajo. CE5 C2 Aplicar  alternativas de soluciones a situaciones que se presentan  considerando los objetivos del área de desempeño</v>
      </c>
      <c r="E125" s="420"/>
      <c r="F125" s="313" t="s">
        <v>486</v>
      </c>
      <c r="G125" s="154" t="s">
        <v>480</v>
      </c>
      <c r="H125" s="157">
        <v>1</v>
      </c>
      <c r="I125" s="158">
        <v>1</v>
      </c>
      <c r="J125" s="155">
        <f t="shared" si="0"/>
        <v>2</v>
      </c>
      <c r="K125" s="25"/>
      <c r="L125" s="25"/>
      <c r="M125" s="25"/>
      <c r="N125" s="25"/>
      <c r="O125" s="25"/>
      <c r="P125" s="25"/>
      <c r="Q125" s="25"/>
      <c r="R125" s="25"/>
      <c r="S125" s="25"/>
      <c r="T125" s="25"/>
      <c r="U125" s="25"/>
      <c r="V125" s="25"/>
      <c r="W125" s="25"/>
      <c r="X125" s="25"/>
      <c r="Y125" s="25"/>
      <c r="Z125" s="25"/>
    </row>
    <row r="126" spans="1:26" ht="48.75" hidden="1" customHeight="1" x14ac:dyDescent="0.25">
      <c r="A126" s="151"/>
      <c r="B126" s="163"/>
      <c r="C126" s="43"/>
      <c r="D126" s="442" t="str">
        <f ca="1">OFFSET(Capacidades!$A$904,(ROW()-102)*10-1,11)</f>
        <v xml:space="preserve">       </v>
      </c>
      <c r="E126" s="420"/>
      <c r="F126" s="43"/>
      <c r="G126" s="154"/>
      <c r="H126" s="157"/>
      <c r="I126" s="158"/>
      <c r="J126" s="155">
        <f t="shared" si="0"/>
        <v>0</v>
      </c>
      <c r="K126" s="25"/>
      <c r="L126" s="25"/>
      <c r="M126" s="25"/>
      <c r="N126" s="25"/>
      <c r="O126" s="25"/>
      <c r="P126" s="25"/>
      <c r="Q126" s="25"/>
      <c r="R126" s="25"/>
      <c r="S126" s="25"/>
      <c r="T126" s="25"/>
      <c r="U126" s="25"/>
      <c r="V126" s="25"/>
      <c r="W126" s="25"/>
      <c r="X126" s="25"/>
      <c r="Y126" s="25"/>
      <c r="Z126" s="25"/>
    </row>
    <row r="127" spans="1:26" ht="45.75" hidden="1" customHeight="1" x14ac:dyDescent="0.25">
      <c r="A127" s="151"/>
      <c r="B127" s="163"/>
      <c r="C127" s="43"/>
      <c r="D127" s="442" t="str">
        <f ca="1">OFFSET(Capacidades!$A$904,(ROW()-102)*10-1,11)</f>
        <v xml:space="preserve">       </v>
      </c>
      <c r="E127" s="420"/>
      <c r="F127" s="43"/>
      <c r="G127" s="154"/>
      <c r="H127" s="157"/>
      <c r="I127" s="158"/>
      <c r="J127" s="155">
        <f t="shared" si="0"/>
        <v>0</v>
      </c>
      <c r="K127" s="25"/>
      <c r="L127" s="25"/>
      <c r="M127" s="25"/>
      <c r="N127" s="25"/>
      <c r="O127" s="25"/>
      <c r="P127" s="25"/>
      <c r="Q127" s="25"/>
      <c r="R127" s="25"/>
      <c r="S127" s="25"/>
      <c r="T127" s="25"/>
      <c r="U127" s="25"/>
      <c r="V127" s="25"/>
      <c r="W127" s="25"/>
      <c r="X127" s="25"/>
      <c r="Y127" s="25"/>
      <c r="Z127" s="25"/>
    </row>
    <row r="128" spans="1:26" ht="54.75" hidden="1" customHeight="1" x14ac:dyDescent="0.25">
      <c r="A128" s="151"/>
      <c r="B128" s="163"/>
      <c r="C128" s="43"/>
      <c r="D128" s="442" t="str">
        <f ca="1">OFFSET(Capacidades!$A$904,(ROW()-102)*10-1,11)</f>
        <v xml:space="preserve">       </v>
      </c>
      <c r="E128" s="420"/>
      <c r="F128" s="43"/>
      <c r="G128" s="154"/>
      <c r="H128" s="157"/>
      <c r="I128" s="158"/>
      <c r="J128" s="155">
        <f t="shared" si="0"/>
        <v>0</v>
      </c>
      <c r="K128" s="25"/>
      <c r="L128" s="25"/>
      <c r="M128" s="25"/>
      <c r="N128" s="25"/>
      <c r="O128" s="25"/>
      <c r="P128" s="25"/>
      <c r="Q128" s="25"/>
      <c r="R128" s="25"/>
      <c r="S128" s="25"/>
      <c r="T128" s="25"/>
      <c r="U128" s="25"/>
      <c r="V128" s="25"/>
      <c r="W128" s="25"/>
      <c r="X128" s="25"/>
      <c r="Y128" s="25"/>
      <c r="Z128" s="25"/>
    </row>
    <row r="129" spans="1:26" ht="28.5" hidden="1" customHeight="1" x14ac:dyDescent="0.25">
      <c r="A129" s="151"/>
      <c r="B129" s="163"/>
      <c r="C129" s="43"/>
      <c r="D129" s="442" t="str">
        <f ca="1">OFFSET(Capacidades!$A$904,(ROW()-102)*10-1,11)</f>
        <v xml:space="preserve">       </v>
      </c>
      <c r="E129" s="420"/>
      <c r="F129" s="43"/>
      <c r="G129" s="154"/>
      <c r="H129" s="157"/>
      <c r="I129" s="158"/>
      <c r="J129" s="155">
        <f t="shared" si="0"/>
        <v>0</v>
      </c>
      <c r="K129" s="25"/>
      <c r="L129" s="25"/>
      <c r="M129" s="25"/>
      <c r="N129" s="25"/>
      <c r="O129" s="25"/>
      <c r="P129" s="25"/>
      <c r="Q129" s="25"/>
      <c r="R129" s="25"/>
      <c r="S129" s="25"/>
      <c r="T129" s="25"/>
      <c r="U129" s="25"/>
      <c r="V129" s="25"/>
      <c r="W129" s="25"/>
      <c r="X129" s="25"/>
      <c r="Y129" s="25"/>
      <c r="Z129" s="25"/>
    </row>
    <row r="130" spans="1:26" ht="27" hidden="1" customHeight="1" x14ac:dyDescent="0.25">
      <c r="A130" s="151"/>
      <c r="B130" s="163"/>
      <c r="C130" s="43"/>
      <c r="D130" s="442" t="str">
        <f ca="1">OFFSET(Capacidades!$A$904,(ROW()-102)*10-1,11)</f>
        <v xml:space="preserve">       </v>
      </c>
      <c r="E130" s="420"/>
      <c r="F130" s="43"/>
      <c r="G130" s="154"/>
      <c r="H130" s="157"/>
      <c r="I130" s="158"/>
      <c r="J130" s="155">
        <f t="shared" si="0"/>
        <v>0</v>
      </c>
      <c r="K130" s="25"/>
      <c r="L130" s="25"/>
      <c r="M130" s="25"/>
      <c r="N130" s="25"/>
      <c r="O130" s="25"/>
      <c r="P130" s="25"/>
      <c r="Q130" s="25"/>
      <c r="R130" s="25"/>
      <c r="S130" s="25"/>
      <c r="T130" s="25"/>
      <c r="U130" s="25"/>
      <c r="V130" s="25"/>
      <c r="W130" s="25"/>
      <c r="X130" s="25"/>
      <c r="Y130" s="25"/>
      <c r="Z130" s="25"/>
    </row>
    <row r="131" spans="1:26" ht="40.5" hidden="1" customHeight="1" x14ac:dyDescent="0.25">
      <c r="A131" s="151"/>
      <c r="B131" s="163"/>
      <c r="C131" s="43"/>
      <c r="D131" s="442" t="str">
        <f ca="1">OFFSET(Capacidades!$A$904,(ROW()-102)*10-1,11)</f>
        <v xml:space="preserve">       </v>
      </c>
      <c r="E131" s="420"/>
      <c r="F131" s="43"/>
      <c r="G131" s="154"/>
      <c r="H131" s="157"/>
      <c r="I131" s="158"/>
      <c r="J131" s="155">
        <f t="shared" si="0"/>
        <v>0</v>
      </c>
      <c r="K131" s="25"/>
      <c r="L131" s="25"/>
      <c r="M131" s="25"/>
      <c r="N131" s="25"/>
      <c r="O131" s="25"/>
      <c r="P131" s="25"/>
      <c r="Q131" s="25"/>
      <c r="R131" s="25"/>
      <c r="S131" s="25"/>
      <c r="T131" s="25"/>
      <c r="U131" s="25"/>
      <c r="V131" s="25"/>
      <c r="W131" s="25"/>
      <c r="X131" s="25"/>
      <c r="Y131" s="25"/>
      <c r="Z131" s="25"/>
    </row>
    <row r="132" spans="1:26" ht="54.75" hidden="1" customHeight="1" x14ac:dyDescent="0.25">
      <c r="A132" s="151"/>
      <c r="B132" s="163"/>
      <c r="C132" s="43"/>
      <c r="D132" s="442" t="str">
        <f ca="1">OFFSET(Capacidades!$A$904,(ROW()-102)*10-1,11)</f>
        <v xml:space="preserve">       </v>
      </c>
      <c r="E132" s="420"/>
      <c r="F132" s="43"/>
      <c r="G132" s="154"/>
      <c r="H132" s="157"/>
      <c r="I132" s="158"/>
      <c r="J132" s="155">
        <f t="shared" si="0"/>
        <v>0</v>
      </c>
      <c r="K132" s="25"/>
      <c r="L132" s="25"/>
      <c r="M132" s="25"/>
      <c r="N132" s="25"/>
      <c r="O132" s="25"/>
      <c r="P132" s="25"/>
      <c r="Q132" s="25"/>
      <c r="R132" s="25"/>
      <c r="S132" s="25"/>
      <c r="T132" s="25"/>
      <c r="U132" s="25"/>
      <c r="V132" s="25"/>
      <c r="W132" s="25"/>
      <c r="X132" s="25"/>
      <c r="Y132" s="25"/>
      <c r="Z132" s="25"/>
    </row>
    <row r="133" spans="1:26" ht="21.75" customHeight="1" x14ac:dyDescent="0.25">
      <c r="A133" s="151"/>
      <c r="B133" s="509" t="str">
        <f>$B$40</f>
        <v>Experiencias formativas en situaciones reales de trabajo (EFSRT)</v>
      </c>
      <c r="C133" s="419"/>
      <c r="D133" s="419"/>
      <c r="E133" s="419"/>
      <c r="F133" s="169"/>
      <c r="G133" s="166" t="s">
        <v>480</v>
      </c>
      <c r="H133" s="157">
        <v>0</v>
      </c>
      <c r="I133" s="158">
        <v>3</v>
      </c>
      <c r="J133" s="155">
        <f t="shared" si="0"/>
        <v>3</v>
      </c>
      <c r="K133" s="25"/>
      <c r="L133" s="25"/>
      <c r="M133" s="25"/>
      <c r="N133" s="25"/>
      <c r="O133" s="25"/>
      <c r="P133" s="25"/>
      <c r="Q133" s="25"/>
      <c r="R133" s="25"/>
      <c r="S133" s="25"/>
      <c r="T133" s="25"/>
      <c r="U133" s="25"/>
      <c r="V133" s="25"/>
      <c r="W133" s="25"/>
      <c r="X133" s="25"/>
      <c r="Y133" s="25"/>
      <c r="Z133" s="25"/>
    </row>
    <row r="134" spans="1:26" ht="48.75" hidden="1" customHeight="1" x14ac:dyDescent="0.25">
      <c r="A134" s="151"/>
      <c r="B134" s="152" t="str">
        <f>$B$10</f>
        <v>Competencias técnicas (Unidad de competencia)</v>
      </c>
      <c r="C134" s="43"/>
      <c r="D134" s="442" t="str">
        <f ca="1">OFFSET(Capacidades!$A$1205,(ROW()-133)*10-1,11)</f>
        <v xml:space="preserve">       </v>
      </c>
      <c r="E134" s="420"/>
      <c r="F134" s="43"/>
      <c r="G134" s="154"/>
      <c r="H134" s="157"/>
      <c r="I134" s="158"/>
      <c r="J134" s="155">
        <f t="shared" si="0"/>
        <v>0</v>
      </c>
      <c r="K134" s="25"/>
      <c r="L134" s="25"/>
      <c r="M134" s="25"/>
      <c r="N134" s="25"/>
      <c r="O134" s="25"/>
      <c r="P134" s="25"/>
      <c r="Q134" s="25"/>
      <c r="R134" s="25"/>
      <c r="S134" s="25"/>
      <c r="T134" s="25"/>
      <c r="U134" s="25"/>
      <c r="V134" s="25"/>
      <c r="W134" s="25"/>
      <c r="X134" s="25"/>
      <c r="Y134" s="25"/>
      <c r="Z134" s="25"/>
    </row>
    <row r="135" spans="1:26" ht="63" hidden="1" customHeight="1" x14ac:dyDescent="0.25">
      <c r="A135" s="151"/>
      <c r="B135" s="152"/>
      <c r="C135" s="43"/>
      <c r="D135" s="442" t="str">
        <f ca="1">OFFSET(Capacidades!$A$1205,(ROW()-133)*10-1,11)</f>
        <v xml:space="preserve">       </v>
      </c>
      <c r="E135" s="420"/>
      <c r="F135" s="43"/>
      <c r="G135" s="154"/>
      <c r="H135" s="157"/>
      <c r="I135" s="158"/>
      <c r="J135" s="155">
        <f t="shared" si="0"/>
        <v>0</v>
      </c>
      <c r="K135" s="25"/>
      <c r="L135" s="25"/>
      <c r="M135" s="25"/>
      <c r="N135" s="25"/>
      <c r="O135" s="25"/>
      <c r="P135" s="25"/>
      <c r="Q135" s="25"/>
      <c r="R135" s="25"/>
      <c r="S135" s="25"/>
      <c r="T135" s="25"/>
      <c r="U135" s="25"/>
      <c r="V135" s="25"/>
      <c r="W135" s="25"/>
      <c r="X135" s="25"/>
      <c r="Y135" s="25"/>
      <c r="Z135" s="25"/>
    </row>
    <row r="136" spans="1:26" ht="61.5" hidden="1" customHeight="1" x14ac:dyDescent="0.25">
      <c r="A136" s="151"/>
      <c r="B136" s="152"/>
      <c r="C136" s="43"/>
      <c r="D136" s="442" t="str">
        <f ca="1">OFFSET(Capacidades!$A$1205,(ROW()-133)*10-1,11)</f>
        <v xml:space="preserve">       </v>
      </c>
      <c r="E136" s="420"/>
      <c r="F136" s="43"/>
      <c r="G136" s="154"/>
      <c r="H136" s="157"/>
      <c r="I136" s="158"/>
      <c r="J136" s="155">
        <f t="shared" si="0"/>
        <v>0</v>
      </c>
      <c r="K136" s="25"/>
      <c r="L136" s="25"/>
      <c r="M136" s="25"/>
      <c r="N136" s="25"/>
      <c r="O136" s="25"/>
      <c r="P136" s="25"/>
      <c r="Q136" s="25"/>
      <c r="R136" s="25"/>
      <c r="S136" s="25"/>
      <c r="T136" s="25"/>
      <c r="U136" s="25"/>
      <c r="V136" s="25"/>
      <c r="W136" s="25"/>
      <c r="X136" s="25"/>
      <c r="Y136" s="25"/>
      <c r="Z136" s="25"/>
    </row>
    <row r="137" spans="1:26" ht="59.25" hidden="1" customHeight="1" x14ac:dyDescent="0.25">
      <c r="A137" s="151"/>
      <c r="B137" s="152"/>
      <c r="C137" s="43"/>
      <c r="D137" s="442" t="str">
        <f ca="1">OFFSET(Capacidades!$A$1205,(ROW()-133)*10-1,11)</f>
        <v xml:space="preserve">       </v>
      </c>
      <c r="E137" s="420"/>
      <c r="F137" s="43"/>
      <c r="G137" s="154"/>
      <c r="H137" s="157"/>
      <c r="I137" s="158"/>
      <c r="J137" s="155">
        <f t="shared" si="0"/>
        <v>0</v>
      </c>
      <c r="K137" s="25"/>
      <c r="L137" s="25"/>
      <c r="M137" s="25"/>
      <c r="N137" s="25"/>
      <c r="O137" s="25"/>
      <c r="P137" s="25"/>
      <c r="Q137" s="25"/>
      <c r="R137" s="25"/>
      <c r="S137" s="25"/>
      <c r="T137" s="25"/>
      <c r="U137" s="25"/>
      <c r="V137" s="25"/>
      <c r="W137" s="25"/>
      <c r="X137" s="25"/>
      <c r="Y137" s="25"/>
      <c r="Z137" s="25"/>
    </row>
    <row r="138" spans="1:26" ht="54" hidden="1" customHeight="1" x14ac:dyDescent="0.25">
      <c r="A138" s="151"/>
      <c r="B138" s="152"/>
      <c r="C138" s="43"/>
      <c r="D138" s="442" t="str">
        <f ca="1">OFFSET(Capacidades!$A$1205,(ROW()-133)*10-1,11)</f>
        <v xml:space="preserve">       </v>
      </c>
      <c r="E138" s="420"/>
      <c r="F138" s="43"/>
      <c r="G138" s="154"/>
      <c r="H138" s="157"/>
      <c r="I138" s="158"/>
      <c r="J138" s="155">
        <f t="shared" si="0"/>
        <v>0</v>
      </c>
      <c r="K138" s="25"/>
      <c r="L138" s="25"/>
      <c r="M138" s="25"/>
      <c r="N138" s="25"/>
      <c r="O138" s="25"/>
      <c r="P138" s="25"/>
      <c r="Q138" s="25"/>
      <c r="R138" s="25"/>
      <c r="S138" s="25"/>
      <c r="T138" s="25"/>
      <c r="U138" s="25"/>
      <c r="V138" s="25"/>
      <c r="W138" s="25"/>
      <c r="X138" s="25"/>
      <c r="Y138" s="25"/>
      <c r="Z138" s="25"/>
    </row>
    <row r="139" spans="1:26" ht="48.75" hidden="1" customHeight="1" x14ac:dyDescent="0.25">
      <c r="A139" s="151"/>
      <c r="B139" s="152"/>
      <c r="C139" s="43"/>
      <c r="D139" s="442" t="str">
        <f ca="1">OFFSET(Capacidades!$A$1205,(ROW()-133)*10-1,11)</f>
        <v xml:space="preserve">       </v>
      </c>
      <c r="E139" s="420"/>
      <c r="F139" s="43"/>
      <c r="G139" s="154"/>
      <c r="H139" s="157"/>
      <c r="I139" s="158"/>
      <c r="J139" s="155">
        <f t="shared" si="0"/>
        <v>0</v>
      </c>
      <c r="K139" s="25"/>
      <c r="L139" s="25"/>
      <c r="M139" s="25"/>
      <c r="N139" s="25"/>
      <c r="O139" s="25"/>
      <c r="P139" s="25"/>
      <c r="Q139" s="25"/>
      <c r="R139" s="25"/>
      <c r="S139" s="25"/>
      <c r="T139" s="25"/>
      <c r="U139" s="25"/>
      <c r="V139" s="25"/>
      <c r="W139" s="25"/>
      <c r="X139" s="25"/>
      <c r="Y139" s="25"/>
      <c r="Z139" s="25"/>
    </row>
    <row r="140" spans="1:26" ht="48.75" hidden="1" customHeight="1" x14ac:dyDescent="0.25">
      <c r="A140" s="151"/>
      <c r="B140" s="152"/>
      <c r="C140" s="43"/>
      <c r="D140" s="442" t="str">
        <f ca="1">OFFSET(Capacidades!$A$1205,(ROW()-133)*10-1,11)</f>
        <v xml:space="preserve">       </v>
      </c>
      <c r="E140" s="420"/>
      <c r="F140" s="43"/>
      <c r="G140" s="154"/>
      <c r="H140" s="157"/>
      <c r="I140" s="158"/>
      <c r="J140" s="155">
        <f t="shared" si="0"/>
        <v>0</v>
      </c>
      <c r="K140" s="25"/>
      <c r="L140" s="25"/>
      <c r="M140" s="25"/>
      <c r="N140" s="25"/>
      <c r="O140" s="25"/>
      <c r="P140" s="25"/>
      <c r="Q140" s="25"/>
      <c r="R140" s="25"/>
      <c r="S140" s="25"/>
      <c r="T140" s="25"/>
      <c r="U140" s="25"/>
      <c r="V140" s="25"/>
      <c r="W140" s="25"/>
      <c r="X140" s="25"/>
      <c r="Y140" s="25"/>
      <c r="Z140" s="25"/>
    </row>
    <row r="141" spans="1:26" ht="56.25" hidden="1" customHeight="1" x14ac:dyDescent="0.25">
      <c r="A141" s="151"/>
      <c r="B141" s="152"/>
      <c r="C141" s="43"/>
      <c r="D141" s="442" t="str">
        <f ca="1">OFFSET(Capacidades!$A$1205,(ROW()-133)*10-1,11)</f>
        <v xml:space="preserve">       </v>
      </c>
      <c r="E141" s="420"/>
      <c r="F141" s="43"/>
      <c r="G141" s="154"/>
      <c r="H141" s="157"/>
      <c r="I141" s="158"/>
      <c r="J141" s="155">
        <f t="shared" si="0"/>
        <v>0</v>
      </c>
      <c r="K141" s="25"/>
      <c r="L141" s="25"/>
      <c r="M141" s="25"/>
      <c r="N141" s="25"/>
      <c r="O141" s="25"/>
      <c r="P141" s="25"/>
      <c r="Q141" s="25"/>
      <c r="R141" s="25"/>
      <c r="S141" s="25"/>
      <c r="T141" s="25"/>
      <c r="U141" s="25"/>
      <c r="V141" s="25"/>
      <c r="W141" s="25"/>
      <c r="X141" s="25"/>
      <c r="Y141" s="25"/>
      <c r="Z141" s="25"/>
    </row>
    <row r="142" spans="1:26" ht="56.25" hidden="1" customHeight="1" x14ac:dyDescent="0.25">
      <c r="A142" s="151"/>
      <c r="B142" s="152"/>
      <c r="C142" s="43"/>
      <c r="D142" s="442" t="str">
        <f ca="1">OFFSET(Capacidades!$A$1205,(ROW()-133)*10-1,11)</f>
        <v xml:space="preserve">       </v>
      </c>
      <c r="E142" s="420"/>
      <c r="F142" s="43"/>
      <c r="G142" s="154"/>
      <c r="H142" s="157"/>
      <c r="I142" s="158"/>
      <c r="J142" s="155">
        <f t="shared" si="0"/>
        <v>0</v>
      </c>
      <c r="K142" s="25"/>
      <c r="L142" s="25"/>
      <c r="M142" s="25"/>
      <c r="N142" s="25"/>
      <c r="O142" s="25"/>
      <c r="P142" s="25"/>
      <c r="Q142" s="25"/>
      <c r="R142" s="25"/>
      <c r="S142" s="25"/>
      <c r="T142" s="25"/>
      <c r="U142" s="25"/>
      <c r="V142" s="25"/>
      <c r="W142" s="25"/>
      <c r="X142" s="25"/>
      <c r="Y142" s="25"/>
      <c r="Z142" s="25"/>
    </row>
    <row r="143" spans="1:26" ht="78.75" hidden="1" customHeight="1" x14ac:dyDescent="0.25">
      <c r="A143" s="151"/>
      <c r="B143" s="152"/>
      <c r="C143" s="43"/>
      <c r="D143" s="442" t="str">
        <f ca="1">OFFSET(Capacidades!$A$1205,(ROW()-133)*10-1,11)</f>
        <v xml:space="preserve">       </v>
      </c>
      <c r="E143" s="420"/>
      <c r="F143" s="43"/>
      <c r="G143" s="154"/>
      <c r="H143" s="157"/>
      <c r="I143" s="158"/>
      <c r="J143" s="155">
        <f t="shared" si="0"/>
        <v>0</v>
      </c>
      <c r="K143" s="25"/>
      <c r="L143" s="25"/>
      <c r="M143" s="25"/>
      <c r="N143" s="25"/>
      <c r="O143" s="25"/>
      <c r="P143" s="25"/>
      <c r="Q143" s="25"/>
      <c r="R143" s="25"/>
      <c r="S143" s="25"/>
      <c r="T143" s="25"/>
      <c r="U143" s="25"/>
      <c r="V143" s="25"/>
      <c r="W143" s="25"/>
      <c r="X143" s="25"/>
      <c r="Y143" s="25"/>
      <c r="Z143" s="25"/>
    </row>
    <row r="144" spans="1:26" ht="80.25" hidden="1" customHeight="1" x14ac:dyDescent="0.25">
      <c r="A144" s="151"/>
      <c r="B144" s="152"/>
      <c r="C144" s="43"/>
      <c r="D144" s="442" t="str">
        <f ca="1">OFFSET(Capacidades!$A$1205,(ROW()-133)*10-1,11)</f>
        <v xml:space="preserve">       </v>
      </c>
      <c r="E144" s="420"/>
      <c r="F144" s="43"/>
      <c r="G144" s="154"/>
      <c r="H144" s="157"/>
      <c r="I144" s="158"/>
      <c r="J144" s="155">
        <f t="shared" si="0"/>
        <v>0</v>
      </c>
      <c r="K144" s="25"/>
      <c r="L144" s="25"/>
      <c r="M144" s="25"/>
      <c r="N144" s="25"/>
      <c r="O144" s="25"/>
      <c r="P144" s="25"/>
      <c r="Q144" s="25"/>
      <c r="R144" s="25"/>
      <c r="S144" s="25"/>
      <c r="T144" s="25"/>
      <c r="U144" s="25"/>
      <c r="V144" s="25"/>
      <c r="W144" s="25"/>
      <c r="X144" s="25"/>
      <c r="Y144" s="25"/>
      <c r="Z144" s="25"/>
    </row>
    <row r="145" spans="1:26" ht="79.5" hidden="1" customHeight="1" x14ac:dyDescent="0.25">
      <c r="A145" s="151"/>
      <c r="B145" s="152"/>
      <c r="C145" s="43"/>
      <c r="D145" s="442" t="str">
        <f ca="1">OFFSET(Capacidades!$A$1205,(ROW()-133)*10-1,11)</f>
        <v xml:space="preserve">       </v>
      </c>
      <c r="E145" s="420"/>
      <c r="F145" s="43"/>
      <c r="G145" s="154"/>
      <c r="H145" s="157"/>
      <c r="I145" s="158"/>
      <c r="J145" s="155">
        <f t="shared" si="0"/>
        <v>0</v>
      </c>
      <c r="K145" s="25"/>
      <c r="L145" s="25"/>
      <c r="M145" s="25"/>
      <c r="N145" s="25"/>
      <c r="O145" s="25"/>
      <c r="P145" s="25"/>
      <c r="Q145" s="25"/>
      <c r="R145" s="25"/>
      <c r="S145" s="25"/>
      <c r="T145" s="25"/>
      <c r="U145" s="25"/>
      <c r="V145" s="25"/>
      <c r="W145" s="25"/>
      <c r="X145" s="25"/>
      <c r="Y145" s="25"/>
      <c r="Z145" s="25"/>
    </row>
    <row r="146" spans="1:26" ht="58.5" hidden="1" customHeight="1" x14ac:dyDescent="0.25">
      <c r="A146" s="151"/>
      <c r="B146" s="152"/>
      <c r="C146" s="43"/>
      <c r="D146" s="442" t="str">
        <f ca="1">OFFSET(Capacidades!$A$1205,(ROW()-133)*10-1,11)</f>
        <v xml:space="preserve">       </v>
      </c>
      <c r="E146" s="420"/>
      <c r="F146" s="43"/>
      <c r="G146" s="154"/>
      <c r="H146" s="157"/>
      <c r="I146" s="158"/>
      <c r="J146" s="155">
        <f t="shared" si="0"/>
        <v>0</v>
      </c>
      <c r="K146" s="25"/>
      <c r="L146" s="25"/>
      <c r="M146" s="25"/>
      <c r="N146" s="25"/>
      <c r="O146" s="25"/>
      <c r="P146" s="25"/>
      <c r="Q146" s="25"/>
      <c r="R146" s="25"/>
      <c r="S146" s="25"/>
      <c r="T146" s="25"/>
      <c r="U146" s="25"/>
      <c r="V146" s="25"/>
      <c r="W146" s="25"/>
      <c r="X146" s="25"/>
      <c r="Y146" s="25"/>
      <c r="Z146" s="25"/>
    </row>
    <row r="147" spans="1:26" ht="73.5" hidden="1" customHeight="1" x14ac:dyDescent="0.25">
      <c r="A147" s="151"/>
      <c r="B147" s="152"/>
      <c r="C147" s="43"/>
      <c r="D147" s="442" t="str">
        <f ca="1">OFFSET(Capacidades!$A$1205,(ROW()-133)*10-1,11)</f>
        <v xml:space="preserve">       </v>
      </c>
      <c r="E147" s="420"/>
      <c r="F147" s="43"/>
      <c r="G147" s="154"/>
      <c r="H147" s="157"/>
      <c r="I147" s="158"/>
      <c r="J147" s="155">
        <f t="shared" si="0"/>
        <v>0</v>
      </c>
      <c r="K147" s="25"/>
      <c r="L147" s="25"/>
      <c r="M147" s="25"/>
      <c r="N147" s="25"/>
      <c r="O147" s="25"/>
      <c r="P147" s="25"/>
      <c r="Q147" s="25"/>
      <c r="R147" s="25"/>
      <c r="S147" s="25"/>
      <c r="T147" s="25"/>
      <c r="U147" s="25"/>
      <c r="V147" s="25"/>
      <c r="W147" s="25"/>
      <c r="X147" s="25"/>
      <c r="Y147" s="25"/>
      <c r="Z147" s="25"/>
    </row>
    <row r="148" spans="1:26" ht="58.5" hidden="1" customHeight="1" x14ac:dyDescent="0.25">
      <c r="A148" s="151"/>
      <c r="B148" s="152"/>
      <c r="C148" s="43"/>
      <c r="D148" s="442" t="str">
        <f ca="1">OFFSET(Capacidades!$A$1205,(ROW()-133)*10-1,11)</f>
        <v xml:space="preserve">       </v>
      </c>
      <c r="E148" s="420"/>
      <c r="F148" s="43"/>
      <c r="G148" s="154"/>
      <c r="H148" s="157"/>
      <c r="I148" s="158"/>
      <c r="J148" s="155">
        <f t="shared" si="0"/>
        <v>0</v>
      </c>
      <c r="K148" s="25"/>
      <c r="L148" s="25"/>
      <c r="M148" s="25"/>
      <c r="N148" s="25"/>
      <c r="O148" s="25"/>
      <c r="P148" s="25"/>
      <c r="Q148" s="25"/>
      <c r="R148" s="25"/>
      <c r="S148" s="25"/>
      <c r="T148" s="25"/>
      <c r="U148" s="25"/>
      <c r="V148" s="25"/>
      <c r="W148" s="25"/>
      <c r="X148" s="25"/>
      <c r="Y148" s="25"/>
      <c r="Z148" s="25"/>
    </row>
    <row r="149" spans="1:26" ht="54.75" hidden="1" customHeight="1" x14ac:dyDescent="0.25">
      <c r="A149" s="151"/>
      <c r="B149" s="152"/>
      <c r="C149" s="43"/>
      <c r="D149" s="442" t="str">
        <f ca="1">OFFSET(Capacidades!$A$1205,(ROW()-133)*10-1,11)</f>
        <v xml:space="preserve">       </v>
      </c>
      <c r="E149" s="420"/>
      <c r="F149" s="43"/>
      <c r="G149" s="154"/>
      <c r="H149" s="157"/>
      <c r="I149" s="158"/>
      <c r="J149" s="155">
        <f t="shared" si="0"/>
        <v>0</v>
      </c>
      <c r="K149" s="25"/>
      <c r="L149" s="25"/>
      <c r="M149" s="25"/>
      <c r="N149" s="25"/>
      <c r="O149" s="25"/>
      <c r="P149" s="25"/>
      <c r="Q149" s="25"/>
      <c r="R149" s="25"/>
      <c r="S149" s="25"/>
      <c r="T149" s="25"/>
      <c r="U149" s="25"/>
      <c r="V149" s="25"/>
      <c r="W149" s="25"/>
      <c r="X149" s="25"/>
      <c r="Y149" s="25"/>
      <c r="Z149" s="25"/>
    </row>
    <row r="150" spans="1:26" ht="66" hidden="1" customHeight="1" x14ac:dyDescent="0.25">
      <c r="A150" s="151"/>
      <c r="B150" s="152"/>
      <c r="C150" s="43"/>
      <c r="D150" s="442" t="str">
        <f ca="1">OFFSET(Capacidades!$A$1205,(ROW()-133)*10-1,11)</f>
        <v xml:space="preserve">       </v>
      </c>
      <c r="E150" s="420"/>
      <c r="F150" s="43"/>
      <c r="G150" s="154"/>
      <c r="H150" s="157"/>
      <c r="I150" s="158"/>
      <c r="J150" s="155">
        <f t="shared" si="0"/>
        <v>0</v>
      </c>
      <c r="K150" s="25"/>
      <c r="L150" s="25"/>
      <c r="M150" s="25"/>
      <c r="N150" s="25"/>
      <c r="O150" s="25"/>
      <c r="P150" s="25"/>
      <c r="Q150" s="25"/>
      <c r="R150" s="25"/>
      <c r="S150" s="25"/>
      <c r="T150" s="25"/>
      <c r="U150" s="25"/>
      <c r="V150" s="25"/>
      <c r="W150" s="25"/>
      <c r="X150" s="25"/>
      <c r="Y150" s="25"/>
      <c r="Z150" s="25"/>
    </row>
    <row r="151" spans="1:26" ht="52.5" hidden="1" customHeight="1" x14ac:dyDescent="0.25">
      <c r="A151" s="151"/>
      <c r="B151" s="152"/>
      <c r="C151" s="43"/>
      <c r="D151" s="442" t="str">
        <f ca="1">OFFSET(Capacidades!$A$1205,(ROW()-133)*10-1,11)</f>
        <v xml:space="preserve">       </v>
      </c>
      <c r="E151" s="420"/>
      <c r="F151" s="43"/>
      <c r="G151" s="154"/>
      <c r="H151" s="157"/>
      <c r="I151" s="158"/>
      <c r="J151" s="155">
        <f t="shared" si="0"/>
        <v>0</v>
      </c>
      <c r="K151" s="25"/>
      <c r="L151" s="25"/>
      <c r="M151" s="25"/>
      <c r="N151" s="25"/>
      <c r="O151" s="25"/>
      <c r="P151" s="25"/>
      <c r="Q151" s="25"/>
      <c r="R151" s="25"/>
      <c r="S151" s="25"/>
      <c r="T151" s="25"/>
      <c r="U151" s="25"/>
      <c r="V151" s="25"/>
      <c r="W151" s="25"/>
      <c r="X151" s="25"/>
      <c r="Y151" s="25"/>
      <c r="Z151" s="25"/>
    </row>
    <row r="152" spans="1:26" ht="51.75" hidden="1" customHeight="1" x14ac:dyDescent="0.25">
      <c r="A152" s="151"/>
      <c r="B152" s="152"/>
      <c r="C152" s="43"/>
      <c r="D152" s="442" t="str">
        <f ca="1">OFFSET(Capacidades!$A$1205,(ROW()-133)*10-1,11)</f>
        <v xml:space="preserve">       </v>
      </c>
      <c r="E152" s="420"/>
      <c r="F152" s="43"/>
      <c r="G152" s="154"/>
      <c r="H152" s="157"/>
      <c r="I152" s="158"/>
      <c r="J152" s="155">
        <f t="shared" si="0"/>
        <v>0</v>
      </c>
      <c r="K152" s="25"/>
      <c r="L152" s="25"/>
      <c r="M152" s="25"/>
      <c r="N152" s="25"/>
      <c r="O152" s="25"/>
      <c r="P152" s="25"/>
      <c r="Q152" s="25"/>
      <c r="R152" s="25"/>
      <c r="S152" s="25"/>
      <c r="T152" s="25"/>
      <c r="U152" s="25"/>
      <c r="V152" s="25"/>
      <c r="W152" s="25"/>
      <c r="X152" s="25"/>
      <c r="Y152" s="25"/>
      <c r="Z152" s="25"/>
    </row>
    <row r="153" spans="1:26" ht="43.5" hidden="1" customHeight="1" x14ac:dyDescent="0.25">
      <c r="A153" s="151"/>
      <c r="B153" s="152"/>
      <c r="C153" s="43"/>
      <c r="D153" s="442" t="str">
        <f ca="1">OFFSET(Capacidades!$A$1205,(ROW()-133)*10-1,11)</f>
        <v xml:space="preserve">       </v>
      </c>
      <c r="E153" s="420"/>
      <c r="F153" s="43"/>
      <c r="G153" s="154"/>
      <c r="H153" s="157"/>
      <c r="I153" s="158"/>
      <c r="J153" s="155">
        <f t="shared" si="0"/>
        <v>0</v>
      </c>
      <c r="K153" s="25"/>
      <c r="L153" s="25"/>
      <c r="M153" s="25"/>
      <c r="N153" s="25"/>
      <c r="O153" s="25"/>
      <c r="P153" s="25"/>
      <c r="Q153" s="25"/>
      <c r="R153" s="25"/>
      <c r="S153" s="25"/>
      <c r="T153" s="25"/>
      <c r="U153" s="25"/>
      <c r="V153" s="25"/>
      <c r="W153" s="25"/>
      <c r="X153" s="25"/>
      <c r="Y153" s="25"/>
      <c r="Z153" s="25"/>
    </row>
    <row r="154" spans="1:26" ht="60" hidden="1" customHeight="1" x14ac:dyDescent="0.25">
      <c r="A154" s="151"/>
      <c r="B154" s="163" t="str">
        <f>$B$30</f>
        <v>Competencias para la empleabilidad</v>
      </c>
      <c r="C154" s="43"/>
      <c r="D154" s="442" t="str">
        <f ca="1">OFFSET(Capacidades!$A$1205,(ROW()-133)*10-1,11)</f>
        <v xml:space="preserve">       </v>
      </c>
      <c r="E154" s="420"/>
      <c r="F154" s="43"/>
      <c r="G154" s="154"/>
      <c r="H154" s="157"/>
      <c r="I154" s="158"/>
      <c r="J154" s="155">
        <f t="shared" si="0"/>
        <v>0</v>
      </c>
      <c r="K154" s="25"/>
      <c r="L154" s="25"/>
      <c r="M154" s="25"/>
      <c r="N154" s="25"/>
      <c r="O154" s="25"/>
      <c r="P154" s="25"/>
      <c r="Q154" s="25"/>
      <c r="R154" s="25"/>
      <c r="S154" s="25"/>
      <c r="T154" s="25"/>
      <c r="U154" s="25"/>
      <c r="V154" s="25"/>
      <c r="W154" s="25"/>
      <c r="X154" s="25"/>
      <c r="Y154" s="25"/>
      <c r="Z154" s="25"/>
    </row>
    <row r="155" spans="1:26" ht="35.25" hidden="1" customHeight="1" x14ac:dyDescent="0.25">
      <c r="A155" s="151"/>
      <c r="B155" s="163"/>
      <c r="C155" s="43"/>
      <c r="D155" s="442" t="str">
        <f ca="1">OFFSET(Capacidades!$A$1205,(ROW()-133)*10-1,11)</f>
        <v xml:space="preserve">       </v>
      </c>
      <c r="E155" s="420"/>
      <c r="F155" s="43"/>
      <c r="G155" s="154"/>
      <c r="H155" s="157"/>
      <c r="I155" s="158"/>
      <c r="J155" s="155">
        <f t="shared" si="0"/>
        <v>0</v>
      </c>
      <c r="K155" s="25"/>
      <c r="L155" s="25"/>
      <c r="M155" s="25"/>
      <c r="N155" s="25"/>
      <c r="O155" s="25"/>
      <c r="P155" s="25"/>
      <c r="Q155" s="25"/>
      <c r="R155" s="25"/>
      <c r="S155" s="25"/>
      <c r="T155" s="25"/>
      <c r="U155" s="25"/>
      <c r="V155" s="25"/>
      <c r="W155" s="25"/>
      <c r="X155" s="25"/>
      <c r="Y155" s="25"/>
      <c r="Z155" s="25"/>
    </row>
    <row r="156" spans="1:26" ht="63.75" hidden="1" customHeight="1" x14ac:dyDescent="0.25">
      <c r="A156" s="151"/>
      <c r="B156" s="163"/>
      <c r="C156" s="43"/>
      <c r="D156" s="442" t="str">
        <f ca="1">OFFSET(Capacidades!$A$1205,(ROW()-133)*10-1,11)</f>
        <v xml:space="preserve">       </v>
      </c>
      <c r="E156" s="420"/>
      <c r="F156" s="43"/>
      <c r="G156" s="154"/>
      <c r="H156" s="157"/>
      <c r="I156" s="158"/>
      <c r="J156" s="155">
        <f t="shared" si="0"/>
        <v>0</v>
      </c>
      <c r="K156" s="25"/>
      <c r="L156" s="25"/>
      <c r="M156" s="25"/>
      <c r="N156" s="25"/>
      <c r="O156" s="25"/>
      <c r="P156" s="25"/>
      <c r="Q156" s="25"/>
      <c r="R156" s="25"/>
      <c r="S156" s="25"/>
      <c r="T156" s="25"/>
      <c r="U156" s="25"/>
      <c r="V156" s="25"/>
      <c r="W156" s="25"/>
      <c r="X156" s="25"/>
      <c r="Y156" s="25"/>
      <c r="Z156" s="25"/>
    </row>
    <row r="157" spans="1:26" ht="49.5" hidden="1" customHeight="1" x14ac:dyDescent="0.25">
      <c r="A157" s="151"/>
      <c r="B157" s="163"/>
      <c r="C157" s="43"/>
      <c r="D157" s="442" t="str">
        <f ca="1">OFFSET(Capacidades!$A$1205,(ROW()-133)*10-1,11)</f>
        <v xml:space="preserve">       </v>
      </c>
      <c r="E157" s="420"/>
      <c r="F157" s="43"/>
      <c r="G157" s="154"/>
      <c r="H157" s="157"/>
      <c r="I157" s="158"/>
      <c r="J157" s="155">
        <f t="shared" si="0"/>
        <v>0</v>
      </c>
      <c r="K157" s="25"/>
      <c r="L157" s="25"/>
      <c r="M157" s="25"/>
      <c r="N157" s="25"/>
      <c r="O157" s="25"/>
      <c r="P157" s="25"/>
      <c r="Q157" s="25"/>
      <c r="R157" s="25"/>
      <c r="S157" s="25"/>
      <c r="T157" s="25"/>
      <c r="U157" s="25"/>
      <c r="V157" s="25"/>
      <c r="W157" s="25"/>
      <c r="X157" s="25"/>
      <c r="Y157" s="25"/>
      <c r="Z157" s="25"/>
    </row>
    <row r="158" spans="1:26" ht="42" hidden="1" customHeight="1" x14ac:dyDescent="0.25">
      <c r="A158" s="151"/>
      <c r="B158" s="163"/>
      <c r="C158" s="43"/>
      <c r="D158" s="442" t="str">
        <f ca="1">OFFSET(Capacidades!$A$1205,(ROW()-133)*10-1,11)</f>
        <v xml:space="preserve">       </v>
      </c>
      <c r="E158" s="420"/>
      <c r="F158" s="43"/>
      <c r="G158" s="154"/>
      <c r="H158" s="157"/>
      <c r="I158" s="158"/>
      <c r="J158" s="155">
        <f t="shared" si="0"/>
        <v>0</v>
      </c>
      <c r="K158" s="25"/>
      <c r="L158" s="25"/>
      <c r="M158" s="25"/>
      <c r="N158" s="25"/>
      <c r="O158" s="25"/>
      <c r="P158" s="25"/>
      <c r="Q158" s="25"/>
      <c r="R158" s="25"/>
      <c r="S158" s="25"/>
      <c r="T158" s="25"/>
      <c r="U158" s="25"/>
      <c r="V158" s="25"/>
      <c r="W158" s="25"/>
      <c r="X158" s="25"/>
      <c r="Y158" s="25"/>
      <c r="Z158" s="25"/>
    </row>
    <row r="159" spans="1:26" ht="46.5" hidden="1" customHeight="1" x14ac:dyDescent="0.25">
      <c r="A159" s="151"/>
      <c r="B159" s="163"/>
      <c r="C159" s="43"/>
      <c r="D159" s="442" t="str">
        <f ca="1">OFFSET(Capacidades!$A$1205,(ROW()-133)*10-1,11)</f>
        <v xml:space="preserve">       </v>
      </c>
      <c r="E159" s="420"/>
      <c r="F159" s="43"/>
      <c r="G159" s="154"/>
      <c r="H159" s="157"/>
      <c r="I159" s="158"/>
      <c r="J159" s="155">
        <f t="shared" si="0"/>
        <v>0</v>
      </c>
      <c r="K159" s="25"/>
      <c r="L159" s="25"/>
      <c r="M159" s="25"/>
      <c r="N159" s="25"/>
      <c r="O159" s="25"/>
      <c r="P159" s="25"/>
      <c r="Q159" s="25"/>
      <c r="R159" s="25"/>
      <c r="S159" s="25"/>
      <c r="T159" s="25"/>
      <c r="U159" s="25"/>
      <c r="V159" s="25"/>
      <c r="W159" s="25"/>
      <c r="X159" s="25"/>
      <c r="Y159" s="25"/>
      <c r="Z159" s="25"/>
    </row>
    <row r="160" spans="1:26" ht="34.5" hidden="1" customHeight="1" x14ac:dyDescent="0.25">
      <c r="A160" s="151"/>
      <c r="B160" s="163"/>
      <c r="C160" s="43"/>
      <c r="D160" s="442" t="str">
        <f ca="1">OFFSET(Capacidades!$A$1205,(ROW()-133)*10-1,11)</f>
        <v xml:space="preserve">       </v>
      </c>
      <c r="E160" s="420"/>
      <c r="F160" s="43"/>
      <c r="G160" s="154"/>
      <c r="H160" s="157"/>
      <c r="I160" s="158"/>
      <c r="J160" s="155">
        <f t="shared" si="0"/>
        <v>0</v>
      </c>
      <c r="K160" s="25"/>
      <c r="L160" s="25"/>
      <c r="M160" s="25"/>
      <c r="N160" s="25"/>
      <c r="O160" s="25"/>
      <c r="P160" s="25"/>
      <c r="Q160" s="25"/>
      <c r="R160" s="25"/>
      <c r="S160" s="25"/>
      <c r="T160" s="25"/>
      <c r="U160" s="25"/>
      <c r="V160" s="25"/>
      <c r="W160" s="25"/>
      <c r="X160" s="25"/>
      <c r="Y160" s="25"/>
      <c r="Z160" s="25"/>
    </row>
    <row r="161" spans="1:26" ht="39.75" hidden="1" customHeight="1" x14ac:dyDescent="0.25">
      <c r="A161" s="151"/>
      <c r="B161" s="163"/>
      <c r="C161" s="43"/>
      <c r="D161" s="442" t="str">
        <f ca="1">OFFSET(Capacidades!$A$1205,(ROW()-133)*10-1,11)</f>
        <v xml:space="preserve">       </v>
      </c>
      <c r="E161" s="420"/>
      <c r="F161" s="43"/>
      <c r="G161" s="154"/>
      <c r="H161" s="157"/>
      <c r="I161" s="158"/>
      <c r="J161" s="155">
        <f t="shared" si="0"/>
        <v>0</v>
      </c>
      <c r="K161" s="25"/>
      <c r="L161" s="25"/>
      <c r="M161" s="25"/>
      <c r="N161" s="25"/>
      <c r="O161" s="25"/>
      <c r="P161" s="25"/>
      <c r="Q161" s="25"/>
      <c r="R161" s="25"/>
      <c r="S161" s="25"/>
      <c r="T161" s="25"/>
      <c r="U161" s="25"/>
      <c r="V161" s="25"/>
      <c r="W161" s="25"/>
      <c r="X161" s="25"/>
      <c r="Y161" s="25"/>
      <c r="Z161" s="25"/>
    </row>
    <row r="162" spans="1:26" ht="42.75" hidden="1" customHeight="1" x14ac:dyDescent="0.25">
      <c r="A162" s="151"/>
      <c r="B162" s="163"/>
      <c r="C162" s="43"/>
      <c r="D162" s="442" t="str">
        <f ca="1">OFFSET(Capacidades!$A$1205,(ROW()-133)*10-1,11)</f>
        <v xml:space="preserve">       </v>
      </c>
      <c r="E162" s="420"/>
      <c r="F162" s="43"/>
      <c r="G162" s="154"/>
      <c r="H162" s="157"/>
      <c r="I162" s="158"/>
      <c r="J162" s="155">
        <f t="shared" si="0"/>
        <v>0</v>
      </c>
      <c r="K162" s="25"/>
      <c r="L162" s="25"/>
      <c r="M162" s="25"/>
      <c r="N162" s="25"/>
      <c r="O162" s="25"/>
      <c r="P162" s="25"/>
      <c r="Q162" s="25"/>
      <c r="R162" s="25"/>
      <c r="S162" s="25"/>
      <c r="T162" s="25"/>
      <c r="U162" s="25"/>
      <c r="V162" s="25"/>
      <c r="W162" s="25"/>
      <c r="X162" s="25"/>
      <c r="Y162" s="25"/>
      <c r="Z162" s="25"/>
    </row>
    <row r="163" spans="1:26" ht="38.25" hidden="1" customHeight="1" x14ac:dyDescent="0.25">
      <c r="A163" s="151"/>
      <c r="B163" s="163"/>
      <c r="C163" s="43"/>
      <c r="D163" s="442" t="str">
        <f ca="1">OFFSET(Capacidades!$A$1205,(ROW()-133)*10-1,11)</f>
        <v xml:space="preserve">       </v>
      </c>
      <c r="E163" s="420"/>
      <c r="F163" s="43"/>
      <c r="G163" s="154"/>
      <c r="H163" s="157"/>
      <c r="I163" s="158"/>
      <c r="J163" s="155">
        <f t="shared" si="0"/>
        <v>0</v>
      </c>
      <c r="K163" s="25"/>
      <c r="L163" s="25"/>
      <c r="M163" s="25"/>
      <c r="N163" s="25"/>
      <c r="O163" s="25"/>
      <c r="P163" s="25"/>
      <c r="Q163" s="25"/>
      <c r="R163" s="25"/>
      <c r="S163" s="25"/>
      <c r="T163" s="25"/>
      <c r="U163" s="25"/>
      <c r="V163" s="25"/>
      <c r="W163" s="25"/>
      <c r="X163" s="25"/>
      <c r="Y163" s="25"/>
      <c r="Z163" s="25"/>
    </row>
    <row r="164" spans="1:26" ht="32.25" hidden="1" customHeight="1" x14ac:dyDescent="0.25">
      <c r="A164" s="151"/>
      <c r="B164" s="509" t="str">
        <f>$B$40</f>
        <v>Experiencias formativas en situaciones reales de trabajo (EFSRT)</v>
      </c>
      <c r="C164" s="419"/>
      <c r="D164" s="419"/>
      <c r="E164" s="419"/>
      <c r="F164" s="169"/>
      <c r="G164" s="166"/>
      <c r="H164" s="157"/>
      <c r="I164" s="158"/>
      <c r="J164" s="155">
        <f t="shared" si="0"/>
        <v>0</v>
      </c>
      <c r="K164" s="25"/>
      <c r="L164" s="25"/>
      <c r="M164" s="25"/>
      <c r="N164" s="25"/>
      <c r="O164" s="25"/>
      <c r="P164" s="25"/>
      <c r="Q164" s="25"/>
      <c r="R164" s="25"/>
      <c r="S164" s="25"/>
      <c r="T164" s="25"/>
      <c r="U164" s="25"/>
      <c r="V164" s="25"/>
      <c r="W164" s="25"/>
      <c r="X164" s="25"/>
      <c r="Y164" s="25"/>
      <c r="Z164" s="25"/>
    </row>
    <row r="165" spans="1:26" ht="30.75" hidden="1" customHeight="1" x14ac:dyDescent="0.25">
      <c r="A165" s="151"/>
      <c r="B165" s="152" t="str">
        <f>$B$10</f>
        <v>Competencias técnicas (Unidad de competencia)</v>
      </c>
      <c r="C165" s="43"/>
      <c r="D165" s="442" t="str">
        <f ca="1">OFFSET(Capacidades!$A$1506,(ROW()-164)*10-1,11)</f>
        <v xml:space="preserve">       </v>
      </c>
      <c r="E165" s="420"/>
      <c r="F165" s="43"/>
      <c r="G165" s="154"/>
      <c r="H165" s="157"/>
      <c r="I165" s="158"/>
      <c r="J165" s="155">
        <f t="shared" si="0"/>
        <v>0</v>
      </c>
      <c r="K165" s="25"/>
      <c r="L165" s="25"/>
      <c r="M165" s="25"/>
      <c r="N165" s="25"/>
      <c r="O165" s="25"/>
      <c r="P165" s="25"/>
      <c r="Q165" s="25"/>
      <c r="R165" s="25"/>
      <c r="S165" s="25"/>
      <c r="T165" s="25"/>
      <c r="U165" s="25"/>
      <c r="V165" s="25"/>
      <c r="W165" s="25"/>
      <c r="X165" s="25"/>
      <c r="Y165" s="25"/>
      <c r="Z165" s="25"/>
    </row>
    <row r="166" spans="1:26" ht="33.75" hidden="1" customHeight="1" x14ac:dyDescent="0.25">
      <c r="A166" s="151"/>
      <c r="B166" s="152"/>
      <c r="C166" s="43"/>
      <c r="D166" s="442" t="str">
        <f ca="1">OFFSET(Capacidades!$A$1506,(ROW()-164)*10-1,11)</f>
        <v xml:space="preserve">       </v>
      </c>
      <c r="E166" s="420"/>
      <c r="F166" s="43"/>
      <c r="G166" s="154"/>
      <c r="H166" s="157"/>
      <c r="I166" s="158"/>
      <c r="J166" s="155">
        <f t="shared" si="0"/>
        <v>0</v>
      </c>
      <c r="K166" s="25"/>
      <c r="L166" s="25"/>
      <c r="M166" s="25"/>
      <c r="N166" s="25"/>
      <c r="O166" s="25"/>
      <c r="P166" s="25"/>
      <c r="Q166" s="25"/>
      <c r="R166" s="25"/>
      <c r="S166" s="25"/>
      <c r="T166" s="25"/>
      <c r="U166" s="25"/>
      <c r="V166" s="25"/>
      <c r="W166" s="25"/>
      <c r="X166" s="25"/>
      <c r="Y166" s="25"/>
      <c r="Z166" s="25"/>
    </row>
    <row r="167" spans="1:26" ht="39.75" hidden="1" customHeight="1" x14ac:dyDescent="0.25">
      <c r="A167" s="151"/>
      <c r="B167" s="152"/>
      <c r="C167" s="43"/>
      <c r="D167" s="442" t="str">
        <f ca="1">OFFSET(Capacidades!$A$1506,(ROW()-164)*10-1,11)</f>
        <v xml:space="preserve">       </v>
      </c>
      <c r="E167" s="420"/>
      <c r="F167" s="43"/>
      <c r="G167" s="154"/>
      <c r="H167" s="157"/>
      <c r="I167" s="158"/>
      <c r="J167" s="155">
        <f t="shared" si="0"/>
        <v>0</v>
      </c>
      <c r="K167" s="25"/>
      <c r="L167" s="25"/>
      <c r="M167" s="25"/>
      <c r="N167" s="25"/>
      <c r="O167" s="25"/>
      <c r="P167" s="25"/>
      <c r="Q167" s="25"/>
      <c r="R167" s="25"/>
      <c r="S167" s="25"/>
      <c r="T167" s="25"/>
      <c r="U167" s="25"/>
      <c r="V167" s="25"/>
      <c r="W167" s="25"/>
      <c r="X167" s="25"/>
      <c r="Y167" s="25"/>
      <c r="Z167" s="25"/>
    </row>
    <row r="168" spans="1:26" ht="44.25" hidden="1" customHeight="1" x14ac:dyDescent="0.25">
      <c r="A168" s="151"/>
      <c r="B168" s="152"/>
      <c r="C168" s="43"/>
      <c r="D168" s="442" t="str">
        <f ca="1">OFFSET(Capacidades!$A$1506,(ROW()-164)*10-1,11)</f>
        <v xml:space="preserve">       </v>
      </c>
      <c r="E168" s="420"/>
      <c r="F168" s="43"/>
      <c r="G168" s="154"/>
      <c r="H168" s="157"/>
      <c r="I168" s="158"/>
      <c r="J168" s="155">
        <f t="shared" si="0"/>
        <v>0</v>
      </c>
      <c r="K168" s="25"/>
      <c r="L168" s="25"/>
      <c r="M168" s="25"/>
      <c r="N168" s="25"/>
      <c r="O168" s="25"/>
      <c r="P168" s="25"/>
      <c r="Q168" s="25"/>
      <c r="R168" s="25"/>
      <c r="S168" s="25"/>
      <c r="T168" s="25"/>
      <c r="U168" s="25"/>
      <c r="V168" s="25"/>
      <c r="W168" s="25"/>
      <c r="X168" s="25"/>
      <c r="Y168" s="25"/>
      <c r="Z168" s="25"/>
    </row>
    <row r="169" spans="1:26" ht="31.5" hidden="1" customHeight="1" x14ac:dyDescent="0.25">
      <c r="A169" s="151"/>
      <c r="B169" s="152"/>
      <c r="C169" s="43"/>
      <c r="D169" s="442" t="str">
        <f ca="1">OFFSET(Capacidades!$A$1506,(ROW()-164)*10-1,11)</f>
        <v xml:space="preserve">       </v>
      </c>
      <c r="E169" s="420"/>
      <c r="F169" s="43"/>
      <c r="G169" s="154"/>
      <c r="H169" s="157"/>
      <c r="I169" s="158"/>
      <c r="J169" s="155">
        <f t="shared" si="0"/>
        <v>0</v>
      </c>
      <c r="K169" s="25"/>
      <c r="L169" s="25"/>
      <c r="M169" s="25"/>
      <c r="N169" s="25"/>
      <c r="O169" s="25"/>
      <c r="P169" s="25"/>
      <c r="Q169" s="25"/>
      <c r="R169" s="25"/>
      <c r="S169" s="25"/>
      <c r="T169" s="25"/>
      <c r="U169" s="25"/>
      <c r="V169" s="25"/>
      <c r="W169" s="25"/>
      <c r="X169" s="25"/>
      <c r="Y169" s="25"/>
      <c r="Z169" s="25"/>
    </row>
    <row r="170" spans="1:26" ht="29.25" hidden="1" customHeight="1" x14ac:dyDescent="0.25">
      <c r="A170" s="151"/>
      <c r="B170" s="152"/>
      <c r="C170" s="43"/>
      <c r="D170" s="442" t="str">
        <f ca="1">OFFSET(Capacidades!$A$1506,(ROW()-164)*10-1,11)</f>
        <v xml:space="preserve">       </v>
      </c>
      <c r="E170" s="420"/>
      <c r="F170" s="43"/>
      <c r="G170" s="154"/>
      <c r="H170" s="157"/>
      <c r="I170" s="158"/>
      <c r="J170" s="155">
        <f t="shared" si="0"/>
        <v>0</v>
      </c>
      <c r="K170" s="25"/>
      <c r="L170" s="25"/>
      <c r="M170" s="25"/>
      <c r="N170" s="25"/>
      <c r="O170" s="25"/>
      <c r="P170" s="25"/>
      <c r="Q170" s="25"/>
      <c r="R170" s="25"/>
      <c r="S170" s="25"/>
      <c r="T170" s="25"/>
      <c r="U170" s="25"/>
      <c r="V170" s="25"/>
      <c r="W170" s="25"/>
      <c r="X170" s="25"/>
      <c r="Y170" s="25"/>
      <c r="Z170" s="25"/>
    </row>
    <row r="171" spans="1:26" ht="28.5" hidden="1" customHeight="1" x14ac:dyDescent="0.25">
      <c r="A171" s="151"/>
      <c r="B171" s="152"/>
      <c r="C171" s="43"/>
      <c r="D171" s="442" t="str">
        <f ca="1">OFFSET(Capacidades!$A$1506,(ROW()-164)*10-1,11)</f>
        <v xml:space="preserve">       </v>
      </c>
      <c r="E171" s="420"/>
      <c r="F171" s="43"/>
      <c r="G171" s="154"/>
      <c r="H171" s="157"/>
      <c r="I171" s="158"/>
      <c r="J171" s="155">
        <f t="shared" si="0"/>
        <v>0</v>
      </c>
      <c r="K171" s="25"/>
      <c r="L171" s="25"/>
      <c r="M171" s="25"/>
      <c r="N171" s="25"/>
      <c r="O171" s="25"/>
      <c r="P171" s="25"/>
      <c r="Q171" s="25"/>
      <c r="R171" s="25"/>
      <c r="S171" s="25"/>
      <c r="T171" s="25"/>
      <c r="U171" s="25"/>
      <c r="V171" s="25"/>
      <c r="W171" s="25"/>
      <c r="X171" s="25"/>
      <c r="Y171" s="25"/>
      <c r="Z171" s="25"/>
    </row>
    <row r="172" spans="1:26" ht="28.5" hidden="1" customHeight="1" x14ac:dyDescent="0.25">
      <c r="A172" s="151"/>
      <c r="B172" s="152"/>
      <c r="C172" s="43"/>
      <c r="D172" s="442" t="str">
        <f ca="1">OFFSET(Capacidades!$A$1506,(ROW()-164)*10-1,11)</f>
        <v xml:space="preserve">       </v>
      </c>
      <c r="E172" s="420"/>
      <c r="F172" s="43"/>
      <c r="G172" s="154"/>
      <c r="H172" s="157"/>
      <c r="I172" s="158"/>
      <c r="J172" s="155">
        <f t="shared" si="0"/>
        <v>0</v>
      </c>
      <c r="K172" s="25"/>
      <c r="L172" s="25"/>
      <c r="M172" s="25"/>
      <c r="N172" s="25"/>
      <c r="O172" s="25"/>
      <c r="P172" s="25"/>
      <c r="Q172" s="25"/>
      <c r="R172" s="25"/>
      <c r="S172" s="25"/>
      <c r="T172" s="25"/>
      <c r="U172" s="25"/>
      <c r="V172" s="25"/>
      <c r="W172" s="25"/>
      <c r="X172" s="25"/>
      <c r="Y172" s="25"/>
      <c r="Z172" s="25"/>
    </row>
    <row r="173" spans="1:26" ht="27" hidden="1" customHeight="1" x14ac:dyDescent="0.25">
      <c r="A173" s="151"/>
      <c r="B173" s="152"/>
      <c r="C173" s="43"/>
      <c r="D173" s="442" t="str">
        <f ca="1">OFFSET(Capacidades!$A$1506,(ROW()-164)*10-1,11)</f>
        <v xml:space="preserve">       </v>
      </c>
      <c r="E173" s="420"/>
      <c r="F173" s="43"/>
      <c r="G173" s="154"/>
      <c r="H173" s="157"/>
      <c r="I173" s="158"/>
      <c r="J173" s="155">
        <f t="shared" si="0"/>
        <v>0</v>
      </c>
      <c r="K173" s="25"/>
      <c r="L173" s="25"/>
      <c r="M173" s="25"/>
      <c r="N173" s="25"/>
      <c r="O173" s="25"/>
      <c r="P173" s="25"/>
      <c r="Q173" s="25"/>
      <c r="R173" s="25"/>
      <c r="S173" s="25"/>
      <c r="T173" s="25"/>
      <c r="U173" s="25"/>
      <c r="V173" s="25"/>
      <c r="W173" s="25"/>
      <c r="X173" s="25"/>
      <c r="Y173" s="25"/>
      <c r="Z173" s="25"/>
    </row>
    <row r="174" spans="1:26" ht="25.5" hidden="1" customHeight="1" x14ac:dyDescent="0.25">
      <c r="A174" s="151"/>
      <c r="B174" s="152"/>
      <c r="C174" s="43"/>
      <c r="D174" s="442" t="str">
        <f ca="1">OFFSET(Capacidades!$A$1506,(ROW()-164)*10-1,11)</f>
        <v xml:space="preserve">       </v>
      </c>
      <c r="E174" s="420"/>
      <c r="F174" s="43"/>
      <c r="G174" s="154"/>
      <c r="H174" s="157"/>
      <c r="I174" s="158"/>
      <c r="J174" s="155">
        <f t="shared" si="0"/>
        <v>0</v>
      </c>
      <c r="K174" s="25"/>
      <c r="L174" s="25"/>
      <c r="M174" s="25"/>
      <c r="N174" s="25"/>
      <c r="O174" s="25"/>
      <c r="P174" s="25"/>
      <c r="Q174" s="25"/>
      <c r="R174" s="25"/>
      <c r="S174" s="25"/>
      <c r="T174" s="25"/>
      <c r="U174" s="25"/>
      <c r="V174" s="25"/>
      <c r="W174" s="25"/>
      <c r="X174" s="25"/>
      <c r="Y174" s="25"/>
      <c r="Z174" s="25"/>
    </row>
    <row r="175" spans="1:26" ht="23.25" hidden="1" customHeight="1" x14ac:dyDescent="0.25">
      <c r="A175" s="151"/>
      <c r="B175" s="152"/>
      <c r="C175" s="43"/>
      <c r="D175" s="442" t="str">
        <f ca="1">OFFSET(Capacidades!$A$1506,(ROW()-164)*10-1,11)</f>
        <v xml:space="preserve">       </v>
      </c>
      <c r="E175" s="420"/>
      <c r="F175" s="43"/>
      <c r="G175" s="154"/>
      <c r="H175" s="157"/>
      <c r="I175" s="158"/>
      <c r="J175" s="155">
        <f t="shared" si="0"/>
        <v>0</v>
      </c>
      <c r="K175" s="25"/>
      <c r="L175" s="25"/>
      <c r="M175" s="25"/>
      <c r="N175" s="25"/>
      <c r="O175" s="25"/>
      <c r="P175" s="25"/>
      <c r="Q175" s="25"/>
      <c r="R175" s="25"/>
      <c r="S175" s="25"/>
      <c r="T175" s="25"/>
      <c r="U175" s="25"/>
      <c r="V175" s="25"/>
      <c r="W175" s="25"/>
      <c r="X175" s="25"/>
      <c r="Y175" s="25"/>
      <c r="Z175" s="25"/>
    </row>
    <row r="176" spans="1:26" ht="26.25" hidden="1" customHeight="1" x14ac:dyDescent="0.25">
      <c r="A176" s="151"/>
      <c r="B176" s="152"/>
      <c r="C176" s="43"/>
      <c r="D176" s="442" t="str">
        <f ca="1">OFFSET(Capacidades!$A$1506,(ROW()-164)*10-1,11)</f>
        <v xml:space="preserve">       </v>
      </c>
      <c r="E176" s="420"/>
      <c r="F176" s="43"/>
      <c r="G176" s="154"/>
      <c r="H176" s="157"/>
      <c r="I176" s="158"/>
      <c r="J176" s="155">
        <f t="shared" si="0"/>
        <v>0</v>
      </c>
      <c r="K176" s="25"/>
      <c r="L176" s="25"/>
      <c r="M176" s="25"/>
      <c r="N176" s="25"/>
      <c r="O176" s="25"/>
      <c r="P176" s="25"/>
      <c r="Q176" s="25"/>
      <c r="R176" s="25"/>
      <c r="S176" s="25"/>
      <c r="T176" s="25"/>
      <c r="U176" s="25"/>
      <c r="V176" s="25"/>
      <c r="W176" s="25"/>
      <c r="X176" s="25"/>
      <c r="Y176" s="25"/>
      <c r="Z176" s="25"/>
    </row>
    <row r="177" spans="1:26" ht="27" hidden="1" customHeight="1" x14ac:dyDescent="0.25">
      <c r="A177" s="151"/>
      <c r="B177" s="152"/>
      <c r="C177" s="43"/>
      <c r="D177" s="442" t="str">
        <f ca="1">OFFSET(Capacidades!$A$1506,(ROW()-164)*10-1,11)</f>
        <v xml:space="preserve">       </v>
      </c>
      <c r="E177" s="420"/>
      <c r="F177" s="43"/>
      <c r="G177" s="154"/>
      <c r="H177" s="157"/>
      <c r="I177" s="158"/>
      <c r="J177" s="155">
        <f t="shared" si="0"/>
        <v>0</v>
      </c>
      <c r="K177" s="25"/>
      <c r="L177" s="25"/>
      <c r="M177" s="25"/>
      <c r="N177" s="25"/>
      <c r="O177" s="25"/>
      <c r="P177" s="25"/>
      <c r="Q177" s="25"/>
      <c r="R177" s="25"/>
      <c r="S177" s="25"/>
      <c r="T177" s="25"/>
      <c r="U177" s="25"/>
      <c r="V177" s="25"/>
      <c r="W177" s="25"/>
      <c r="X177" s="25"/>
      <c r="Y177" s="25"/>
      <c r="Z177" s="25"/>
    </row>
    <row r="178" spans="1:26" ht="25.5" hidden="1" customHeight="1" x14ac:dyDescent="0.25">
      <c r="A178" s="151"/>
      <c r="B178" s="152"/>
      <c r="C178" s="43"/>
      <c r="D178" s="442" t="str">
        <f ca="1">OFFSET(Capacidades!$A$1506,(ROW()-164)*10-1,11)</f>
        <v xml:space="preserve">       </v>
      </c>
      <c r="E178" s="420"/>
      <c r="F178" s="43"/>
      <c r="G178" s="154"/>
      <c r="H178" s="157"/>
      <c r="I178" s="158"/>
      <c r="J178" s="155">
        <f t="shared" si="0"/>
        <v>0</v>
      </c>
      <c r="K178" s="25"/>
      <c r="L178" s="25"/>
      <c r="M178" s="25"/>
      <c r="N178" s="25"/>
      <c r="O178" s="25"/>
      <c r="P178" s="25"/>
      <c r="Q178" s="25"/>
      <c r="R178" s="25"/>
      <c r="S178" s="25"/>
      <c r="T178" s="25"/>
      <c r="U178" s="25"/>
      <c r="V178" s="25"/>
      <c r="W178" s="25"/>
      <c r="X178" s="25"/>
      <c r="Y178" s="25"/>
      <c r="Z178" s="25"/>
    </row>
    <row r="179" spans="1:26" ht="30" hidden="1" customHeight="1" x14ac:dyDescent="0.25">
      <c r="A179" s="151"/>
      <c r="B179" s="152"/>
      <c r="C179" s="43"/>
      <c r="D179" s="442" t="str">
        <f ca="1">OFFSET(Capacidades!$A$1506,(ROW()-164)*10-1,11)</f>
        <v xml:space="preserve">       </v>
      </c>
      <c r="E179" s="420"/>
      <c r="F179" s="43"/>
      <c r="G179" s="154"/>
      <c r="H179" s="157"/>
      <c r="I179" s="158"/>
      <c r="J179" s="155">
        <f t="shared" si="0"/>
        <v>0</v>
      </c>
      <c r="K179" s="25"/>
      <c r="L179" s="25"/>
      <c r="M179" s="25"/>
      <c r="N179" s="25"/>
      <c r="O179" s="25"/>
      <c r="P179" s="25"/>
      <c r="Q179" s="25"/>
      <c r="R179" s="25"/>
      <c r="S179" s="25"/>
      <c r="T179" s="25"/>
      <c r="U179" s="25"/>
      <c r="V179" s="25"/>
      <c r="W179" s="25"/>
      <c r="X179" s="25"/>
      <c r="Y179" s="25"/>
      <c r="Z179" s="25"/>
    </row>
    <row r="180" spans="1:26" ht="36.75" hidden="1" customHeight="1" x14ac:dyDescent="0.25">
      <c r="A180" s="151"/>
      <c r="B180" s="152"/>
      <c r="C180" s="43"/>
      <c r="D180" s="442" t="str">
        <f ca="1">OFFSET(Capacidades!$A$1506,(ROW()-164)*10-1,11)</f>
        <v xml:space="preserve">       </v>
      </c>
      <c r="E180" s="420"/>
      <c r="F180" s="43"/>
      <c r="G180" s="154"/>
      <c r="H180" s="157"/>
      <c r="I180" s="158"/>
      <c r="J180" s="155">
        <f t="shared" si="0"/>
        <v>0</v>
      </c>
      <c r="K180" s="25"/>
      <c r="L180" s="25"/>
      <c r="M180" s="25"/>
      <c r="N180" s="25"/>
      <c r="O180" s="25"/>
      <c r="P180" s="25"/>
      <c r="Q180" s="25"/>
      <c r="R180" s="25"/>
      <c r="S180" s="25"/>
      <c r="T180" s="25"/>
      <c r="U180" s="25"/>
      <c r="V180" s="25"/>
      <c r="W180" s="25"/>
      <c r="X180" s="25"/>
      <c r="Y180" s="25"/>
      <c r="Z180" s="25"/>
    </row>
    <row r="181" spans="1:26" ht="33.75" hidden="1" customHeight="1" x14ac:dyDescent="0.25">
      <c r="A181" s="151"/>
      <c r="B181" s="152"/>
      <c r="C181" s="43"/>
      <c r="D181" s="442" t="str">
        <f ca="1">OFFSET(Capacidades!$A$1506,(ROW()-164)*10-1,11)</f>
        <v xml:space="preserve">       </v>
      </c>
      <c r="E181" s="420"/>
      <c r="F181" s="43"/>
      <c r="G181" s="154"/>
      <c r="H181" s="157"/>
      <c r="I181" s="158"/>
      <c r="J181" s="155">
        <f t="shared" si="0"/>
        <v>0</v>
      </c>
      <c r="K181" s="25"/>
      <c r="L181" s="25"/>
      <c r="M181" s="25"/>
      <c r="N181" s="25"/>
      <c r="O181" s="25"/>
      <c r="P181" s="25"/>
      <c r="Q181" s="25"/>
      <c r="R181" s="25"/>
      <c r="S181" s="25"/>
      <c r="T181" s="25"/>
      <c r="U181" s="25"/>
      <c r="V181" s="25"/>
      <c r="W181" s="25"/>
      <c r="X181" s="25"/>
      <c r="Y181" s="25"/>
      <c r="Z181" s="25"/>
    </row>
    <row r="182" spans="1:26" ht="45" hidden="1" customHeight="1" x14ac:dyDescent="0.25">
      <c r="A182" s="151"/>
      <c r="B182" s="152"/>
      <c r="C182" s="43"/>
      <c r="D182" s="442" t="str">
        <f ca="1">OFFSET(Capacidades!$A$1506,(ROW()-164)*10-1,11)</f>
        <v xml:space="preserve">       </v>
      </c>
      <c r="E182" s="420"/>
      <c r="F182" s="43"/>
      <c r="G182" s="154"/>
      <c r="H182" s="157"/>
      <c r="I182" s="158"/>
      <c r="J182" s="155">
        <f t="shared" si="0"/>
        <v>0</v>
      </c>
      <c r="K182" s="25"/>
      <c r="L182" s="25"/>
      <c r="M182" s="25"/>
      <c r="N182" s="25"/>
      <c r="O182" s="25"/>
      <c r="P182" s="25"/>
      <c r="Q182" s="25"/>
      <c r="R182" s="25"/>
      <c r="S182" s="25"/>
      <c r="T182" s="25"/>
      <c r="U182" s="25"/>
      <c r="V182" s="25"/>
      <c r="W182" s="25"/>
      <c r="X182" s="25"/>
      <c r="Y182" s="25"/>
      <c r="Z182" s="25"/>
    </row>
    <row r="183" spans="1:26" ht="72" hidden="1" customHeight="1" x14ac:dyDescent="0.25">
      <c r="A183" s="151"/>
      <c r="B183" s="152"/>
      <c r="C183" s="43"/>
      <c r="D183" s="442" t="str">
        <f ca="1">OFFSET(Capacidades!$A$1506,(ROW()-164)*10-1,11)</f>
        <v xml:space="preserve">       </v>
      </c>
      <c r="E183" s="420"/>
      <c r="F183" s="43"/>
      <c r="G183" s="154"/>
      <c r="H183" s="157"/>
      <c r="I183" s="158"/>
      <c r="J183" s="155">
        <f t="shared" si="0"/>
        <v>0</v>
      </c>
      <c r="K183" s="25"/>
      <c r="L183" s="25"/>
      <c r="M183" s="25"/>
      <c r="N183" s="25"/>
      <c r="O183" s="25"/>
      <c r="P183" s="25"/>
      <c r="Q183" s="25"/>
      <c r="R183" s="25"/>
      <c r="S183" s="25"/>
      <c r="T183" s="25"/>
      <c r="U183" s="25"/>
      <c r="V183" s="25"/>
      <c r="W183" s="25"/>
      <c r="X183" s="25"/>
      <c r="Y183" s="25"/>
      <c r="Z183" s="25"/>
    </row>
    <row r="184" spans="1:26" ht="27" hidden="1" customHeight="1" x14ac:dyDescent="0.25">
      <c r="A184" s="151"/>
      <c r="B184" s="152"/>
      <c r="C184" s="43"/>
      <c r="D184" s="442" t="str">
        <f ca="1">OFFSET(Capacidades!$A$1506,(ROW()-164)*10-1,11)</f>
        <v xml:space="preserve">       </v>
      </c>
      <c r="E184" s="420"/>
      <c r="F184" s="43"/>
      <c r="G184" s="154"/>
      <c r="H184" s="157"/>
      <c r="I184" s="158"/>
      <c r="J184" s="155">
        <f t="shared" si="0"/>
        <v>0</v>
      </c>
      <c r="K184" s="25"/>
      <c r="L184" s="25"/>
      <c r="M184" s="25"/>
      <c r="N184" s="25"/>
      <c r="O184" s="25"/>
      <c r="P184" s="25"/>
      <c r="Q184" s="25"/>
      <c r="R184" s="25"/>
      <c r="S184" s="25"/>
      <c r="T184" s="25"/>
      <c r="U184" s="25"/>
      <c r="V184" s="25"/>
      <c r="W184" s="25"/>
      <c r="X184" s="25"/>
      <c r="Y184" s="25"/>
      <c r="Z184" s="25"/>
    </row>
    <row r="185" spans="1:26" ht="25.5" hidden="1" customHeight="1" x14ac:dyDescent="0.25">
      <c r="A185" s="151"/>
      <c r="B185" s="163" t="str">
        <f>$B$30</f>
        <v>Competencias para la empleabilidad</v>
      </c>
      <c r="C185" s="43"/>
      <c r="D185" s="442" t="str">
        <f ca="1">OFFSET(Capacidades!$A$1506,(ROW()-164)*10-1,11)</f>
        <v xml:space="preserve">       </v>
      </c>
      <c r="E185" s="420"/>
      <c r="F185" s="43"/>
      <c r="G185" s="154"/>
      <c r="H185" s="157"/>
      <c r="I185" s="158"/>
      <c r="J185" s="155">
        <f t="shared" si="0"/>
        <v>0</v>
      </c>
      <c r="K185" s="25"/>
      <c r="L185" s="25"/>
      <c r="M185" s="25"/>
      <c r="N185" s="25"/>
      <c r="O185" s="25"/>
      <c r="P185" s="25"/>
      <c r="Q185" s="25"/>
      <c r="R185" s="25"/>
      <c r="S185" s="25"/>
      <c r="T185" s="25"/>
      <c r="U185" s="25"/>
      <c r="V185" s="25"/>
      <c r="W185" s="25"/>
      <c r="X185" s="25"/>
      <c r="Y185" s="25"/>
      <c r="Z185" s="25"/>
    </row>
    <row r="186" spans="1:26" ht="27.75" hidden="1" customHeight="1" x14ac:dyDescent="0.25">
      <c r="A186" s="151"/>
      <c r="B186" s="163"/>
      <c r="C186" s="43"/>
      <c r="D186" s="442" t="str">
        <f ca="1">OFFSET(Capacidades!$A$1506,(ROW()-164)*10-1,11)</f>
        <v xml:space="preserve">       </v>
      </c>
      <c r="E186" s="420"/>
      <c r="F186" s="43"/>
      <c r="G186" s="154"/>
      <c r="H186" s="157"/>
      <c r="I186" s="158"/>
      <c r="J186" s="155">
        <f t="shared" si="0"/>
        <v>0</v>
      </c>
      <c r="K186" s="25"/>
      <c r="L186" s="25"/>
      <c r="M186" s="25"/>
      <c r="N186" s="25"/>
      <c r="O186" s="25"/>
      <c r="P186" s="25"/>
      <c r="Q186" s="25"/>
      <c r="R186" s="25"/>
      <c r="S186" s="25"/>
      <c r="T186" s="25"/>
      <c r="U186" s="25"/>
      <c r="V186" s="25"/>
      <c r="W186" s="25"/>
      <c r="X186" s="25"/>
      <c r="Y186" s="25"/>
      <c r="Z186" s="25"/>
    </row>
    <row r="187" spans="1:26" ht="30.75" hidden="1" customHeight="1" x14ac:dyDescent="0.25">
      <c r="A187" s="151"/>
      <c r="B187" s="163"/>
      <c r="C187" s="43"/>
      <c r="D187" s="442" t="str">
        <f ca="1">OFFSET(Capacidades!$A$1506,(ROW()-164)*10-1,11)</f>
        <v xml:space="preserve">       </v>
      </c>
      <c r="E187" s="420"/>
      <c r="F187" s="43"/>
      <c r="G187" s="154"/>
      <c r="H187" s="157"/>
      <c r="I187" s="158"/>
      <c r="J187" s="155">
        <f t="shared" si="0"/>
        <v>0</v>
      </c>
      <c r="K187" s="25"/>
      <c r="L187" s="25"/>
      <c r="M187" s="25"/>
      <c r="N187" s="25"/>
      <c r="O187" s="25"/>
      <c r="P187" s="25"/>
      <c r="Q187" s="25"/>
      <c r="R187" s="25"/>
      <c r="S187" s="25"/>
      <c r="T187" s="25"/>
      <c r="U187" s="25"/>
      <c r="V187" s="25"/>
      <c r="W187" s="25"/>
      <c r="X187" s="25"/>
      <c r="Y187" s="25"/>
      <c r="Z187" s="25"/>
    </row>
    <row r="188" spans="1:26" ht="24.75" hidden="1" customHeight="1" x14ac:dyDescent="0.25">
      <c r="A188" s="151"/>
      <c r="B188" s="163"/>
      <c r="C188" s="43"/>
      <c r="D188" s="442" t="str">
        <f ca="1">OFFSET(Capacidades!$A$1506,(ROW()-164)*10-1,11)</f>
        <v xml:space="preserve">       </v>
      </c>
      <c r="E188" s="420"/>
      <c r="F188" s="43"/>
      <c r="G188" s="154"/>
      <c r="H188" s="157"/>
      <c r="I188" s="158"/>
      <c r="J188" s="155">
        <f t="shared" si="0"/>
        <v>0</v>
      </c>
      <c r="K188" s="25"/>
      <c r="L188" s="25"/>
      <c r="M188" s="25"/>
      <c r="N188" s="25"/>
      <c r="O188" s="25"/>
      <c r="P188" s="25"/>
      <c r="Q188" s="25"/>
      <c r="R188" s="25"/>
      <c r="S188" s="25"/>
      <c r="T188" s="25"/>
      <c r="U188" s="25"/>
      <c r="V188" s="25"/>
      <c r="W188" s="25"/>
      <c r="X188" s="25"/>
      <c r="Y188" s="25"/>
      <c r="Z188" s="25"/>
    </row>
    <row r="189" spans="1:26" ht="15" hidden="1" customHeight="1" x14ac:dyDescent="0.25">
      <c r="A189" s="151"/>
      <c r="B189" s="163"/>
      <c r="C189" s="43"/>
      <c r="D189" s="442" t="str">
        <f ca="1">OFFSET(Capacidades!$A$1506,(ROW()-164)*10-1,11)</f>
        <v xml:space="preserve">       </v>
      </c>
      <c r="E189" s="420"/>
      <c r="F189" s="43"/>
      <c r="G189" s="154"/>
      <c r="H189" s="157"/>
      <c r="I189" s="158"/>
      <c r="J189" s="155">
        <f t="shared" si="0"/>
        <v>0</v>
      </c>
      <c r="K189" s="25"/>
      <c r="L189" s="25"/>
      <c r="M189" s="25"/>
      <c r="N189" s="25"/>
      <c r="O189" s="25"/>
      <c r="P189" s="25"/>
      <c r="Q189" s="25"/>
      <c r="R189" s="25"/>
      <c r="S189" s="25"/>
      <c r="T189" s="25"/>
      <c r="U189" s="25"/>
      <c r="V189" s="25"/>
      <c r="W189" s="25"/>
      <c r="X189" s="25"/>
      <c r="Y189" s="25"/>
      <c r="Z189" s="25"/>
    </row>
    <row r="190" spans="1:26" ht="9.75" hidden="1" customHeight="1" x14ac:dyDescent="0.25">
      <c r="A190" s="151"/>
      <c r="B190" s="163"/>
      <c r="C190" s="43"/>
      <c r="D190" s="442" t="str">
        <f ca="1">OFFSET(Capacidades!$A$1506,(ROW()-164)*10-1,11)</f>
        <v xml:space="preserve">       </v>
      </c>
      <c r="E190" s="420"/>
      <c r="F190" s="43"/>
      <c r="G190" s="154"/>
      <c r="H190" s="157"/>
      <c r="I190" s="158"/>
      <c r="J190" s="155">
        <f t="shared" si="0"/>
        <v>0</v>
      </c>
      <c r="K190" s="25"/>
      <c r="L190" s="25"/>
      <c r="M190" s="25"/>
      <c r="N190" s="25"/>
      <c r="O190" s="25"/>
      <c r="P190" s="25"/>
      <c r="Q190" s="25"/>
      <c r="R190" s="25"/>
      <c r="S190" s="25"/>
      <c r="T190" s="25"/>
      <c r="U190" s="25"/>
      <c r="V190" s="25"/>
      <c r="W190" s="25"/>
      <c r="X190" s="25"/>
      <c r="Y190" s="25"/>
      <c r="Z190" s="25"/>
    </row>
    <row r="191" spans="1:26" ht="20.25" hidden="1" customHeight="1" x14ac:dyDescent="0.25">
      <c r="A191" s="151"/>
      <c r="B191" s="163"/>
      <c r="C191" s="43"/>
      <c r="D191" s="442" t="str">
        <f ca="1">OFFSET(Capacidades!$A$1506,(ROW()-164)*10-1,11)</f>
        <v xml:space="preserve">       </v>
      </c>
      <c r="E191" s="420"/>
      <c r="F191" s="43"/>
      <c r="G191" s="154"/>
      <c r="H191" s="157"/>
      <c r="I191" s="158"/>
      <c r="J191" s="155">
        <f t="shared" si="0"/>
        <v>0</v>
      </c>
      <c r="K191" s="25"/>
      <c r="L191" s="25"/>
      <c r="M191" s="25"/>
      <c r="N191" s="25"/>
      <c r="O191" s="25"/>
      <c r="P191" s="25"/>
      <c r="Q191" s="25"/>
      <c r="R191" s="25"/>
      <c r="S191" s="25"/>
      <c r="T191" s="25"/>
      <c r="U191" s="25"/>
      <c r="V191" s="25"/>
      <c r="W191" s="25"/>
      <c r="X191" s="25"/>
      <c r="Y191" s="25"/>
      <c r="Z191" s="25"/>
    </row>
    <row r="192" spans="1:26" ht="12" hidden="1" customHeight="1" x14ac:dyDescent="0.25">
      <c r="A192" s="151"/>
      <c r="B192" s="163"/>
      <c r="C192" s="43"/>
      <c r="D192" s="442" t="str">
        <f ca="1">OFFSET(Capacidades!$A$1506,(ROW()-164)*10-1,11)</f>
        <v xml:space="preserve">       </v>
      </c>
      <c r="E192" s="420"/>
      <c r="F192" s="43"/>
      <c r="G192" s="154"/>
      <c r="H192" s="157"/>
      <c r="I192" s="158"/>
      <c r="J192" s="155">
        <f t="shared" si="0"/>
        <v>0</v>
      </c>
      <c r="K192" s="25"/>
      <c r="L192" s="25"/>
      <c r="M192" s="25"/>
      <c r="N192" s="25"/>
      <c r="O192" s="25"/>
      <c r="P192" s="25"/>
      <c r="Q192" s="25"/>
      <c r="R192" s="25"/>
      <c r="S192" s="25"/>
      <c r="T192" s="25"/>
      <c r="U192" s="25"/>
      <c r="V192" s="25"/>
      <c r="W192" s="25"/>
      <c r="X192" s="25"/>
      <c r="Y192" s="25"/>
      <c r="Z192" s="25"/>
    </row>
    <row r="193" spans="1:26" ht="21.75" hidden="1" customHeight="1" x14ac:dyDescent="0.25">
      <c r="A193" s="151"/>
      <c r="B193" s="163"/>
      <c r="C193" s="43"/>
      <c r="D193" s="442" t="str">
        <f ca="1">OFFSET(Capacidades!$A$1506,(ROW()-164)*10-1,11)</f>
        <v xml:space="preserve">       </v>
      </c>
      <c r="E193" s="420"/>
      <c r="F193" s="43"/>
      <c r="G193" s="154"/>
      <c r="H193" s="157"/>
      <c r="I193" s="158"/>
      <c r="J193" s="155">
        <f t="shared" si="0"/>
        <v>0</v>
      </c>
      <c r="K193" s="25"/>
      <c r="L193" s="25"/>
      <c r="M193" s="25"/>
      <c r="N193" s="25"/>
      <c r="O193" s="25"/>
      <c r="P193" s="25"/>
      <c r="Q193" s="25"/>
      <c r="R193" s="25"/>
      <c r="S193" s="25"/>
      <c r="T193" s="25"/>
      <c r="U193" s="25"/>
      <c r="V193" s="25"/>
      <c r="W193" s="25"/>
      <c r="X193" s="25"/>
      <c r="Y193" s="25"/>
      <c r="Z193" s="25"/>
    </row>
    <row r="194" spans="1:26" ht="25.5" hidden="1" customHeight="1" x14ac:dyDescent="0.25">
      <c r="A194" s="151"/>
      <c r="B194" s="163"/>
      <c r="C194" s="43"/>
      <c r="D194" s="442" t="str">
        <f ca="1">OFFSET(Capacidades!$A$1506,(ROW()-164)*10-1,11)</f>
        <v xml:space="preserve">       </v>
      </c>
      <c r="E194" s="420"/>
      <c r="F194" s="43"/>
      <c r="G194" s="154"/>
      <c r="H194" s="157"/>
      <c r="I194" s="158"/>
      <c r="J194" s="155">
        <f t="shared" si="0"/>
        <v>0</v>
      </c>
      <c r="K194" s="25"/>
      <c r="L194" s="25"/>
      <c r="M194" s="25"/>
      <c r="N194" s="25"/>
      <c r="O194" s="25"/>
      <c r="P194" s="25"/>
      <c r="Q194" s="25"/>
      <c r="R194" s="25"/>
      <c r="S194" s="25"/>
      <c r="T194" s="25"/>
      <c r="U194" s="25"/>
      <c r="V194" s="25"/>
      <c r="W194" s="25"/>
      <c r="X194" s="25"/>
      <c r="Y194" s="25"/>
      <c r="Z194" s="25"/>
    </row>
    <row r="195" spans="1:26" ht="94.5" hidden="1" customHeight="1" x14ac:dyDescent="0.25">
      <c r="A195" s="151"/>
      <c r="B195" s="509" t="str">
        <f>$B$40</f>
        <v>Experiencias formativas en situaciones reales de trabajo (EFSRT)</v>
      </c>
      <c r="C195" s="419"/>
      <c r="D195" s="419"/>
      <c r="E195" s="419"/>
      <c r="F195" s="169"/>
      <c r="G195" s="166"/>
      <c r="H195" s="157">
        <v>0</v>
      </c>
      <c r="I195" s="158">
        <v>0</v>
      </c>
      <c r="J195" s="155">
        <f t="shared" si="0"/>
        <v>0</v>
      </c>
      <c r="K195" s="25"/>
      <c r="L195" s="25"/>
      <c r="M195" s="25"/>
      <c r="N195" s="25"/>
      <c r="O195" s="25"/>
      <c r="P195" s="25"/>
      <c r="Q195" s="25"/>
      <c r="R195" s="25"/>
      <c r="S195" s="25"/>
      <c r="T195" s="25"/>
      <c r="U195" s="25"/>
      <c r="V195" s="25"/>
      <c r="W195" s="25"/>
      <c r="X195" s="25"/>
      <c r="Y195" s="25"/>
      <c r="Z195" s="25"/>
    </row>
    <row r="196" spans="1:26" ht="41.25" customHeight="1" x14ac:dyDescent="0.25">
      <c r="A196" s="510" t="s">
        <v>487</v>
      </c>
      <c r="B196" s="457"/>
      <c r="C196" s="457"/>
      <c r="D196" s="457"/>
      <c r="E196" s="457"/>
      <c r="F196" s="457"/>
      <c r="G196" s="457"/>
      <c r="H196" s="136"/>
      <c r="I196" s="173" t="str">
        <f t="shared" ref="I196:J196" si="1">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173">
        <f t="shared" si="1"/>
        <v>0</v>
      </c>
      <c r="K196" s="25"/>
      <c r="L196" s="25"/>
      <c r="M196" s="25"/>
      <c r="N196" s="25"/>
      <c r="O196" s="25"/>
      <c r="P196" s="25"/>
      <c r="Q196" s="25"/>
      <c r="R196" s="25"/>
      <c r="S196" s="25"/>
      <c r="T196" s="25"/>
      <c r="U196" s="25"/>
      <c r="V196" s="25"/>
      <c r="W196" s="25"/>
      <c r="X196" s="25"/>
      <c r="Y196" s="25"/>
      <c r="Z196" s="25"/>
    </row>
    <row r="197" spans="1:26" ht="12.75" customHeight="1" x14ac:dyDescent="0.25">
      <c r="A197" s="25"/>
      <c r="B197" s="20"/>
      <c r="C197" s="25"/>
      <c r="D197" s="46"/>
      <c r="E197" s="46"/>
      <c r="F197" s="25"/>
      <c r="G197" s="174"/>
      <c r="H197" s="136"/>
      <c r="I197" s="136"/>
      <c r="J197" s="73"/>
      <c r="K197" s="25"/>
      <c r="L197" s="25"/>
      <c r="M197" s="25"/>
      <c r="N197" s="25"/>
      <c r="O197" s="25"/>
      <c r="P197" s="25"/>
      <c r="Q197" s="25"/>
      <c r="R197" s="25"/>
      <c r="S197" s="25"/>
      <c r="T197" s="25"/>
      <c r="U197" s="25"/>
      <c r="V197" s="25"/>
      <c r="W197" s="25"/>
      <c r="X197" s="25"/>
      <c r="Y197" s="25"/>
      <c r="Z197" s="25"/>
    </row>
    <row r="198" spans="1:26" ht="12.75" customHeight="1" x14ac:dyDescent="0.25">
      <c r="A198" s="25"/>
      <c r="B198" s="20"/>
      <c r="C198" s="25"/>
      <c r="D198" s="46"/>
      <c r="E198" s="46"/>
      <c r="F198" s="25"/>
      <c r="G198" s="174"/>
      <c r="H198" s="136"/>
      <c r="I198" s="136"/>
      <c r="J198" s="73"/>
      <c r="K198" s="25"/>
      <c r="L198" s="25"/>
      <c r="M198" s="25"/>
      <c r="N198" s="25"/>
      <c r="O198" s="25"/>
      <c r="P198" s="25"/>
      <c r="Q198" s="25"/>
      <c r="R198" s="25"/>
      <c r="S198" s="25"/>
      <c r="T198" s="25"/>
      <c r="U198" s="25"/>
      <c r="V198" s="25"/>
      <c r="W198" s="25"/>
      <c r="X198" s="25"/>
      <c r="Y198" s="25"/>
      <c r="Z198" s="25"/>
    </row>
    <row r="199" spans="1:26" ht="12.75" customHeight="1" x14ac:dyDescent="0.25">
      <c r="A199" s="25"/>
      <c r="B199" s="20"/>
      <c r="C199" s="25"/>
      <c r="D199" s="46"/>
      <c r="E199" s="46"/>
      <c r="F199" s="25"/>
      <c r="G199" s="174"/>
      <c r="H199" s="136"/>
      <c r="I199" s="136"/>
      <c r="J199" s="73"/>
      <c r="K199" s="25"/>
      <c r="L199" s="25"/>
      <c r="M199" s="25"/>
      <c r="N199" s="25"/>
      <c r="O199" s="25"/>
      <c r="P199" s="25"/>
      <c r="Q199" s="25"/>
      <c r="R199" s="25"/>
      <c r="S199" s="25"/>
      <c r="T199" s="25"/>
      <c r="U199" s="25"/>
      <c r="V199" s="25"/>
      <c r="W199" s="25"/>
      <c r="X199" s="25"/>
      <c r="Y199" s="25"/>
      <c r="Z199" s="25"/>
    </row>
    <row r="200" spans="1:26" ht="12.75" customHeight="1" x14ac:dyDescent="0.25">
      <c r="A200" s="25"/>
      <c r="B200" s="20"/>
      <c r="C200" s="25"/>
      <c r="D200" s="46"/>
      <c r="E200" s="46"/>
      <c r="F200" s="25"/>
      <c r="G200" s="174"/>
      <c r="H200" s="136"/>
      <c r="I200" s="136"/>
      <c r="J200" s="73"/>
      <c r="K200" s="25"/>
      <c r="L200" s="25"/>
      <c r="M200" s="25"/>
      <c r="N200" s="25"/>
      <c r="O200" s="25"/>
      <c r="P200" s="25"/>
      <c r="Q200" s="25"/>
      <c r="R200" s="25"/>
      <c r="S200" s="25"/>
      <c r="T200" s="25"/>
      <c r="U200" s="25"/>
      <c r="V200" s="25"/>
      <c r="W200" s="25"/>
      <c r="X200" s="25"/>
      <c r="Y200" s="25"/>
      <c r="Z200" s="25"/>
    </row>
    <row r="201" spans="1:26" ht="12.75" customHeight="1" x14ac:dyDescent="0.25">
      <c r="A201" s="25"/>
      <c r="B201" s="20"/>
      <c r="C201" s="25"/>
      <c r="D201" s="46"/>
      <c r="E201" s="46"/>
      <c r="F201" s="25"/>
      <c r="G201" s="174"/>
      <c r="H201" s="136"/>
      <c r="I201" s="136"/>
      <c r="J201" s="73"/>
      <c r="K201" s="25"/>
      <c r="L201" s="25"/>
      <c r="M201" s="25"/>
      <c r="N201" s="25"/>
      <c r="O201" s="25"/>
      <c r="P201" s="25"/>
      <c r="Q201" s="25"/>
      <c r="R201" s="25"/>
      <c r="S201" s="25"/>
      <c r="T201" s="25"/>
      <c r="U201" s="25"/>
      <c r="V201" s="25"/>
      <c r="W201" s="25"/>
      <c r="X201" s="25"/>
      <c r="Y201" s="25"/>
      <c r="Z201" s="25"/>
    </row>
    <row r="202" spans="1:26" ht="12.75" customHeight="1" x14ac:dyDescent="0.25">
      <c r="A202" s="25"/>
      <c r="B202" s="20"/>
      <c r="C202" s="25"/>
      <c r="D202" s="46"/>
      <c r="E202" s="46"/>
      <c r="F202" s="25"/>
      <c r="G202" s="174"/>
      <c r="H202" s="136"/>
      <c r="I202" s="136"/>
      <c r="J202" s="73"/>
      <c r="K202" s="25"/>
      <c r="L202" s="25"/>
      <c r="M202" s="25"/>
      <c r="N202" s="25"/>
      <c r="O202" s="25"/>
      <c r="P202" s="25"/>
      <c r="Q202" s="25"/>
      <c r="R202" s="25"/>
      <c r="S202" s="25"/>
      <c r="T202" s="25"/>
      <c r="U202" s="25"/>
      <c r="V202" s="25"/>
      <c r="W202" s="25"/>
      <c r="X202" s="25"/>
      <c r="Y202" s="25"/>
      <c r="Z202" s="25"/>
    </row>
    <row r="203" spans="1:26" ht="12.75" customHeight="1" x14ac:dyDescent="0.25">
      <c r="A203" s="25"/>
      <c r="B203" s="20"/>
      <c r="C203" s="25"/>
      <c r="D203" s="46"/>
      <c r="E203" s="46"/>
      <c r="F203" s="25"/>
      <c r="G203" s="174"/>
      <c r="H203" s="136"/>
      <c r="I203" s="136"/>
      <c r="J203" s="73"/>
      <c r="K203" s="25"/>
      <c r="L203" s="25"/>
      <c r="M203" s="25"/>
      <c r="N203" s="25"/>
      <c r="O203" s="25"/>
      <c r="P203" s="25"/>
      <c r="Q203" s="25"/>
      <c r="R203" s="25"/>
      <c r="S203" s="25"/>
      <c r="T203" s="25"/>
      <c r="U203" s="25"/>
      <c r="V203" s="25"/>
      <c r="W203" s="25"/>
      <c r="X203" s="25"/>
      <c r="Y203" s="25"/>
      <c r="Z203" s="25"/>
    </row>
    <row r="204" spans="1:26" ht="12.75" customHeight="1" x14ac:dyDescent="0.25">
      <c r="A204" s="25"/>
      <c r="B204" s="20"/>
      <c r="C204" s="25"/>
      <c r="D204" s="46"/>
      <c r="E204" s="46"/>
      <c r="F204" s="25"/>
      <c r="G204" s="174"/>
      <c r="H204" s="136"/>
      <c r="I204" s="136"/>
      <c r="J204" s="73"/>
      <c r="K204" s="25"/>
      <c r="L204" s="25"/>
      <c r="M204" s="25"/>
      <c r="N204" s="25"/>
      <c r="O204" s="25"/>
      <c r="P204" s="25"/>
      <c r="Q204" s="25"/>
      <c r="R204" s="25"/>
      <c r="S204" s="25"/>
      <c r="T204" s="25"/>
      <c r="U204" s="25"/>
      <c r="V204" s="25"/>
      <c r="W204" s="25"/>
      <c r="X204" s="25"/>
      <c r="Y204" s="25"/>
      <c r="Z204" s="25"/>
    </row>
    <row r="205" spans="1:26" ht="12.75" customHeight="1" x14ac:dyDescent="0.25">
      <c r="A205" s="25"/>
      <c r="B205" s="20"/>
      <c r="C205" s="25"/>
      <c r="D205" s="46"/>
      <c r="E205" s="46"/>
      <c r="F205" s="25"/>
      <c r="G205" s="174"/>
      <c r="H205" s="136"/>
      <c r="I205" s="136"/>
      <c r="J205" s="73"/>
      <c r="K205" s="25"/>
      <c r="L205" s="25"/>
      <c r="M205" s="25"/>
      <c r="N205" s="25"/>
      <c r="O205" s="25"/>
      <c r="P205" s="25"/>
      <c r="Q205" s="25"/>
      <c r="R205" s="25"/>
      <c r="S205" s="25"/>
      <c r="T205" s="25"/>
      <c r="U205" s="25"/>
      <c r="V205" s="25"/>
      <c r="W205" s="25"/>
      <c r="X205" s="25"/>
      <c r="Y205" s="25"/>
      <c r="Z205" s="25"/>
    </row>
    <row r="206" spans="1:26" ht="12.75" customHeight="1" x14ac:dyDescent="0.25">
      <c r="A206" s="25"/>
      <c r="B206" s="20"/>
      <c r="C206" s="25"/>
      <c r="D206" s="46"/>
      <c r="E206" s="46"/>
      <c r="F206" s="25"/>
      <c r="G206" s="174"/>
      <c r="H206" s="136"/>
      <c r="I206" s="136"/>
      <c r="J206" s="73"/>
      <c r="K206" s="25"/>
      <c r="L206" s="25"/>
      <c r="M206" s="25"/>
      <c r="N206" s="25"/>
      <c r="O206" s="25"/>
      <c r="P206" s="25"/>
      <c r="Q206" s="25"/>
      <c r="R206" s="25"/>
      <c r="S206" s="25"/>
      <c r="T206" s="25"/>
      <c r="U206" s="25"/>
      <c r="V206" s="25"/>
      <c r="W206" s="25"/>
      <c r="X206" s="25"/>
      <c r="Y206" s="25"/>
      <c r="Z206" s="25"/>
    </row>
    <row r="207" spans="1:26" ht="12.75" customHeight="1" x14ac:dyDescent="0.25">
      <c r="A207" s="25"/>
      <c r="B207" s="20"/>
      <c r="C207" s="25"/>
      <c r="D207" s="46"/>
      <c r="E207" s="46"/>
      <c r="F207" s="25"/>
      <c r="G207" s="174"/>
      <c r="H207" s="136"/>
      <c r="I207" s="136"/>
      <c r="J207" s="73"/>
      <c r="K207" s="25"/>
      <c r="L207" s="25"/>
      <c r="M207" s="25"/>
      <c r="N207" s="25"/>
      <c r="O207" s="25"/>
      <c r="P207" s="25"/>
      <c r="Q207" s="25"/>
      <c r="R207" s="25"/>
      <c r="S207" s="25"/>
      <c r="T207" s="25"/>
      <c r="U207" s="25"/>
      <c r="V207" s="25"/>
      <c r="W207" s="25"/>
      <c r="X207" s="25"/>
      <c r="Y207" s="25"/>
      <c r="Z207" s="25"/>
    </row>
    <row r="208" spans="1:26" ht="12.75" customHeight="1" x14ac:dyDescent="0.25">
      <c r="A208" s="25"/>
      <c r="B208" s="20"/>
      <c r="C208" s="25"/>
      <c r="D208" s="46"/>
      <c r="E208" s="46"/>
      <c r="F208" s="25"/>
      <c r="G208" s="174"/>
      <c r="H208" s="136"/>
      <c r="I208" s="136"/>
      <c r="J208" s="73"/>
      <c r="K208" s="25"/>
      <c r="L208" s="25"/>
      <c r="M208" s="25"/>
      <c r="N208" s="25"/>
      <c r="O208" s="25"/>
      <c r="P208" s="25"/>
      <c r="Q208" s="25"/>
      <c r="R208" s="25"/>
      <c r="S208" s="25"/>
      <c r="T208" s="25"/>
      <c r="U208" s="25"/>
      <c r="V208" s="25"/>
      <c r="W208" s="25"/>
      <c r="X208" s="25"/>
      <c r="Y208" s="25"/>
      <c r="Z208" s="25"/>
    </row>
    <row r="209" spans="1:26" ht="12.75" customHeight="1" x14ac:dyDescent="0.25">
      <c r="A209" s="25"/>
      <c r="B209" s="20"/>
      <c r="C209" s="25"/>
      <c r="D209" s="46"/>
      <c r="E209" s="46"/>
      <c r="F209" s="25"/>
      <c r="G209" s="174"/>
      <c r="H209" s="136"/>
      <c r="I209" s="136"/>
      <c r="J209" s="73"/>
      <c r="K209" s="25"/>
      <c r="L209" s="25"/>
      <c r="M209" s="25"/>
      <c r="N209" s="25"/>
      <c r="O209" s="25"/>
      <c r="P209" s="25"/>
      <c r="Q209" s="25"/>
      <c r="R209" s="25"/>
      <c r="S209" s="25"/>
      <c r="T209" s="25"/>
      <c r="U209" s="25"/>
      <c r="V209" s="25"/>
      <c r="W209" s="25"/>
      <c r="X209" s="25"/>
      <c r="Y209" s="25"/>
      <c r="Z209" s="25"/>
    </row>
    <row r="210" spans="1:26" ht="12.75" customHeight="1" x14ac:dyDescent="0.25">
      <c r="A210" s="25"/>
      <c r="B210" s="20"/>
      <c r="C210" s="25"/>
      <c r="D210" s="46"/>
      <c r="E210" s="46"/>
      <c r="F210" s="25"/>
      <c r="G210" s="174"/>
      <c r="H210" s="136"/>
      <c r="I210" s="136"/>
      <c r="J210" s="73"/>
      <c r="K210" s="25"/>
      <c r="L210" s="25"/>
      <c r="M210" s="25"/>
      <c r="N210" s="25"/>
      <c r="O210" s="25"/>
      <c r="P210" s="25"/>
      <c r="Q210" s="25"/>
      <c r="R210" s="25"/>
      <c r="S210" s="25"/>
      <c r="T210" s="25"/>
      <c r="U210" s="25"/>
      <c r="V210" s="25"/>
      <c r="W210" s="25"/>
      <c r="X210" s="25"/>
      <c r="Y210" s="25"/>
      <c r="Z210" s="25"/>
    </row>
    <row r="211" spans="1:26" ht="12.75" customHeight="1" x14ac:dyDescent="0.25">
      <c r="A211" s="25"/>
      <c r="B211" s="20"/>
      <c r="C211" s="25"/>
      <c r="D211" s="46"/>
      <c r="E211" s="46"/>
      <c r="F211" s="25"/>
      <c r="G211" s="174"/>
      <c r="H211" s="136"/>
      <c r="I211" s="136"/>
      <c r="J211" s="73"/>
      <c r="K211" s="25"/>
      <c r="L211" s="25"/>
      <c r="M211" s="25"/>
      <c r="N211" s="25"/>
      <c r="O211" s="25"/>
      <c r="P211" s="25"/>
      <c r="Q211" s="25"/>
      <c r="R211" s="25"/>
      <c r="S211" s="25"/>
      <c r="T211" s="25"/>
      <c r="U211" s="25"/>
      <c r="V211" s="25"/>
      <c r="W211" s="25"/>
      <c r="X211" s="25"/>
      <c r="Y211" s="25"/>
      <c r="Z211" s="25"/>
    </row>
    <row r="212" spans="1:26" ht="12.75" customHeight="1" x14ac:dyDescent="0.25">
      <c r="A212" s="25"/>
      <c r="B212" s="20"/>
      <c r="C212" s="25"/>
      <c r="D212" s="46"/>
      <c r="E212" s="46"/>
      <c r="F212" s="25"/>
      <c r="G212" s="174"/>
      <c r="H212" s="136"/>
      <c r="I212" s="136"/>
      <c r="J212" s="73"/>
      <c r="K212" s="25"/>
      <c r="L212" s="25"/>
      <c r="M212" s="25"/>
      <c r="N212" s="25"/>
      <c r="O212" s="25"/>
      <c r="P212" s="25"/>
      <c r="Q212" s="25"/>
      <c r="R212" s="25"/>
      <c r="S212" s="25"/>
      <c r="T212" s="25"/>
      <c r="U212" s="25"/>
      <c r="V212" s="25"/>
      <c r="W212" s="25"/>
      <c r="X212" s="25"/>
      <c r="Y212" s="25"/>
      <c r="Z212" s="25"/>
    </row>
    <row r="213" spans="1:26" ht="12.75" customHeight="1" x14ac:dyDescent="0.25">
      <c r="A213" s="25"/>
      <c r="B213" s="20"/>
      <c r="C213" s="25"/>
      <c r="D213" s="46"/>
      <c r="E213" s="46"/>
      <c r="F213" s="25"/>
      <c r="G213" s="174"/>
      <c r="H213" s="136"/>
      <c r="I213" s="136"/>
      <c r="J213" s="73"/>
      <c r="K213" s="25"/>
      <c r="L213" s="25"/>
      <c r="M213" s="25"/>
      <c r="N213" s="25"/>
      <c r="O213" s="25"/>
      <c r="P213" s="25"/>
      <c r="Q213" s="25"/>
      <c r="R213" s="25"/>
      <c r="S213" s="25"/>
      <c r="T213" s="25"/>
      <c r="U213" s="25"/>
      <c r="V213" s="25"/>
      <c r="W213" s="25"/>
      <c r="X213" s="25"/>
      <c r="Y213" s="25"/>
      <c r="Z213" s="25"/>
    </row>
    <row r="214" spans="1:26" ht="12.75" customHeight="1" x14ac:dyDescent="0.25">
      <c r="A214" s="25"/>
      <c r="B214" s="20"/>
      <c r="C214" s="25"/>
      <c r="D214" s="46"/>
      <c r="E214" s="46"/>
      <c r="F214" s="25"/>
      <c r="G214" s="174"/>
      <c r="H214" s="136"/>
      <c r="I214" s="136"/>
      <c r="J214" s="73"/>
      <c r="K214" s="25"/>
      <c r="L214" s="25"/>
      <c r="M214" s="25"/>
      <c r="N214" s="25"/>
      <c r="O214" s="25"/>
      <c r="P214" s="25"/>
      <c r="Q214" s="25"/>
      <c r="R214" s="25"/>
      <c r="S214" s="25"/>
      <c r="T214" s="25"/>
      <c r="U214" s="25"/>
      <c r="V214" s="25"/>
      <c r="W214" s="25"/>
      <c r="X214" s="25"/>
      <c r="Y214" s="25"/>
      <c r="Z214" s="25"/>
    </row>
    <row r="215" spans="1:26" ht="12.75" customHeight="1" x14ac:dyDescent="0.25">
      <c r="A215" s="25"/>
      <c r="B215" s="20"/>
      <c r="C215" s="25"/>
      <c r="D215" s="46"/>
      <c r="E215" s="46"/>
      <c r="F215" s="25"/>
      <c r="G215" s="174"/>
      <c r="H215" s="136"/>
      <c r="I215" s="136"/>
      <c r="J215" s="73"/>
      <c r="K215" s="25"/>
      <c r="L215" s="25"/>
      <c r="M215" s="25"/>
      <c r="N215" s="25"/>
      <c r="O215" s="25"/>
      <c r="P215" s="25"/>
      <c r="Q215" s="25"/>
      <c r="R215" s="25"/>
      <c r="S215" s="25"/>
      <c r="T215" s="25"/>
      <c r="U215" s="25"/>
      <c r="V215" s="25"/>
      <c r="W215" s="25"/>
      <c r="X215" s="25"/>
      <c r="Y215" s="25"/>
      <c r="Z215" s="25"/>
    </row>
    <row r="216" spans="1:26" ht="12.75" customHeight="1" x14ac:dyDescent="0.25">
      <c r="A216" s="25"/>
      <c r="B216" s="20"/>
      <c r="C216" s="25"/>
      <c r="D216" s="46"/>
      <c r="E216" s="46"/>
      <c r="F216" s="25"/>
      <c r="G216" s="174"/>
      <c r="H216" s="136"/>
      <c r="I216" s="136"/>
      <c r="J216" s="73"/>
      <c r="K216" s="25"/>
      <c r="L216" s="25"/>
      <c r="M216" s="25"/>
      <c r="N216" s="25"/>
      <c r="O216" s="25"/>
      <c r="P216" s="25"/>
      <c r="Q216" s="25"/>
      <c r="R216" s="25"/>
      <c r="S216" s="25"/>
      <c r="T216" s="25"/>
      <c r="U216" s="25"/>
      <c r="V216" s="25"/>
      <c r="W216" s="25"/>
      <c r="X216" s="25"/>
      <c r="Y216" s="25"/>
      <c r="Z216" s="25"/>
    </row>
    <row r="217" spans="1:26" ht="12.75" customHeight="1" x14ac:dyDescent="0.25">
      <c r="A217" s="25"/>
      <c r="B217" s="20"/>
      <c r="C217" s="25"/>
      <c r="D217" s="46"/>
      <c r="E217" s="46"/>
      <c r="F217" s="25"/>
      <c r="G217" s="174"/>
      <c r="H217" s="136"/>
      <c r="I217" s="136"/>
      <c r="J217" s="73"/>
      <c r="K217" s="25"/>
      <c r="L217" s="25"/>
      <c r="M217" s="25"/>
      <c r="N217" s="25"/>
      <c r="O217" s="25"/>
      <c r="P217" s="25"/>
      <c r="Q217" s="25"/>
      <c r="R217" s="25"/>
      <c r="S217" s="25"/>
      <c r="T217" s="25"/>
      <c r="U217" s="25"/>
      <c r="V217" s="25"/>
      <c r="W217" s="25"/>
      <c r="X217" s="25"/>
      <c r="Y217" s="25"/>
      <c r="Z217" s="25"/>
    </row>
    <row r="218" spans="1:26" ht="12.75" customHeight="1" x14ac:dyDescent="0.25">
      <c r="A218" s="25"/>
      <c r="B218" s="20"/>
      <c r="C218" s="25"/>
      <c r="D218" s="46"/>
      <c r="E218" s="46"/>
      <c r="F218" s="25"/>
      <c r="G218" s="174"/>
      <c r="H218" s="136"/>
      <c r="I218" s="136"/>
      <c r="J218" s="73"/>
      <c r="K218" s="25"/>
      <c r="L218" s="25"/>
      <c r="M218" s="25"/>
      <c r="N218" s="25"/>
      <c r="O218" s="25"/>
      <c r="P218" s="25"/>
      <c r="Q218" s="25"/>
      <c r="R218" s="25"/>
      <c r="S218" s="25"/>
      <c r="T218" s="25"/>
      <c r="U218" s="25"/>
      <c r="V218" s="25"/>
      <c r="W218" s="25"/>
      <c r="X218" s="25"/>
      <c r="Y218" s="25"/>
      <c r="Z218" s="25"/>
    </row>
    <row r="219" spans="1:26" ht="12.75" customHeight="1" x14ac:dyDescent="0.25">
      <c r="A219" s="25"/>
      <c r="B219" s="20"/>
      <c r="C219" s="25"/>
      <c r="D219" s="46"/>
      <c r="E219" s="46"/>
      <c r="F219" s="25"/>
      <c r="G219" s="174"/>
      <c r="H219" s="136"/>
      <c r="I219" s="136"/>
      <c r="J219" s="73"/>
      <c r="K219" s="25"/>
      <c r="L219" s="25"/>
      <c r="M219" s="25"/>
      <c r="N219" s="25"/>
      <c r="O219" s="25"/>
      <c r="P219" s="25"/>
      <c r="Q219" s="25"/>
      <c r="R219" s="25"/>
      <c r="S219" s="25"/>
      <c r="T219" s="25"/>
      <c r="U219" s="25"/>
      <c r="V219" s="25"/>
      <c r="W219" s="25"/>
      <c r="X219" s="25"/>
      <c r="Y219" s="25"/>
      <c r="Z219" s="25"/>
    </row>
    <row r="220" spans="1:26" ht="12.75" customHeight="1" x14ac:dyDescent="0.25">
      <c r="A220" s="25"/>
      <c r="B220" s="20"/>
      <c r="C220" s="25"/>
      <c r="D220" s="46"/>
      <c r="E220" s="46"/>
      <c r="F220" s="25"/>
      <c r="G220" s="174"/>
      <c r="H220" s="136"/>
      <c r="I220" s="136"/>
      <c r="J220" s="73"/>
      <c r="K220" s="25"/>
      <c r="L220" s="25"/>
      <c r="M220" s="25"/>
      <c r="N220" s="25"/>
      <c r="O220" s="25"/>
      <c r="P220" s="25"/>
      <c r="Q220" s="25"/>
      <c r="R220" s="25"/>
      <c r="S220" s="25"/>
      <c r="T220" s="25"/>
      <c r="U220" s="25"/>
      <c r="V220" s="25"/>
      <c r="W220" s="25"/>
      <c r="X220" s="25"/>
      <c r="Y220" s="25"/>
      <c r="Z220" s="25"/>
    </row>
    <row r="221" spans="1:26" ht="12.75" customHeight="1" x14ac:dyDescent="0.25">
      <c r="A221" s="25"/>
      <c r="B221" s="20"/>
      <c r="C221" s="25"/>
      <c r="D221" s="46"/>
      <c r="E221" s="46"/>
      <c r="F221" s="25"/>
      <c r="G221" s="174"/>
      <c r="H221" s="136"/>
      <c r="I221" s="136"/>
      <c r="J221" s="73"/>
      <c r="K221" s="25"/>
      <c r="L221" s="25"/>
      <c r="M221" s="25"/>
      <c r="N221" s="25"/>
      <c r="O221" s="25"/>
      <c r="P221" s="25"/>
      <c r="Q221" s="25"/>
      <c r="R221" s="25"/>
      <c r="S221" s="25"/>
      <c r="T221" s="25"/>
      <c r="U221" s="25"/>
      <c r="V221" s="25"/>
      <c r="W221" s="25"/>
      <c r="X221" s="25"/>
      <c r="Y221" s="25"/>
      <c r="Z221" s="25"/>
    </row>
    <row r="222" spans="1:26" ht="12.75" customHeight="1" x14ac:dyDescent="0.25">
      <c r="A222" s="25"/>
      <c r="B222" s="20"/>
      <c r="C222" s="25"/>
      <c r="D222" s="46"/>
      <c r="E222" s="46"/>
      <c r="F222" s="25"/>
      <c r="G222" s="174"/>
      <c r="H222" s="136"/>
      <c r="I222" s="136"/>
      <c r="J222" s="73"/>
      <c r="K222" s="25"/>
      <c r="L222" s="25"/>
      <c r="M222" s="25"/>
      <c r="N222" s="25"/>
      <c r="O222" s="25"/>
      <c r="P222" s="25"/>
      <c r="Q222" s="25"/>
      <c r="R222" s="25"/>
      <c r="S222" s="25"/>
      <c r="T222" s="25"/>
      <c r="U222" s="25"/>
      <c r="V222" s="25"/>
      <c r="W222" s="25"/>
      <c r="X222" s="25"/>
      <c r="Y222" s="25"/>
      <c r="Z222" s="25"/>
    </row>
    <row r="223" spans="1:26" ht="12.75" customHeight="1" x14ac:dyDescent="0.25">
      <c r="A223" s="25"/>
      <c r="B223" s="20"/>
      <c r="C223" s="25"/>
      <c r="D223" s="46"/>
      <c r="E223" s="46"/>
      <c r="F223" s="25"/>
      <c r="G223" s="174"/>
      <c r="H223" s="136"/>
      <c r="I223" s="136"/>
      <c r="J223" s="73"/>
      <c r="K223" s="25"/>
      <c r="L223" s="25"/>
      <c r="M223" s="25"/>
      <c r="N223" s="25"/>
      <c r="O223" s="25"/>
      <c r="P223" s="25"/>
      <c r="Q223" s="25"/>
      <c r="R223" s="25"/>
      <c r="S223" s="25"/>
      <c r="T223" s="25"/>
      <c r="U223" s="25"/>
      <c r="V223" s="25"/>
      <c r="W223" s="25"/>
      <c r="X223" s="25"/>
      <c r="Y223" s="25"/>
      <c r="Z223" s="25"/>
    </row>
    <row r="224" spans="1:26" ht="12.75" customHeight="1" x14ac:dyDescent="0.25">
      <c r="A224" s="25"/>
      <c r="B224" s="20"/>
      <c r="C224" s="25"/>
      <c r="D224" s="46"/>
      <c r="E224" s="46"/>
      <c r="F224" s="25"/>
      <c r="G224" s="174"/>
      <c r="H224" s="136"/>
      <c r="I224" s="136"/>
      <c r="J224" s="73"/>
      <c r="K224" s="25"/>
      <c r="L224" s="25"/>
      <c r="M224" s="25"/>
      <c r="N224" s="25"/>
      <c r="O224" s="25"/>
      <c r="P224" s="25"/>
      <c r="Q224" s="25"/>
      <c r="R224" s="25"/>
      <c r="S224" s="25"/>
      <c r="T224" s="25"/>
      <c r="U224" s="25"/>
      <c r="V224" s="25"/>
      <c r="W224" s="25"/>
      <c r="X224" s="25"/>
      <c r="Y224" s="25"/>
      <c r="Z224" s="25"/>
    </row>
    <row r="225" spans="1:26" ht="12.75" customHeight="1" x14ac:dyDescent="0.25">
      <c r="A225" s="25"/>
      <c r="B225" s="20"/>
      <c r="C225" s="25"/>
      <c r="D225" s="46"/>
      <c r="E225" s="46"/>
      <c r="F225" s="25"/>
      <c r="G225" s="174"/>
      <c r="H225" s="136"/>
      <c r="I225" s="136"/>
      <c r="J225" s="73"/>
      <c r="K225" s="25"/>
      <c r="L225" s="25"/>
      <c r="M225" s="25"/>
      <c r="N225" s="25"/>
      <c r="O225" s="25"/>
      <c r="P225" s="25"/>
      <c r="Q225" s="25"/>
      <c r="R225" s="25"/>
      <c r="S225" s="25"/>
      <c r="T225" s="25"/>
      <c r="U225" s="25"/>
      <c r="V225" s="25"/>
      <c r="W225" s="25"/>
      <c r="X225" s="25"/>
      <c r="Y225" s="25"/>
      <c r="Z225" s="25"/>
    </row>
    <row r="226" spans="1:26" ht="12.75" customHeight="1" x14ac:dyDescent="0.25">
      <c r="A226" s="25"/>
      <c r="B226" s="20"/>
      <c r="C226" s="25"/>
      <c r="D226" s="46"/>
      <c r="E226" s="46"/>
      <c r="F226" s="25"/>
      <c r="G226" s="174"/>
      <c r="H226" s="136"/>
      <c r="I226" s="136"/>
      <c r="J226" s="73"/>
      <c r="K226" s="25"/>
      <c r="L226" s="25"/>
      <c r="M226" s="25"/>
      <c r="N226" s="25"/>
      <c r="O226" s="25"/>
      <c r="P226" s="25"/>
      <c r="Q226" s="25"/>
      <c r="R226" s="25"/>
      <c r="S226" s="25"/>
      <c r="T226" s="25"/>
      <c r="U226" s="25"/>
      <c r="V226" s="25"/>
      <c r="W226" s="25"/>
      <c r="X226" s="25"/>
      <c r="Y226" s="25"/>
      <c r="Z226" s="25"/>
    </row>
    <row r="227" spans="1:26" ht="12.75" customHeight="1" x14ac:dyDescent="0.25">
      <c r="A227" s="25"/>
      <c r="B227" s="20"/>
      <c r="C227" s="25"/>
      <c r="D227" s="46"/>
      <c r="E227" s="46"/>
      <c r="F227" s="25"/>
      <c r="G227" s="174"/>
      <c r="H227" s="136"/>
      <c r="I227" s="136"/>
      <c r="J227" s="73"/>
      <c r="K227" s="25"/>
      <c r="L227" s="25"/>
      <c r="M227" s="25"/>
      <c r="N227" s="25"/>
      <c r="O227" s="25"/>
      <c r="P227" s="25"/>
      <c r="Q227" s="25"/>
      <c r="R227" s="25"/>
      <c r="S227" s="25"/>
      <c r="T227" s="25"/>
      <c r="U227" s="25"/>
      <c r="V227" s="25"/>
      <c r="W227" s="25"/>
      <c r="X227" s="25"/>
      <c r="Y227" s="25"/>
      <c r="Z227" s="25"/>
    </row>
    <row r="228" spans="1:26" ht="12.75" customHeight="1" x14ac:dyDescent="0.25">
      <c r="A228" s="25"/>
      <c r="B228" s="20"/>
      <c r="C228" s="25"/>
      <c r="D228" s="46"/>
      <c r="E228" s="46"/>
      <c r="F228" s="25"/>
      <c r="G228" s="174"/>
      <c r="H228" s="136"/>
      <c r="I228" s="136"/>
      <c r="J228" s="73"/>
      <c r="K228" s="25"/>
      <c r="L228" s="25"/>
      <c r="M228" s="25"/>
      <c r="N228" s="25"/>
      <c r="O228" s="25"/>
      <c r="P228" s="25"/>
      <c r="Q228" s="25"/>
      <c r="R228" s="25"/>
      <c r="S228" s="25"/>
      <c r="T228" s="25"/>
      <c r="U228" s="25"/>
      <c r="V228" s="25"/>
      <c r="W228" s="25"/>
      <c r="X228" s="25"/>
      <c r="Y228" s="25"/>
      <c r="Z228" s="25"/>
    </row>
    <row r="229" spans="1:26" ht="12.75" customHeight="1" x14ac:dyDescent="0.25">
      <c r="A229" s="25"/>
      <c r="B229" s="20"/>
      <c r="C229" s="25"/>
      <c r="D229" s="46"/>
      <c r="E229" s="46"/>
      <c r="F229" s="25"/>
      <c r="G229" s="174"/>
      <c r="H229" s="136"/>
      <c r="I229" s="136"/>
      <c r="J229" s="73"/>
      <c r="K229" s="25"/>
      <c r="L229" s="25"/>
      <c r="M229" s="25"/>
      <c r="N229" s="25"/>
      <c r="O229" s="25"/>
      <c r="P229" s="25"/>
      <c r="Q229" s="25"/>
      <c r="R229" s="25"/>
      <c r="S229" s="25"/>
      <c r="T229" s="25"/>
      <c r="U229" s="25"/>
      <c r="V229" s="25"/>
      <c r="W229" s="25"/>
      <c r="X229" s="25"/>
      <c r="Y229" s="25"/>
      <c r="Z229" s="25"/>
    </row>
    <row r="230" spans="1:26" ht="12.75" customHeight="1" x14ac:dyDescent="0.25">
      <c r="A230" s="25"/>
      <c r="B230" s="20"/>
      <c r="C230" s="25"/>
      <c r="D230" s="46"/>
      <c r="E230" s="46"/>
      <c r="F230" s="25"/>
      <c r="G230" s="174"/>
      <c r="H230" s="136"/>
      <c r="I230" s="136"/>
      <c r="J230" s="73"/>
      <c r="K230" s="25"/>
      <c r="L230" s="25"/>
      <c r="M230" s="25"/>
      <c r="N230" s="25"/>
      <c r="O230" s="25"/>
      <c r="P230" s="25"/>
      <c r="Q230" s="25"/>
      <c r="R230" s="25"/>
      <c r="S230" s="25"/>
      <c r="T230" s="25"/>
      <c r="U230" s="25"/>
      <c r="V230" s="25"/>
      <c r="W230" s="25"/>
      <c r="X230" s="25"/>
      <c r="Y230" s="25"/>
      <c r="Z230" s="25"/>
    </row>
    <row r="231" spans="1:26" ht="12.75" customHeight="1" x14ac:dyDescent="0.25">
      <c r="A231" s="25"/>
      <c r="B231" s="20"/>
      <c r="C231" s="25"/>
      <c r="D231" s="46"/>
      <c r="E231" s="46"/>
      <c r="F231" s="25"/>
      <c r="G231" s="174"/>
      <c r="H231" s="136"/>
      <c r="I231" s="136"/>
      <c r="J231" s="73"/>
      <c r="K231" s="25"/>
      <c r="L231" s="25"/>
      <c r="M231" s="25"/>
      <c r="N231" s="25"/>
      <c r="O231" s="25"/>
      <c r="P231" s="25"/>
      <c r="Q231" s="25"/>
      <c r="R231" s="25"/>
      <c r="S231" s="25"/>
      <c r="T231" s="25"/>
      <c r="U231" s="25"/>
      <c r="V231" s="25"/>
      <c r="W231" s="25"/>
      <c r="X231" s="25"/>
      <c r="Y231" s="25"/>
      <c r="Z231" s="25"/>
    </row>
    <row r="232" spans="1:26" ht="12.75" customHeight="1" x14ac:dyDescent="0.25">
      <c r="A232" s="25"/>
      <c r="B232" s="20"/>
      <c r="C232" s="25"/>
      <c r="D232" s="46"/>
      <c r="E232" s="46"/>
      <c r="F232" s="25"/>
      <c r="G232" s="174"/>
      <c r="H232" s="136"/>
      <c r="I232" s="136"/>
      <c r="J232" s="73"/>
      <c r="K232" s="25"/>
      <c r="L232" s="25"/>
      <c r="M232" s="25"/>
      <c r="N232" s="25"/>
      <c r="O232" s="25"/>
      <c r="P232" s="25"/>
      <c r="Q232" s="25"/>
      <c r="R232" s="25"/>
      <c r="S232" s="25"/>
      <c r="T232" s="25"/>
      <c r="U232" s="25"/>
      <c r="V232" s="25"/>
      <c r="W232" s="25"/>
      <c r="X232" s="25"/>
      <c r="Y232" s="25"/>
      <c r="Z232" s="25"/>
    </row>
    <row r="233" spans="1:26" ht="12.75" customHeight="1" x14ac:dyDescent="0.25">
      <c r="A233" s="25"/>
      <c r="B233" s="20"/>
      <c r="C233" s="25"/>
      <c r="D233" s="46"/>
      <c r="E233" s="46"/>
      <c r="F233" s="25"/>
      <c r="G233" s="174"/>
      <c r="H233" s="136"/>
      <c r="I233" s="136"/>
      <c r="J233" s="73"/>
      <c r="K233" s="25"/>
      <c r="L233" s="25"/>
      <c r="M233" s="25"/>
      <c r="N233" s="25"/>
      <c r="O233" s="25"/>
      <c r="P233" s="25"/>
      <c r="Q233" s="25"/>
      <c r="R233" s="25"/>
      <c r="S233" s="25"/>
      <c r="T233" s="25"/>
      <c r="U233" s="25"/>
      <c r="V233" s="25"/>
      <c r="W233" s="25"/>
      <c r="X233" s="25"/>
      <c r="Y233" s="25"/>
      <c r="Z233" s="25"/>
    </row>
    <row r="234" spans="1:26" ht="12.75" customHeight="1" x14ac:dyDescent="0.25">
      <c r="A234" s="25"/>
      <c r="B234" s="20"/>
      <c r="C234" s="25"/>
      <c r="D234" s="46"/>
      <c r="E234" s="46"/>
      <c r="F234" s="25"/>
      <c r="G234" s="174"/>
      <c r="H234" s="136"/>
      <c r="I234" s="136"/>
      <c r="J234" s="73"/>
      <c r="K234" s="25"/>
      <c r="L234" s="25"/>
      <c r="M234" s="25"/>
      <c r="N234" s="25"/>
      <c r="O234" s="25"/>
      <c r="P234" s="25"/>
      <c r="Q234" s="25"/>
      <c r="R234" s="25"/>
      <c r="S234" s="25"/>
      <c r="T234" s="25"/>
      <c r="U234" s="25"/>
      <c r="V234" s="25"/>
      <c r="W234" s="25"/>
      <c r="X234" s="25"/>
      <c r="Y234" s="25"/>
      <c r="Z234" s="25"/>
    </row>
    <row r="235" spans="1:26" ht="12.75" customHeight="1" x14ac:dyDescent="0.25">
      <c r="A235" s="25"/>
      <c r="B235" s="20"/>
      <c r="C235" s="25"/>
      <c r="D235" s="46"/>
      <c r="E235" s="46"/>
      <c r="F235" s="25"/>
      <c r="G235" s="174"/>
      <c r="H235" s="136"/>
      <c r="I235" s="136"/>
      <c r="J235" s="73"/>
      <c r="K235" s="25"/>
      <c r="L235" s="25"/>
      <c r="M235" s="25"/>
      <c r="N235" s="25"/>
      <c r="O235" s="25"/>
      <c r="P235" s="25"/>
      <c r="Q235" s="25"/>
      <c r="R235" s="25"/>
      <c r="S235" s="25"/>
      <c r="T235" s="25"/>
      <c r="U235" s="25"/>
      <c r="V235" s="25"/>
      <c r="W235" s="25"/>
      <c r="X235" s="25"/>
      <c r="Y235" s="25"/>
      <c r="Z235" s="25"/>
    </row>
    <row r="236" spans="1:26" ht="12.75" customHeight="1" x14ac:dyDescent="0.25">
      <c r="A236" s="25"/>
      <c r="B236" s="20"/>
      <c r="C236" s="25"/>
      <c r="D236" s="46"/>
      <c r="E236" s="46"/>
      <c r="F236" s="25"/>
      <c r="G236" s="174"/>
      <c r="H236" s="136"/>
      <c r="I236" s="136"/>
      <c r="J236" s="73"/>
      <c r="K236" s="25"/>
      <c r="L236" s="25"/>
      <c r="M236" s="25"/>
      <c r="N236" s="25"/>
      <c r="O236" s="25"/>
      <c r="P236" s="25"/>
      <c r="Q236" s="25"/>
      <c r="R236" s="25"/>
      <c r="S236" s="25"/>
      <c r="T236" s="25"/>
      <c r="U236" s="25"/>
      <c r="V236" s="25"/>
      <c r="W236" s="25"/>
      <c r="X236" s="25"/>
      <c r="Y236" s="25"/>
      <c r="Z236" s="25"/>
    </row>
    <row r="237" spans="1:26" ht="12.75" customHeight="1" x14ac:dyDescent="0.25">
      <c r="A237" s="25"/>
      <c r="B237" s="20"/>
      <c r="C237" s="25"/>
      <c r="D237" s="46"/>
      <c r="E237" s="46"/>
      <c r="F237" s="25"/>
      <c r="G237" s="174"/>
      <c r="H237" s="136"/>
      <c r="I237" s="136"/>
      <c r="J237" s="73"/>
      <c r="K237" s="25"/>
      <c r="L237" s="25"/>
      <c r="M237" s="25"/>
      <c r="N237" s="25"/>
      <c r="O237" s="25"/>
      <c r="P237" s="25"/>
      <c r="Q237" s="25"/>
      <c r="R237" s="25"/>
      <c r="S237" s="25"/>
      <c r="T237" s="25"/>
      <c r="U237" s="25"/>
      <c r="V237" s="25"/>
      <c r="W237" s="25"/>
      <c r="X237" s="25"/>
      <c r="Y237" s="25"/>
      <c r="Z237" s="25"/>
    </row>
    <row r="238" spans="1:26" ht="12.75" customHeight="1" x14ac:dyDescent="0.25">
      <c r="A238" s="25"/>
      <c r="B238" s="20"/>
      <c r="C238" s="25"/>
      <c r="D238" s="46"/>
      <c r="E238" s="46"/>
      <c r="F238" s="25"/>
      <c r="G238" s="174"/>
      <c r="H238" s="136"/>
      <c r="I238" s="136"/>
      <c r="J238" s="73"/>
      <c r="K238" s="25"/>
      <c r="L238" s="25"/>
      <c r="M238" s="25"/>
      <c r="N238" s="25"/>
      <c r="O238" s="25"/>
      <c r="P238" s="25"/>
      <c r="Q238" s="25"/>
      <c r="R238" s="25"/>
      <c r="S238" s="25"/>
      <c r="T238" s="25"/>
      <c r="U238" s="25"/>
      <c r="V238" s="25"/>
      <c r="W238" s="25"/>
      <c r="X238" s="25"/>
      <c r="Y238" s="25"/>
      <c r="Z238" s="25"/>
    </row>
    <row r="239" spans="1:26" ht="12.75" customHeight="1" x14ac:dyDescent="0.25">
      <c r="A239" s="25"/>
      <c r="B239" s="20"/>
      <c r="C239" s="25"/>
      <c r="D239" s="46"/>
      <c r="E239" s="46"/>
      <c r="F239" s="25"/>
      <c r="G239" s="174"/>
      <c r="H239" s="136"/>
      <c r="I239" s="136"/>
      <c r="J239" s="73"/>
      <c r="K239" s="25"/>
      <c r="L239" s="25"/>
      <c r="M239" s="25"/>
      <c r="N239" s="25"/>
      <c r="O239" s="25"/>
      <c r="P239" s="25"/>
      <c r="Q239" s="25"/>
      <c r="R239" s="25"/>
      <c r="S239" s="25"/>
      <c r="T239" s="25"/>
      <c r="U239" s="25"/>
      <c r="V239" s="25"/>
      <c r="W239" s="25"/>
      <c r="X239" s="25"/>
      <c r="Y239" s="25"/>
      <c r="Z239" s="25"/>
    </row>
    <row r="240" spans="1:26" ht="12.75" customHeight="1" x14ac:dyDescent="0.25">
      <c r="A240" s="25"/>
      <c r="B240" s="20"/>
      <c r="C240" s="25"/>
      <c r="D240" s="46"/>
      <c r="E240" s="46"/>
      <c r="F240" s="25"/>
      <c r="G240" s="174"/>
      <c r="H240" s="136"/>
      <c r="I240" s="136"/>
      <c r="J240" s="73"/>
      <c r="K240" s="25"/>
      <c r="L240" s="25"/>
      <c r="M240" s="25"/>
      <c r="N240" s="25"/>
      <c r="O240" s="25"/>
      <c r="P240" s="25"/>
      <c r="Q240" s="25"/>
      <c r="R240" s="25"/>
      <c r="S240" s="25"/>
      <c r="T240" s="25"/>
      <c r="U240" s="25"/>
      <c r="V240" s="25"/>
      <c r="W240" s="25"/>
      <c r="X240" s="25"/>
      <c r="Y240" s="25"/>
      <c r="Z240" s="25"/>
    </row>
    <row r="241" spans="1:26" ht="12.75" customHeight="1" x14ac:dyDescent="0.25">
      <c r="A241" s="25"/>
      <c r="B241" s="20"/>
      <c r="C241" s="25"/>
      <c r="D241" s="46"/>
      <c r="E241" s="46"/>
      <c r="F241" s="25"/>
      <c r="G241" s="174"/>
      <c r="H241" s="136"/>
      <c r="I241" s="136"/>
      <c r="J241" s="73"/>
      <c r="K241" s="25"/>
      <c r="L241" s="25"/>
      <c r="M241" s="25"/>
      <c r="N241" s="25"/>
      <c r="O241" s="25"/>
      <c r="P241" s="25"/>
      <c r="Q241" s="25"/>
      <c r="R241" s="25"/>
      <c r="S241" s="25"/>
      <c r="T241" s="25"/>
      <c r="U241" s="25"/>
      <c r="V241" s="25"/>
      <c r="W241" s="25"/>
      <c r="X241" s="25"/>
      <c r="Y241" s="25"/>
      <c r="Z241" s="25"/>
    </row>
    <row r="242" spans="1:26" ht="12.75" customHeight="1" x14ac:dyDescent="0.25">
      <c r="A242" s="25"/>
      <c r="B242" s="20"/>
      <c r="C242" s="25"/>
      <c r="D242" s="46"/>
      <c r="E242" s="46"/>
      <c r="F242" s="25"/>
      <c r="G242" s="174"/>
      <c r="H242" s="136"/>
      <c r="I242" s="136"/>
      <c r="J242" s="73"/>
      <c r="K242" s="25"/>
      <c r="L242" s="25"/>
      <c r="M242" s="25"/>
      <c r="N242" s="25"/>
      <c r="O242" s="25"/>
      <c r="P242" s="25"/>
      <c r="Q242" s="25"/>
      <c r="R242" s="25"/>
      <c r="S242" s="25"/>
      <c r="T242" s="25"/>
      <c r="U242" s="25"/>
      <c r="V242" s="25"/>
      <c r="W242" s="25"/>
      <c r="X242" s="25"/>
      <c r="Y242" s="25"/>
      <c r="Z242" s="25"/>
    </row>
    <row r="243" spans="1:26" ht="12.75" customHeight="1" x14ac:dyDescent="0.25">
      <c r="A243" s="25"/>
      <c r="B243" s="20"/>
      <c r="C243" s="25"/>
      <c r="D243" s="46"/>
      <c r="E243" s="46"/>
      <c r="F243" s="25"/>
      <c r="G243" s="174"/>
      <c r="H243" s="136"/>
      <c r="I243" s="136"/>
      <c r="J243" s="73"/>
      <c r="K243" s="25"/>
      <c r="L243" s="25"/>
      <c r="M243" s="25"/>
      <c r="N243" s="25"/>
      <c r="O243" s="25"/>
      <c r="P243" s="25"/>
      <c r="Q243" s="25"/>
      <c r="R243" s="25"/>
      <c r="S243" s="25"/>
      <c r="T243" s="25"/>
      <c r="U243" s="25"/>
      <c r="V243" s="25"/>
      <c r="W243" s="25"/>
      <c r="X243" s="25"/>
      <c r="Y243" s="25"/>
      <c r="Z243" s="25"/>
    </row>
    <row r="244" spans="1:26" ht="12.75" customHeight="1" x14ac:dyDescent="0.25">
      <c r="A244" s="25"/>
      <c r="B244" s="20"/>
      <c r="C244" s="25"/>
      <c r="D244" s="46"/>
      <c r="E244" s="46"/>
      <c r="F244" s="25"/>
      <c r="G244" s="174"/>
      <c r="H244" s="136"/>
      <c r="I244" s="136"/>
      <c r="J244" s="73"/>
      <c r="K244" s="25"/>
      <c r="L244" s="25"/>
      <c r="M244" s="25"/>
      <c r="N244" s="25"/>
      <c r="O244" s="25"/>
      <c r="P244" s="25"/>
      <c r="Q244" s="25"/>
      <c r="R244" s="25"/>
      <c r="S244" s="25"/>
      <c r="T244" s="25"/>
      <c r="U244" s="25"/>
      <c r="V244" s="25"/>
      <c r="W244" s="25"/>
      <c r="X244" s="25"/>
      <c r="Y244" s="25"/>
      <c r="Z244" s="25"/>
    </row>
    <row r="245" spans="1:26" ht="12.75" customHeight="1" x14ac:dyDescent="0.25">
      <c r="A245" s="25"/>
      <c r="B245" s="20"/>
      <c r="C245" s="25"/>
      <c r="D245" s="46"/>
      <c r="E245" s="46"/>
      <c r="F245" s="25"/>
      <c r="G245" s="174"/>
      <c r="H245" s="136"/>
      <c r="I245" s="136"/>
      <c r="J245" s="73"/>
      <c r="K245" s="25"/>
      <c r="L245" s="25"/>
      <c r="M245" s="25"/>
      <c r="N245" s="25"/>
      <c r="O245" s="25"/>
      <c r="P245" s="25"/>
      <c r="Q245" s="25"/>
      <c r="R245" s="25"/>
      <c r="S245" s="25"/>
      <c r="T245" s="25"/>
      <c r="U245" s="25"/>
      <c r="V245" s="25"/>
      <c r="W245" s="25"/>
      <c r="X245" s="25"/>
      <c r="Y245" s="25"/>
      <c r="Z245" s="25"/>
    </row>
    <row r="246" spans="1:26" ht="12.75" customHeight="1" x14ac:dyDescent="0.25">
      <c r="A246" s="25"/>
      <c r="B246" s="20"/>
      <c r="C246" s="25"/>
      <c r="D246" s="46"/>
      <c r="E246" s="46"/>
      <c r="F246" s="25"/>
      <c r="G246" s="174"/>
      <c r="H246" s="136"/>
      <c r="I246" s="136"/>
      <c r="J246" s="73"/>
      <c r="K246" s="25"/>
      <c r="L246" s="25"/>
      <c r="M246" s="25"/>
      <c r="N246" s="25"/>
      <c r="O246" s="25"/>
      <c r="P246" s="25"/>
      <c r="Q246" s="25"/>
      <c r="R246" s="25"/>
      <c r="S246" s="25"/>
      <c r="T246" s="25"/>
      <c r="U246" s="25"/>
      <c r="V246" s="25"/>
      <c r="W246" s="25"/>
      <c r="X246" s="25"/>
      <c r="Y246" s="25"/>
      <c r="Z246" s="25"/>
    </row>
    <row r="247" spans="1:26" ht="12.75" customHeight="1" x14ac:dyDescent="0.25">
      <c r="A247" s="25"/>
      <c r="B247" s="20"/>
      <c r="C247" s="25"/>
      <c r="D247" s="46"/>
      <c r="E247" s="46"/>
      <c r="F247" s="25"/>
      <c r="G247" s="174"/>
      <c r="H247" s="136"/>
      <c r="I247" s="136"/>
      <c r="J247" s="73"/>
      <c r="K247" s="25"/>
      <c r="L247" s="25"/>
      <c r="M247" s="25"/>
      <c r="N247" s="25"/>
      <c r="O247" s="25"/>
      <c r="P247" s="25"/>
      <c r="Q247" s="25"/>
      <c r="R247" s="25"/>
      <c r="S247" s="25"/>
      <c r="T247" s="25"/>
      <c r="U247" s="25"/>
      <c r="V247" s="25"/>
      <c r="W247" s="25"/>
      <c r="X247" s="25"/>
      <c r="Y247" s="25"/>
      <c r="Z247" s="25"/>
    </row>
    <row r="248" spans="1:26" ht="12.75" customHeight="1" x14ac:dyDescent="0.25">
      <c r="A248" s="25"/>
      <c r="B248" s="20"/>
      <c r="C248" s="25"/>
      <c r="D248" s="46"/>
      <c r="E248" s="46"/>
      <c r="F248" s="25"/>
      <c r="G248" s="174"/>
      <c r="H248" s="136"/>
      <c r="I248" s="136"/>
      <c r="J248" s="73"/>
      <c r="K248" s="25"/>
      <c r="L248" s="25"/>
      <c r="M248" s="25"/>
      <c r="N248" s="25"/>
      <c r="O248" s="25"/>
      <c r="P248" s="25"/>
      <c r="Q248" s="25"/>
      <c r="R248" s="25"/>
      <c r="S248" s="25"/>
      <c r="T248" s="25"/>
      <c r="U248" s="25"/>
      <c r="V248" s="25"/>
      <c r="W248" s="25"/>
      <c r="X248" s="25"/>
      <c r="Y248" s="25"/>
      <c r="Z248" s="25"/>
    </row>
    <row r="249" spans="1:26" ht="12.75" customHeight="1" x14ac:dyDescent="0.25">
      <c r="A249" s="25"/>
      <c r="B249" s="20"/>
      <c r="C249" s="25"/>
      <c r="D249" s="46"/>
      <c r="E249" s="46"/>
      <c r="F249" s="25"/>
      <c r="G249" s="174"/>
      <c r="H249" s="136"/>
      <c r="I249" s="136"/>
      <c r="J249" s="73"/>
      <c r="K249" s="25"/>
      <c r="L249" s="25"/>
      <c r="M249" s="25"/>
      <c r="N249" s="25"/>
      <c r="O249" s="25"/>
      <c r="P249" s="25"/>
      <c r="Q249" s="25"/>
      <c r="R249" s="25"/>
      <c r="S249" s="25"/>
      <c r="T249" s="25"/>
      <c r="U249" s="25"/>
      <c r="V249" s="25"/>
      <c r="W249" s="25"/>
      <c r="X249" s="25"/>
      <c r="Y249" s="25"/>
      <c r="Z249" s="25"/>
    </row>
    <row r="250" spans="1:26" ht="12.75" customHeight="1" x14ac:dyDescent="0.25">
      <c r="A250" s="25"/>
      <c r="B250" s="20"/>
      <c r="C250" s="25"/>
      <c r="D250" s="46"/>
      <c r="E250" s="46"/>
      <c r="F250" s="25"/>
      <c r="G250" s="174"/>
      <c r="H250" s="136"/>
      <c r="I250" s="136"/>
      <c r="J250" s="73"/>
      <c r="K250" s="25"/>
      <c r="L250" s="25"/>
      <c r="M250" s="25"/>
      <c r="N250" s="25"/>
      <c r="O250" s="25"/>
      <c r="P250" s="25"/>
      <c r="Q250" s="25"/>
      <c r="R250" s="25"/>
      <c r="S250" s="25"/>
      <c r="T250" s="25"/>
      <c r="U250" s="25"/>
      <c r="V250" s="25"/>
      <c r="W250" s="25"/>
      <c r="X250" s="25"/>
      <c r="Y250" s="25"/>
      <c r="Z250" s="25"/>
    </row>
    <row r="251" spans="1:26" ht="12.75" customHeight="1" x14ac:dyDescent="0.25">
      <c r="A251" s="25"/>
      <c r="B251" s="20"/>
      <c r="C251" s="25"/>
      <c r="D251" s="46"/>
      <c r="E251" s="46"/>
      <c r="F251" s="25"/>
      <c r="G251" s="174"/>
      <c r="H251" s="136"/>
      <c r="I251" s="136"/>
      <c r="J251" s="73"/>
      <c r="K251" s="25"/>
      <c r="L251" s="25"/>
      <c r="M251" s="25"/>
      <c r="N251" s="25"/>
      <c r="O251" s="25"/>
      <c r="P251" s="25"/>
      <c r="Q251" s="25"/>
      <c r="R251" s="25"/>
      <c r="S251" s="25"/>
      <c r="T251" s="25"/>
      <c r="U251" s="25"/>
      <c r="V251" s="25"/>
      <c r="W251" s="25"/>
      <c r="X251" s="25"/>
      <c r="Y251" s="25"/>
      <c r="Z251" s="25"/>
    </row>
    <row r="252" spans="1:26" ht="12.75" customHeight="1" x14ac:dyDescent="0.25">
      <c r="A252" s="25"/>
      <c r="B252" s="20"/>
      <c r="C252" s="25"/>
      <c r="D252" s="46"/>
      <c r="E252" s="46"/>
      <c r="F252" s="25"/>
      <c r="G252" s="174"/>
      <c r="H252" s="136"/>
      <c r="I252" s="136"/>
      <c r="J252" s="73"/>
      <c r="K252" s="25"/>
      <c r="L252" s="25"/>
      <c r="M252" s="25"/>
      <c r="N252" s="25"/>
      <c r="O252" s="25"/>
      <c r="P252" s="25"/>
      <c r="Q252" s="25"/>
      <c r="R252" s="25"/>
      <c r="S252" s="25"/>
      <c r="T252" s="25"/>
      <c r="U252" s="25"/>
      <c r="V252" s="25"/>
      <c r="W252" s="25"/>
      <c r="X252" s="25"/>
      <c r="Y252" s="25"/>
      <c r="Z252" s="25"/>
    </row>
    <row r="253" spans="1:26" ht="12.75" customHeight="1" x14ac:dyDescent="0.25">
      <c r="A253" s="25"/>
      <c r="B253" s="20"/>
      <c r="C253" s="25"/>
      <c r="D253" s="46"/>
      <c r="E253" s="46"/>
      <c r="F253" s="25"/>
      <c r="G253" s="174"/>
      <c r="H253" s="136"/>
      <c r="I253" s="136"/>
      <c r="J253" s="73"/>
      <c r="K253" s="25"/>
      <c r="L253" s="25"/>
      <c r="M253" s="25"/>
      <c r="N253" s="25"/>
      <c r="O253" s="25"/>
      <c r="P253" s="25"/>
      <c r="Q253" s="25"/>
      <c r="R253" s="25"/>
      <c r="S253" s="25"/>
      <c r="T253" s="25"/>
      <c r="U253" s="25"/>
      <c r="V253" s="25"/>
      <c r="W253" s="25"/>
      <c r="X253" s="25"/>
      <c r="Y253" s="25"/>
      <c r="Z253" s="25"/>
    </row>
    <row r="254" spans="1:26" ht="12.75" customHeight="1" x14ac:dyDescent="0.25">
      <c r="A254" s="25"/>
      <c r="B254" s="20"/>
      <c r="C254" s="25"/>
      <c r="D254" s="46"/>
      <c r="E254" s="46"/>
      <c r="F254" s="25"/>
      <c r="G254" s="174"/>
      <c r="H254" s="136"/>
      <c r="I254" s="136"/>
      <c r="J254" s="73"/>
      <c r="K254" s="25"/>
      <c r="L254" s="25"/>
      <c r="M254" s="25"/>
      <c r="N254" s="25"/>
      <c r="O254" s="25"/>
      <c r="P254" s="25"/>
      <c r="Q254" s="25"/>
      <c r="R254" s="25"/>
      <c r="S254" s="25"/>
      <c r="T254" s="25"/>
      <c r="U254" s="25"/>
      <c r="V254" s="25"/>
      <c r="W254" s="25"/>
      <c r="X254" s="25"/>
      <c r="Y254" s="25"/>
      <c r="Z254" s="25"/>
    </row>
    <row r="255" spans="1:26" ht="12.75" customHeight="1" x14ac:dyDescent="0.25">
      <c r="A255" s="25"/>
      <c r="B255" s="20"/>
      <c r="C255" s="25"/>
      <c r="D255" s="46"/>
      <c r="E255" s="46"/>
      <c r="F255" s="25"/>
      <c r="G255" s="174"/>
      <c r="H255" s="136"/>
      <c r="I255" s="136"/>
      <c r="J255" s="73"/>
      <c r="K255" s="25"/>
      <c r="L255" s="25"/>
      <c r="M255" s="25"/>
      <c r="N255" s="25"/>
      <c r="O255" s="25"/>
      <c r="P255" s="25"/>
      <c r="Q255" s="25"/>
      <c r="R255" s="25"/>
      <c r="S255" s="25"/>
      <c r="T255" s="25"/>
      <c r="U255" s="25"/>
      <c r="V255" s="25"/>
      <c r="W255" s="25"/>
      <c r="X255" s="25"/>
      <c r="Y255" s="25"/>
      <c r="Z255" s="25"/>
    </row>
    <row r="256" spans="1:26" ht="12.75" customHeight="1" x14ac:dyDescent="0.25">
      <c r="A256" s="25"/>
      <c r="B256" s="20"/>
      <c r="C256" s="25"/>
      <c r="D256" s="46"/>
      <c r="E256" s="46"/>
      <c r="F256" s="25"/>
      <c r="G256" s="174"/>
      <c r="H256" s="136"/>
      <c r="I256" s="136"/>
      <c r="J256" s="73"/>
      <c r="K256" s="25"/>
      <c r="L256" s="25"/>
      <c r="M256" s="25"/>
      <c r="N256" s="25"/>
      <c r="O256" s="25"/>
      <c r="P256" s="25"/>
      <c r="Q256" s="25"/>
      <c r="R256" s="25"/>
      <c r="S256" s="25"/>
      <c r="T256" s="25"/>
      <c r="U256" s="25"/>
      <c r="V256" s="25"/>
      <c r="W256" s="25"/>
      <c r="X256" s="25"/>
      <c r="Y256" s="25"/>
      <c r="Z256" s="25"/>
    </row>
    <row r="257" spans="1:26" ht="12.75" customHeight="1" x14ac:dyDescent="0.25">
      <c r="A257" s="25"/>
      <c r="B257" s="20"/>
      <c r="C257" s="25"/>
      <c r="D257" s="46"/>
      <c r="E257" s="46"/>
      <c r="F257" s="25"/>
      <c r="G257" s="174"/>
      <c r="H257" s="136"/>
      <c r="I257" s="136"/>
      <c r="J257" s="73"/>
      <c r="K257" s="25"/>
      <c r="L257" s="25"/>
      <c r="M257" s="25"/>
      <c r="N257" s="25"/>
      <c r="O257" s="25"/>
      <c r="P257" s="25"/>
      <c r="Q257" s="25"/>
      <c r="R257" s="25"/>
      <c r="S257" s="25"/>
      <c r="T257" s="25"/>
      <c r="U257" s="25"/>
      <c r="V257" s="25"/>
      <c r="W257" s="25"/>
      <c r="X257" s="25"/>
      <c r="Y257" s="25"/>
      <c r="Z257" s="25"/>
    </row>
    <row r="258" spans="1:26" ht="12.75" customHeight="1" x14ac:dyDescent="0.25">
      <c r="A258" s="25"/>
      <c r="B258" s="20"/>
      <c r="C258" s="25"/>
      <c r="D258" s="46"/>
      <c r="E258" s="46"/>
      <c r="F258" s="25"/>
      <c r="G258" s="174"/>
      <c r="H258" s="136"/>
      <c r="I258" s="136"/>
      <c r="J258" s="73"/>
      <c r="K258" s="25"/>
      <c r="L258" s="25"/>
      <c r="M258" s="25"/>
      <c r="N258" s="25"/>
      <c r="O258" s="25"/>
      <c r="P258" s="25"/>
      <c r="Q258" s="25"/>
      <c r="R258" s="25"/>
      <c r="S258" s="25"/>
      <c r="T258" s="25"/>
      <c r="U258" s="25"/>
      <c r="V258" s="25"/>
      <c r="W258" s="25"/>
      <c r="X258" s="25"/>
      <c r="Y258" s="25"/>
      <c r="Z258" s="25"/>
    </row>
    <row r="259" spans="1:26" ht="12.75" customHeight="1" x14ac:dyDescent="0.25">
      <c r="A259" s="25"/>
      <c r="B259" s="20"/>
      <c r="C259" s="25"/>
      <c r="D259" s="46"/>
      <c r="E259" s="46"/>
      <c r="F259" s="25"/>
      <c r="G259" s="174"/>
      <c r="H259" s="136"/>
      <c r="I259" s="136"/>
      <c r="J259" s="73"/>
      <c r="K259" s="25"/>
      <c r="L259" s="25"/>
      <c r="M259" s="25"/>
      <c r="N259" s="25"/>
      <c r="O259" s="25"/>
      <c r="P259" s="25"/>
      <c r="Q259" s="25"/>
      <c r="R259" s="25"/>
      <c r="S259" s="25"/>
      <c r="T259" s="25"/>
      <c r="U259" s="25"/>
      <c r="V259" s="25"/>
      <c r="W259" s="25"/>
      <c r="X259" s="25"/>
      <c r="Y259" s="25"/>
      <c r="Z259" s="25"/>
    </row>
    <row r="260" spans="1:26" ht="12.75" customHeight="1" x14ac:dyDescent="0.25">
      <c r="A260" s="25"/>
      <c r="B260" s="20"/>
      <c r="C260" s="25"/>
      <c r="D260" s="46"/>
      <c r="E260" s="46"/>
      <c r="F260" s="25"/>
      <c r="G260" s="174"/>
      <c r="H260" s="136"/>
      <c r="I260" s="136"/>
      <c r="J260" s="73"/>
      <c r="K260" s="25"/>
      <c r="L260" s="25"/>
      <c r="M260" s="25"/>
      <c r="N260" s="25"/>
      <c r="O260" s="25"/>
      <c r="P260" s="25"/>
      <c r="Q260" s="25"/>
      <c r="R260" s="25"/>
      <c r="S260" s="25"/>
      <c r="T260" s="25"/>
      <c r="U260" s="25"/>
      <c r="V260" s="25"/>
      <c r="W260" s="25"/>
      <c r="X260" s="25"/>
      <c r="Y260" s="25"/>
      <c r="Z260" s="25"/>
    </row>
    <row r="261" spans="1:26" ht="12.75" customHeight="1" x14ac:dyDescent="0.25">
      <c r="A261" s="25"/>
      <c r="B261" s="20"/>
      <c r="C261" s="25"/>
      <c r="D261" s="46"/>
      <c r="E261" s="46"/>
      <c r="F261" s="25"/>
      <c r="G261" s="174"/>
      <c r="H261" s="136"/>
      <c r="I261" s="136"/>
      <c r="J261" s="73"/>
      <c r="K261" s="25"/>
      <c r="L261" s="25"/>
      <c r="M261" s="25"/>
      <c r="N261" s="25"/>
      <c r="O261" s="25"/>
      <c r="P261" s="25"/>
      <c r="Q261" s="25"/>
      <c r="R261" s="25"/>
      <c r="S261" s="25"/>
      <c r="T261" s="25"/>
      <c r="U261" s="25"/>
      <c r="V261" s="25"/>
      <c r="W261" s="25"/>
      <c r="X261" s="25"/>
      <c r="Y261" s="25"/>
      <c r="Z261" s="25"/>
    </row>
    <row r="262" spans="1:26" ht="12.75" customHeight="1" x14ac:dyDescent="0.25">
      <c r="A262" s="25"/>
      <c r="B262" s="20"/>
      <c r="C262" s="25"/>
      <c r="D262" s="46"/>
      <c r="E262" s="46"/>
      <c r="F262" s="25"/>
      <c r="G262" s="174"/>
      <c r="H262" s="136"/>
      <c r="I262" s="136"/>
      <c r="J262" s="73"/>
      <c r="K262" s="25"/>
      <c r="L262" s="25"/>
      <c r="M262" s="25"/>
      <c r="N262" s="25"/>
      <c r="O262" s="25"/>
      <c r="P262" s="25"/>
      <c r="Q262" s="25"/>
      <c r="R262" s="25"/>
      <c r="S262" s="25"/>
      <c r="T262" s="25"/>
      <c r="U262" s="25"/>
      <c r="V262" s="25"/>
      <c r="W262" s="25"/>
      <c r="X262" s="25"/>
      <c r="Y262" s="25"/>
      <c r="Z262" s="25"/>
    </row>
    <row r="263" spans="1:26" ht="12.75" customHeight="1" x14ac:dyDescent="0.25">
      <c r="A263" s="25"/>
      <c r="B263" s="20"/>
      <c r="C263" s="25"/>
      <c r="D263" s="46"/>
      <c r="E263" s="46"/>
      <c r="F263" s="25"/>
      <c r="G263" s="174"/>
      <c r="H263" s="136"/>
      <c r="I263" s="136"/>
      <c r="J263" s="73"/>
      <c r="K263" s="25"/>
      <c r="L263" s="25"/>
      <c r="M263" s="25"/>
      <c r="N263" s="25"/>
      <c r="O263" s="25"/>
      <c r="P263" s="25"/>
      <c r="Q263" s="25"/>
      <c r="R263" s="25"/>
      <c r="S263" s="25"/>
      <c r="T263" s="25"/>
      <c r="U263" s="25"/>
      <c r="V263" s="25"/>
      <c r="W263" s="25"/>
      <c r="X263" s="25"/>
      <c r="Y263" s="25"/>
      <c r="Z263" s="25"/>
    </row>
    <row r="264" spans="1:26" ht="12.75" customHeight="1" x14ac:dyDescent="0.25">
      <c r="A264" s="25"/>
      <c r="B264" s="20"/>
      <c r="C264" s="25"/>
      <c r="D264" s="46"/>
      <c r="E264" s="46"/>
      <c r="F264" s="25"/>
      <c r="G264" s="174"/>
      <c r="H264" s="136"/>
      <c r="I264" s="136"/>
      <c r="J264" s="73"/>
      <c r="K264" s="25"/>
      <c r="L264" s="25"/>
      <c r="M264" s="25"/>
      <c r="N264" s="25"/>
      <c r="O264" s="25"/>
      <c r="P264" s="25"/>
      <c r="Q264" s="25"/>
      <c r="R264" s="25"/>
      <c r="S264" s="25"/>
      <c r="T264" s="25"/>
      <c r="U264" s="25"/>
      <c r="V264" s="25"/>
      <c r="W264" s="25"/>
      <c r="X264" s="25"/>
      <c r="Y264" s="25"/>
      <c r="Z264" s="25"/>
    </row>
    <row r="265" spans="1:26" ht="12.75" customHeight="1" x14ac:dyDescent="0.25">
      <c r="A265" s="25"/>
      <c r="B265" s="20"/>
      <c r="C265" s="25"/>
      <c r="D265" s="46"/>
      <c r="E265" s="46"/>
      <c r="F265" s="25"/>
      <c r="G265" s="174"/>
      <c r="H265" s="136"/>
      <c r="I265" s="136"/>
      <c r="J265" s="73"/>
      <c r="K265" s="25"/>
      <c r="L265" s="25"/>
      <c r="M265" s="25"/>
      <c r="N265" s="25"/>
      <c r="O265" s="25"/>
      <c r="P265" s="25"/>
      <c r="Q265" s="25"/>
      <c r="R265" s="25"/>
      <c r="S265" s="25"/>
      <c r="T265" s="25"/>
      <c r="U265" s="25"/>
      <c r="V265" s="25"/>
      <c r="W265" s="25"/>
      <c r="X265" s="25"/>
      <c r="Y265" s="25"/>
      <c r="Z265" s="25"/>
    </row>
    <row r="266" spans="1:26" ht="12.75" customHeight="1" x14ac:dyDescent="0.25">
      <c r="A266" s="25"/>
      <c r="B266" s="20"/>
      <c r="C266" s="25"/>
      <c r="D266" s="46"/>
      <c r="E266" s="46"/>
      <c r="F266" s="25"/>
      <c r="G266" s="174"/>
      <c r="H266" s="136"/>
      <c r="I266" s="136"/>
      <c r="J266" s="73"/>
      <c r="K266" s="25"/>
      <c r="L266" s="25"/>
      <c r="M266" s="25"/>
      <c r="N266" s="25"/>
      <c r="O266" s="25"/>
      <c r="P266" s="25"/>
      <c r="Q266" s="25"/>
      <c r="R266" s="25"/>
      <c r="S266" s="25"/>
      <c r="T266" s="25"/>
      <c r="U266" s="25"/>
      <c r="V266" s="25"/>
      <c r="W266" s="25"/>
      <c r="X266" s="25"/>
      <c r="Y266" s="25"/>
      <c r="Z266" s="25"/>
    </row>
    <row r="267" spans="1:26" ht="12.75" customHeight="1" x14ac:dyDescent="0.25">
      <c r="A267" s="25"/>
      <c r="B267" s="20"/>
      <c r="C267" s="25"/>
      <c r="D267" s="46"/>
      <c r="E267" s="46"/>
      <c r="F267" s="25"/>
      <c r="G267" s="174"/>
      <c r="H267" s="136"/>
      <c r="I267" s="136"/>
      <c r="J267" s="73"/>
      <c r="K267" s="25"/>
      <c r="L267" s="25"/>
      <c r="M267" s="25"/>
      <c r="N267" s="25"/>
      <c r="O267" s="25"/>
      <c r="P267" s="25"/>
      <c r="Q267" s="25"/>
      <c r="R267" s="25"/>
      <c r="S267" s="25"/>
      <c r="T267" s="25"/>
      <c r="U267" s="25"/>
      <c r="V267" s="25"/>
      <c r="W267" s="25"/>
      <c r="X267" s="25"/>
      <c r="Y267" s="25"/>
      <c r="Z267" s="25"/>
    </row>
    <row r="268" spans="1:26" ht="12.75" customHeight="1" x14ac:dyDescent="0.25">
      <c r="A268" s="25"/>
      <c r="B268" s="20"/>
      <c r="C268" s="25"/>
      <c r="D268" s="46"/>
      <c r="E268" s="46"/>
      <c r="F268" s="25"/>
      <c r="G268" s="174"/>
      <c r="H268" s="136"/>
      <c r="I268" s="136"/>
      <c r="J268" s="73"/>
      <c r="K268" s="25"/>
      <c r="L268" s="25"/>
      <c r="M268" s="25"/>
      <c r="N268" s="25"/>
      <c r="O268" s="25"/>
      <c r="P268" s="25"/>
      <c r="Q268" s="25"/>
      <c r="R268" s="25"/>
      <c r="S268" s="25"/>
      <c r="T268" s="25"/>
      <c r="U268" s="25"/>
      <c r="V268" s="25"/>
      <c r="W268" s="25"/>
      <c r="X268" s="25"/>
      <c r="Y268" s="25"/>
      <c r="Z268" s="25"/>
    </row>
    <row r="269" spans="1:26" ht="12.75" customHeight="1" x14ac:dyDescent="0.25">
      <c r="A269" s="25"/>
      <c r="B269" s="20"/>
      <c r="C269" s="25"/>
      <c r="D269" s="46"/>
      <c r="E269" s="46"/>
      <c r="F269" s="25"/>
      <c r="G269" s="174"/>
      <c r="H269" s="136"/>
      <c r="I269" s="136"/>
      <c r="J269" s="73"/>
      <c r="K269" s="25"/>
      <c r="L269" s="25"/>
      <c r="M269" s="25"/>
      <c r="N269" s="25"/>
      <c r="O269" s="25"/>
      <c r="P269" s="25"/>
      <c r="Q269" s="25"/>
      <c r="R269" s="25"/>
      <c r="S269" s="25"/>
      <c r="T269" s="25"/>
      <c r="U269" s="25"/>
      <c r="V269" s="25"/>
      <c r="W269" s="25"/>
      <c r="X269" s="25"/>
      <c r="Y269" s="25"/>
      <c r="Z269" s="25"/>
    </row>
    <row r="270" spans="1:26" ht="12.75" customHeight="1" x14ac:dyDescent="0.25">
      <c r="A270" s="25"/>
      <c r="B270" s="20"/>
      <c r="C270" s="25"/>
      <c r="D270" s="46"/>
      <c r="E270" s="46"/>
      <c r="F270" s="25"/>
      <c r="G270" s="174"/>
      <c r="H270" s="136"/>
      <c r="I270" s="136"/>
      <c r="J270" s="73"/>
      <c r="K270" s="25"/>
      <c r="L270" s="25"/>
      <c r="M270" s="25"/>
      <c r="N270" s="25"/>
      <c r="O270" s="25"/>
      <c r="P270" s="25"/>
      <c r="Q270" s="25"/>
      <c r="R270" s="25"/>
      <c r="S270" s="25"/>
      <c r="T270" s="25"/>
      <c r="U270" s="25"/>
      <c r="V270" s="25"/>
      <c r="W270" s="25"/>
      <c r="X270" s="25"/>
      <c r="Y270" s="25"/>
      <c r="Z270" s="25"/>
    </row>
    <row r="271" spans="1:26" ht="12.75" customHeight="1" x14ac:dyDescent="0.25">
      <c r="A271" s="25"/>
      <c r="B271" s="20"/>
      <c r="C271" s="25"/>
      <c r="D271" s="46"/>
      <c r="E271" s="46"/>
      <c r="F271" s="25"/>
      <c r="G271" s="174"/>
      <c r="H271" s="136"/>
      <c r="I271" s="136"/>
      <c r="J271" s="73"/>
      <c r="K271" s="25"/>
      <c r="L271" s="25"/>
      <c r="M271" s="25"/>
      <c r="N271" s="25"/>
      <c r="O271" s="25"/>
      <c r="P271" s="25"/>
      <c r="Q271" s="25"/>
      <c r="R271" s="25"/>
      <c r="S271" s="25"/>
      <c r="T271" s="25"/>
      <c r="U271" s="25"/>
      <c r="V271" s="25"/>
      <c r="W271" s="25"/>
      <c r="X271" s="25"/>
      <c r="Y271" s="25"/>
      <c r="Z271" s="25"/>
    </row>
    <row r="272" spans="1:26" ht="12.75" customHeight="1" x14ac:dyDescent="0.25">
      <c r="A272" s="25"/>
      <c r="B272" s="20"/>
      <c r="C272" s="25"/>
      <c r="D272" s="46"/>
      <c r="E272" s="46"/>
      <c r="F272" s="25"/>
      <c r="G272" s="174"/>
      <c r="H272" s="136"/>
      <c r="I272" s="136"/>
      <c r="J272" s="73"/>
      <c r="K272" s="25"/>
      <c r="L272" s="25"/>
      <c r="M272" s="25"/>
      <c r="N272" s="25"/>
      <c r="O272" s="25"/>
      <c r="P272" s="25"/>
      <c r="Q272" s="25"/>
      <c r="R272" s="25"/>
      <c r="S272" s="25"/>
      <c r="T272" s="25"/>
      <c r="U272" s="25"/>
      <c r="V272" s="25"/>
      <c r="W272" s="25"/>
      <c r="X272" s="25"/>
      <c r="Y272" s="25"/>
      <c r="Z272" s="25"/>
    </row>
    <row r="273" spans="1:26" ht="12.75" customHeight="1" x14ac:dyDescent="0.25">
      <c r="A273" s="25"/>
      <c r="B273" s="20"/>
      <c r="C273" s="25"/>
      <c r="D273" s="46"/>
      <c r="E273" s="46"/>
      <c r="F273" s="25"/>
      <c r="G273" s="174"/>
      <c r="H273" s="136"/>
      <c r="I273" s="136"/>
      <c r="J273" s="73"/>
      <c r="K273" s="25"/>
      <c r="L273" s="25"/>
      <c r="M273" s="25"/>
      <c r="N273" s="25"/>
      <c r="O273" s="25"/>
      <c r="P273" s="25"/>
      <c r="Q273" s="25"/>
      <c r="R273" s="25"/>
      <c r="S273" s="25"/>
      <c r="T273" s="25"/>
      <c r="U273" s="25"/>
      <c r="V273" s="25"/>
      <c r="W273" s="25"/>
      <c r="X273" s="25"/>
      <c r="Y273" s="25"/>
      <c r="Z273" s="25"/>
    </row>
    <row r="274" spans="1:26" ht="12.75" customHeight="1" x14ac:dyDescent="0.25">
      <c r="A274" s="25"/>
      <c r="B274" s="20"/>
      <c r="C274" s="25"/>
      <c r="D274" s="46"/>
      <c r="E274" s="46"/>
      <c r="F274" s="25"/>
      <c r="G274" s="174"/>
      <c r="H274" s="136"/>
      <c r="I274" s="136"/>
      <c r="J274" s="73"/>
      <c r="K274" s="25"/>
      <c r="L274" s="25"/>
      <c r="M274" s="25"/>
      <c r="N274" s="25"/>
      <c r="O274" s="25"/>
      <c r="P274" s="25"/>
      <c r="Q274" s="25"/>
      <c r="R274" s="25"/>
      <c r="S274" s="25"/>
      <c r="T274" s="25"/>
      <c r="U274" s="25"/>
      <c r="V274" s="25"/>
      <c r="W274" s="25"/>
      <c r="X274" s="25"/>
      <c r="Y274" s="25"/>
      <c r="Z274" s="25"/>
    </row>
    <row r="275" spans="1:26" ht="12.75" customHeight="1" x14ac:dyDescent="0.25">
      <c r="A275" s="25"/>
      <c r="B275" s="20"/>
      <c r="C275" s="25"/>
      <c r="D275" s="46"/>
      <c r="E275" s="46"/>
      <c r="F275" s="25"/>
      <c r="G275" s="174"/>
      <c r="H275" s="136"/>
      <c r="I275" s="136"/>
      <c r="J275" s="73"/>
      <c r="K275" s="25"/>
      <c r="L275" s="25"/>
      <c r="M275" s="25"/>
      <c r="N275" s="25"/>
      <c r="O275" s="25"/>
      <c r="P275" s="25"/>
      <c r="Q275" s="25"/>
      <c r="R275" s="25"/>
      <c r="S275" s="25"/>
      <c r="T275" s="25"/>
      <c r="U275" s="25"/>
      <c r="V275" s="25"/>
      <c r="W275" s="25"/>
      <c r="X275" s="25"/>
      <c r="Y275" s="25"/>
      <c r="Z275" s="25"/>
    </row>
    <row r="276" spans="1:26" ht="12.75" customHeight="1" x14ac:dyDescent="0.25">
      <c r="A276" s="25"/>
      <c r="B276" s="20"/>
      <c r="C276" s="25"/>
      <c r="D276" s="46"/>
      <c r="E276" s="46"/>
      <c r="F276" s="25"/>
      <c r="G276" s="174"/>
      <c r="H276" s="136"/>
      <c r="I276" s="136"/>
      <c r="J276" s="73"/>
      <c r="K276" s="25"/>
      <c r="L276" s="25"/>
      <c r="M276" s="25"/>
      <c r="N276" s="25"/>
      <c r="O276" s="25"/>
      <c r="P276" s="25"/>
      <c r="Q276" s="25"/>
      <c r="R276" s="25"/>
      <c r="S276" s="25"/>
      <c r="T276" s="25"/>
      <c r="U276" s="25"/>
      <c r="V276" s="25"/>
      <c r="W276" s="25"/>
      <c r="X276" s="25"/>
      <c r="Y276" s="25"/>
      <c r="Z276" s="25"/>
    </row>
    <row r="277" spans="1:26" ht="12.75" customHeight="1" x14ac:dyDescent="0.25">
      <c r="A277" s="25"/>
      <c r="B277" s="20"/>
      <c r="C277" s="25"/>
      <c r="D277" s="46"/>
      <c r="E277" s="46"/>
      <c r="F277" s="25"/>
      <c r="G277" s="174"/>
      <c r="H277" s="136"/>
      <c r="I277" s="136"/>
      <c r="J277" s="73"/>
      <c r="K277" s="25"/>
      <c r="L277" s="25"/>
      <c r="M277" s="25"/>
      <c r="N277" s="25"/>
      <c r="O277" s="25"/>
      <c r="P277" s="25"/>
      <c r="Q277" s="25"/>
      <c r="R277" s="25"/>
      <c r="S277" s="25"/>
      <c r="T277" s="25"/>
      <c r="U277" s="25"/>
      <c r="V277" s="25"/>
      <c r="W277" s="25"/>
      <c r="X277" s="25"/>
      <c r="Y277" s="25"/>
      <c r="Z277" s="25"/>
    </row>
    <row r="278" spans="1:26" ht="12.75" customHeight="1" x14ac:dyDescent="0.25">
      <c r="A278" s="25"/>
      <c r="B278" s="20"/>
      <c r="C278" s="25"/>
      <c r="D278" s="46"/>
      <c r="E278" s="46"/>
      <c r="F278" s="25"/>
      <c r="G278" s="174"/>
      <c r="H278" s="136"/>
      <c r="I278" s="136"/>
      <c r="J278" s="73"/>
      <c r="K278" s="25"/>
      <c r="L278" s="25"/>
      <c r="M278" s="25"/>
      <c r="N278" s="25"/>
      <c r="O278" s="25"/>
      <c r="P278" s="25"/>
      <c r="Q278" s="25"/>
      <c r="R278" s="25"/>
      <c r="S278" s="25"/>
      <c r="T278" s="25"/>
      <c r="U278" s="25"/>
      <c r="V278" s="25"/>
      <c r="W278" s="25"/>
      <c r="X278" s="25"/>
      <c r="Y278" s="25"/>
      <c r="Z278" s="25"/>
    </row>
    <row r="279" spans="1:26" ht="12.75" customHeight="1" x14ac:dyDescent="0.25">
      <c r="A279" s="25"/>
      <c r="B279" s="20"/>
      <c r="C279" s="25"/>
      <c r="D279" s="46"/>
      <c r="E279" s="46"/>
      <c r="F279" s="25"/>
      <c r="G279" s="174"/>
      <c r="H279" s="136"/>
      <c r="I279" s="136"/>
      <c r="J279" s="73"/>
      <c r="K279" s="25"/>
      <c r="L279" s="25"/>
      <c r="M279" s="25"/>
      <c r="N279" s="25"/>
      <c r="O279" s="25"/>
      <c r="P279" s="25"/>
      <c r="Q279" s="25"/>
      <c r="R279" s="25"/>
      <c r="S279" s="25"/>
      <c r="T279" s="25"/>
      <c r="U279" s="25"/>
      <c r="V279" s="25"/>
      <c r="W279" s="25"/>
      <c r="X279" s="25"/>
      <c r="Y279" s="25"/>
      <c r="Z279" s="25"/>
    </row>
    <row r="280" spans="1:26" ht="12.75" customHeight="1" x14ac:dyDescent="0.25">
      <c r="A280" s="25"/>
      <c r="B280" s="20"/>
      <c r="C280" s="25"/>
      <c r="D280" s="46"/>
      <c r="E280" s="46"/>
      <c r="F280" s="25"/>
      <c r="G280" s="174"/>
      <c r="H280" s="136"/>
      <c r="I280" s="136"/>
      <c r="J280" s="73"/>
      <c r="K280" s="25"/>
      <c r="L280" s="25"/>
      <c r="M280" s="25"/>
      <c r="N280" s="25"/>
      <c r="O280" s="25"/>
      <c r="P280" s="25"/>
      <c r="Q280" s="25"/>
      <c r="R280" s="25"/>
      <c r="S280" s="25"/>
      <c r="T280" s="25"/>
      <c r="U280" s="25"/>
      <c r="V280" s="25"/>
      <c r="W280" s="25"/>
      <c r="X280" s="25"/>
      <c r="Y280" s="25"/>
      <c r="Z280" s="25"/>
    </row>
    <row r="281" spans="1:26" ht="12.75" customHeight="1" x14ac:dyDescent="0.25">
      <c r="A281" s="25"/>
      <c r="B281" s="20"/>
      <c r="C281" s="25"/>
      <c r="D281" s="46"/>
      <c r="E281" s="46"/>
      <c r="F281" s="25"/>
      <c r="G281" s="174"/>
      <c r="H281" s="136"/>
      <c r="I281" s="136"/>
      <c r="J281" s="73"/>
      <c r="K281" s="25"/>
      <c r="L281" s="25"/>
      <c r="M281" s="25"/>
      <c r="N281" s="25"/>
      <c r="O281" s="25"/>
      <c r="P281" s="25"/>
      <c r="Q281" s="25"/>
      <c r="R281" s="25"/>
      <c r="S281" s="25"/>
      <c r="T281" s="25"/>
      <c r="U281" s="25"/>
      <c r="V281" s="25"/>
      <c r="W281" s="25"/>
      <c r="X281" s="25"/>
      <c r="Y281" s="25"/>
      <c r="Z281" s="25"/>
    </row>
    <row r="282" spans="1:26" ht="12.75" customHeight="1" x14ac:dyDescent="0.25">
      <c r="A282" s="25"/>
      <c r="B282" s="20"/>
      <c r="C282" s="25"/>
      <c r="D282" s="46"/>
      <c r="E282" s="46"/>
      <c r="F282" s="25"/>
      <c r="G282" s="174"/>
      <c r="H282" s="136"/>
      <c r="I282" s="136"/>
      <c r="J282" s="73"/>
      <c r="K282" s="25"/>
      <c r="L282" s="25"/>
      <c r="M282" s="25"/>
      <c r="N282" s="25"/>
      <c r="O282" s="25"/>
      <c r="P282" s="25"/>
      <c r="Q282" s="25"/>
      <c r="R282" s="25"/>
      <c r="S282" s="25"/>
      <c r="T282" s="25"/>
      <c r="U282" s="25"/>
      <c r="V282" s="25"/>
      <c r="W282" s="25"/>
      <c r="X282" s="25"/>
      <c r="Y282" s="25"/>
      <c r="Z282" s="25"/>
    </row>
    <row r="283" spans="1:26" ht="12.75" customHeight="1" x14ac:dyDescent="0.25">
      <c r="A283" s="25"/>
      <c r="B283" s="20"/>
      <c r="C283" s="25"/>
      <c r="D283" s="46"/>
      <c r="E283" s="46"/>
      <c r="F283" s="25"/>
      <c r="G283" s="174"/>
      <c r="H283" s="136"/>
      <c r="I283" s="136"/>
      <c r="J283" s="73"/>
      <c r="K283" s="25"/>
      <c r="L283" s="25"/>
      <c r="M283" s="25"/>
      <c r="N283" s="25"/>
      <c r="O283" s="25"/>
      <c r="P283" s="25"/>
      <c r="Q283" s="25"/>
      <c r="R283" s="25"/>
      <c r="S283" s="25"/>
      <c r="T283" s="25"/>
      <c r="U283" s="25"/>
      <c r="V283" s="25"/>
      <c r="W283" s="25"/>
      <c r="X283" s="25"/>
      <c r="Y283" s="25"/>
      <c r="Z283" s="25"/>
    </row>
    <row r="284" spans="1:26" ht="12.75" customHeight="1" x14ac:dyDescent="0.25">
      <c r="A284" s="25"/>
      <c r="B284" s="20"/>
      <c r="C284" s="25"/>
      <c r="D284" s="46"/>
      <c r="E284" s="46"/>
      <c r="F284" s="25"/>
      <c r="G284" s="174"/>
      <c r="H284" s="136"/>
      <c r="I284" s="136"/>
      <c r="J284" s="73"/>
      <c r="K284" s="25"/>
      <c r="L284" s="25"/>
      <c r="M284" s="25"/>
      <c r="N284" s="25"/>
      <c r="O284" s="25"/>
      <c r="P284" s="25"/>
      <c r="Q284" s="25"/>
      <c r="R284" s="25"/>
      <c r="S284" s="25"/>
      <c r="T284" s="25"/>
      <c r="U284" s="25"/>
      <c r="V284" s="25"/>
      <c r="W284" s="25"/>
      <c r="X284" s="25"/>
      <c r="Y284" s="25"/>
      <c r="Z284" s="25"/>
    </row>
    <row r="285" spans="1:26" ht="12.75" customHeight="1" x14ac:dyDescent="0.25">
      <c r="A285" s="25"/>
      <c r="B285" s="20"/>
      <c r="C285" s="25"/>
      <c r="D285" s="46"/>
      <c r="E285" s="46"/>
      <c r="F285" s="25"/>
      <c r="G285" s="174"/>
      <c r="H285" s="136"/>
      <c r="I285" s="136"/>
      <c r="J285" s="73"/>
      <c r="K285" s="25"/>
      <c r="L285" s="25"/>
      <c r="M285" s="25"/>
      <c r="N285" s="25"/>
      <c r="O285" s="25"/>
      <c r="P285" s="25"/>
      <c r="Q285" s="25"/>
      <c r="R285" s="25"/>
      <c r="S285" s="25"/>
      <c r="T285" s="25"/>
      <c r="U285" s="25"/>
      <c r="V285" s="25"/>
      <c r="W285" s="25"/>
      <c r="X285" s="25"/>
      <c r="Y285" s="25"/>
      <c r="Z285" s="25"/>
    </row>
    <row r="286" spans="1:26" ht="12.75" customHeight="1" x14ac:dyDescent="0.25">
      <c r="A286" s="25"/>
      <c r="B286" s="20"/>
      <c r="C286" s="25"/>
      <c r="D286" s="46"/>
      <c r="E286" s="46"/>
      <c r="F286" s="25"/>
      <c r="G286" s="174"/>
      <c r="H286" s="136"/>
      <c r="I286" s="136"/>
      <c r="J286" s="73"/>
      <c r="K286" s="25"/>
      <c r="L286" s="25"/>
      <c r="M286" s="25"/>
      <c r="N286" s="25"/>
      <c r="O286" s="25"/>
      <c r="P286" s="25"/>
      <c r="Q286" s="25"/>
      <c r="R286" s="25"/>
      <c r="S286" s="25"/>
      <c r="T286" s="25"/>
      <c r="U286" s="25"/>
      <c r="V286" s="25"/>
      <c r="W286" s="25"/>
      <c r="X286" s="25"/>
      <c r="Y286" s="25"/>
      <c r="Z286" s="25"/>
    </row>
    <row r="287" spans="1:26" ht="12.75" customHeight="1" x14ac:dyDescent="0.25">
      <c r="A287" s="25"/>
      <c r="B287" s="20"/>
      <c r="C287" s="25"/>
      <c r="D287" s="46"/>
      <c r="E287" s="46"/>
      <c r="F287" s="25"/>
      <c r="G287" s="174"/>
      <c r="H287" s="136"/>
      <c r="I287" s="136"/>
      <c r="J287" s="73"/>
      <c r="K287" s="25"/>
      <c r="L287" s="25"/>
      <c r="M287" s="25"/>
      <c r="N287" s="25"/>
      <c r="O287" s="25"/>
      <c r="P287" s="25"/>
      <c r="Q287" s="25"/>
      <c r="R287" s="25"/>
      <c r="S287" s="25"/>
      <c r="T287" s="25"/>
      <c r="U287" s="25"/>
      <c r="V287" s="25"/>
      <c r="W287" s="25"/>
      <c r="X287" s="25"/>
      <c r="Y287" s="25"/>
      <c r="Z287" s="25"/>
    </row>
    <row r="288" spans="1:26" ht="12.75" customHeight="1" x14ac:dyDescent="0.25">
      <c r="A288" s="25"/>
      <c r="B288" s="20"/>
      <c r="C288" s="25"/>
      <c r="D288" s="46"/>
      <c r="E288" s="46"/>
      <c r="F288" s="25"/>
      <c r="G288" s="174"/>
      <c r="H288" s="136"/>
      <c r="I288" s="136"/>
      <c r="J288" s="73"/>
      <c r="K288" s="25"/>
      <c r="L288" s="25"/>
      <c r="M288" s="25"/>
      <c r="N288" s="25"/>
      <c r="O288" s="25"/>
      <c r="P288" s="25"/>
      <c r="Q288" s="25"/>
      <c r="R288" s="25"/>
      <c r="S288" s="25"/>
      <c r="T288" s="25"/>
      <c r="U288" s="25"/>
      <c r="V288" s="25"/>
      <c r="W288" s="25"/>
      <c r="X288" s="25"/>
      <c r="Y288" s="25"/>
      <c r="Z288" s="25"/>
    </row>
    <row r="289" spans="1:26" ht="12.75" customHeight="1" x14ac:dyDescent="0.25">
      <c r="A289" s="25"/>
      <c r="B289" s="20"/>
      <c r="C289" s="25"/>
      <c r="D289" s="46"/>
      <c r="E289" s="46"/>
      <c r="F289" s="25"/>
      <c r="G289" s="174"/>
      <c r="H289" s="136"/>
      <c r="I289" s="136"/>
      <c r="J289" s="73"/>
      <c r="K289" s="25"/>
      <c r="L289" s="25"/>
      <c r="M289" s="25"/>
      <c r="N289" s="25"/>
      <c r="O289" s="25"/>
      <c r="P289" s="25"/>
      <c r="Q289" s="25"/>
      <c r="R289" s="25"/>
      <c r="S289" s="25"/>
      <c r="T289" s="25"/>
      <c r="U289" s="25"/>
      <c r="V289" s="25"/>
      <c r="W289" s="25"/>
      <c r="X289" s="25"/>
      <c r="Y289" s="25"/>
      <c r="Z289" s="25"/>
    </row>
    <row r="290" spans="1:26" ht="12.75" customHeight="1" x14ac:dyDescent="0.25">
      <c r="A290" s="25"/>
      <c r="B290" s="20"/>
      <c r="C290" s="25"/>
      <c r="D290" s="46"/>
      <c r="E290" s="46"/>
      <c r="F290" s="25"/>
      <c r="G290" s="174"/>
      <c r="H290" s="136"/>
      <c r="I290" s="136"/>
      <c r="J290" s="73"/>
      <c r="K290" s="25"/>
      <c r="L290" s="25"/>
      <c r="M290" s="25"/>
      <c r="N290" s="25"/>
      <c r="O290" s="25"/>
      <c r="P290" s="25"/>
      <c r="Q290" s="25"/>
      <c r="R290" s="25"/>
      <c r="S290" s="25"/>
      <c r="T290" s="25"/>
      <c r="U290" s="25"/>
      <c r="V290" s="25"/>
      <c r="W290" s="25"/>
      <c r="X290" s="25"/>
      <c r="Y290" s="25"/>
      <c r="Z290" s="25"/>
    </row>
    <row r="291" spans="1:26" ht="12.75" customHeight="1" x14ac:dyDescent="0.25">
      <c r="A291" s="25"/>
      <c r="B291" s="20"/>
      <c r="C291" s="25"/>
      <c r="D291" s="46"/>
      <c r="E291" s="46"/>
      <c r="F291" s="25"/>
      <c r="G291" s="174"/>
      <c r="H291" s="136"/>
      <c r="I291" s="136"/>
      <c r="J291" s="73"/>
      <c r="K291" s="25"/>
      <c r="L291" s="25"/>
      <c r="M291" s="25"/>
      <c r="N291" s="25"/>
      <c r="O291" s="25"/>
      <c r="P291" s="25"/>
      <c r="Q291" s="25"/>
      <c r="R291" s="25"/>
      <c r="S291" s="25"/>
      <c r="T291" s="25"/>
      <c r="U291" s="25"/>
      <c r="V291" s="25"/>
      <c r="W291" s="25"/>
      <c r="X291" s="25"/>
      <c r="Y291" s="25"/>
      <c r="Z291" s="25"/>
    </row>
    <row r="292" spans="1:26" ht="12.75" customHeight="1" x14ac:dyDescent="0.25">
      <c r="A292" s="25"/>
      <c r="B292" s="20"/>
      <c r="C292" s="25"/>
      <c r="D292" s="46"/>
      <c r="E292" s="46"/>
      <c r="F292" s="25"/>
      <c r="G292" s="174"/>
      <c r="H292" s="136"/>
      <c r="I292" s="136"/>
      <c r="J292" s="73"/>
      <c r="K292" s="25"/>
      <c r="L292" s="25"/>
      <c r="M292" s="25"/>
      <c r="N292" s="25"/>
      <c r="O292" s="25"/>
      <c r="P292" s="25"/>
      <c r="Q292" s="25"/>
      <c r="R292" s="25"/>
      <c r="S292" s="25"/>
      <c r="T292" s="25"/>
      <c r="U292" s="25"/>
      <c r="V292" s="25"/>
      <c r="W292" s="25"/>
      <c r="X292" s="25"/>
      <c r="Y292" s="25"/>
      <c r="Z292" s="25"/>
    </row>
    <row r="293" spans="1:26" ht="12.75" customHeight="1" x14ac:dyDescent="0.25">
      <c r="A293" s="25"/>
      <c r="B293" s="20"/>
      <c r="C293" s="25"/>
      <c r="D293" s="46"/>
      <c r="E293" s="46"/>
      <c r="F293" s="25"/>
      <c r="G293" s="174"/>
      <c r="H293" s="136"/>
      <c r="I293" s="136"/>
      <c r="J293" s="73"/>
      <c r="K293" s="25"/>
      <c r="L293" s="25"/>
      <c r="M293" s="25"/>
      <c r="N293" s="25"/>
      <c r="O293" s="25"/>
      <c r="P293" s="25"/>
      <c r="Q293" s="25"/>
      <c r="R293" s="25"/>
      <c r="S293" s="25"/>
      <c r="T293" s="25"/>
      <c r="U293" s="25"/>
      <c r="V293" s="25"/>
      <c r="W293" s="25"/>
      <c r="X293" s="25"/>
      <c r="Y293" s="25"/>
      <c r="Z293" s="25"/>
    </row>
    <row r="294" spans="1:26" ht="12.75" customHeight="1" x14ac:dyDescent="0.25">
      <c r="A294" s="25"/>
      <c r="B294" s="20"/>
      <c r="C294" s="25"/>
      <c r="D294" s="46"/>
      <c r="E294" s="46"/>
      <c r="F294" s="25"/>
      <c r="G294" s="174"/>
      <c r="H294" s="136"/>
      <c r="I294" s="136"/>
      <c r="J294" s="73"/>
      <c r="K294" s="25"/>
      <c r="L294" s="25"/>
      <c r="M294" s="25"/>
      <c r="N294" s="25"/>
      <c r="O294" s="25"/>
      <c r="P294" s="25"/>
      <c r="Q294" s="25"/>
      <c r="R294" s="25"/>
      <c r="S294" s="25"/>
      <c r="T294" s="25"/>
      <c r="U294" s="25"/>
      <c r="V294" s="25"/>
      <c r="W294" s="25"/>
      <c r="X294" s="25"/>
      <c r="Y294" s="25"/>
      <c r="Z294" s="25"/>
    </row>
    <row r="295" spans="1:26" ht="12.75" customHeight="1" x14ac:dyDescent="0.25">
      <c r="A295" s="25"/>
      <c r="B295" s="20"/>
      <c r="C295" s="25"/>
      <c r="D295" s="46"/>
      <c r="E295" s="46"/>
      <c r="F295" s="25"/>
      <c r="G295" s="174"/>
      <c r="H295" s="136"/>
      <c r="I295" s="136"/>
      <c r="J295" s="73"/>
      <c r="K295" s="25"/>
      <c r="L295" s="25"/>
      <c r="M295" s="25"/>
      <c r="N295" s="25"/>
      <c r="O295" s="25"/>
      <c r="P295" s="25"/>
      <c r="Q295" s="25"/>
      <c r="R295" s="25"/>
      <c r="S295" s="25"/>
      <c r="T295" s="25"/>
      <c r="U295" s="25"/>
      <c r="V295" s="25"/>
      <c r="W295" s="25"/>
      <c r="X295" s="25"/>
      <c r="Y295" s="25"/>
      <c r="Z295" s="25"/>
    </row>
    <row r="296" spans="1:26" ht="12.75" customHeight="1" x14ac:dyDescent="0.25">
      <c r="A296" s="25"/>
      <c r="B296" s="20"/>
      <c r="C296" s="25"/>
      <c r="D296" s="46"/>
      <c r="E296" s="46"/>
      <c r="F296" s="25"/>
      <c r="G296" s="174"/>
      <c r="H296" s="136"/>
      <c r="I296" s="136"/>
      <c r="J296" s="73"/>
      <c r="K296" s="25"/>
      <c r="L296" s="25"/>
      <c r="M296" s="25"/>
      <c r="N296" s="25"/>
      <c r="O296" s="25"/>
      <c r="P296" s="25"/>
      <c r="Q296" s="25"/>
      <c r="R296" s="25"/>
      <c r="S296" s="25"/>
      <c r="T296" s="25"/>
      <c r="U296" s="25"/>
      <c r="V296" s="25"/>
      <c r="W296" s="25"/>
      <c r="X296" s="25"/>
      <c r="Y296" s="25"/>
      <c r="Z296" s="25"/>
    </row>
    <row r="297" spans="1:26" ht="12.75" customHeight="1" x14ac:dyDescent="0.25">
      <c r="A297" s="25"/>
      <c r="B297" s="20"/>
      <c r="C297" s="25"/>
      <c r="D297" s="46"/>
      <c r="E297" s="46"/>
      <c r="F297" s="25"/>
      <c r="G297" s="174"/>
      <c r="H297" s="136"/>
      <c r="I297" s="136"/>
      <c r="J297" s="73"/>
      <c r="K297" s="25"/>
      <c r="L297" s="25"/>
      <c r="M297" s="25"/>
      <c r="N297" s="25"/>
      <c r="O297" s="25"/>
      <c r="P297" s="25"/>
      <c r="Q297" s="25"/>
      <c r="R297" s="25"/>
      <c r="S297" s="25"/>
      <c r="T297" s="25"/>
      <c r="U297" s="25"/>
      <c r="V297" s="25"/>
      <c r="W297" s="25"/>
      <c r="X297" s="25"/>
      <c r="Y297" s="25"/>
      <c r="Z297" s="25"/>
    </row>
    <row r="298" spans="1:26" ht="12.75" customHeight="1" x14ac:dyDescent="0.25">
      <c r="A298" s="25"/>
      <c r="B298" s="20"/>
      <c r="C298" s="25"/>
      <c r="D298" s="46"/>
      <c r="E298" s="46"/>
      <c r="F298" s="25"/>
      <c r="G298" s="174"/>
      <c r="H298" s="136"/>
      <c r="I298" s="136"/>
      <c r="J298" s="73"/>
      <c r="K298" s="25"/>
      <c r="L298" s="25"/>
      <c r="M298" s="25"/>
      <c r="N298" s="25"/>
      <c r="O298" s="25"/>
      <c r="P298" s="25"/>
      <c r="Q298" s="25"/>
      <c r="R298" s="25"/>
      <c r="S298" s="25"/>
      <c r="T298" s="25"/>
      <c r="U298" s="25"/>
      <c r="V298" s="25"/>
      <c r="W298" s="25"/>
      <c r="X298" s="25"/>
      <c r="Y298" s="25"/>
      <c r="Z298" s="25"/>
    </row>
    <row r="299" spans="1:26" ht="12.75" customHeight="1" x14ac:dyDescent="0.25">
      <c r="A299" s="25"/>
      <c r="B299" s="20"/>
      <c r="C299" s="25"/>
      <c r="D299" s="46"/>
      <c r="E299" s="46"/>
      <c r="F299" s="25"/>
      <c r="G299" s="174"/>
      <c r="H299" s="136"/>
      <c r="I299" s="136"/>
      <c r="J299" s="73"/>
      <c r="K299" s="25"/>
      <c r="L299" s="25"/>
      <c r="M299" s="25"/>
      <c r="N299" s="25"/>
      <c r="O299" s="25"/>
      <c r="P299" s="25"/>
      <c r="Q299" s="25"/>
      <c r="R299" s="25"/>
      <c r="S299" s="25"/>
      <c r="T299" s="25"/>
      <c r="U299" s="25"/>
      <c r="V299" s="25"/>
      <c r="W299" s="25"/>
      <c r="X299" s="25"/>
      <c r="Y299" s="25"/>
      <c r="Z299" s="25"/>
    </row>
    <row r="300" spans="1:26" ht="12.75" customHeight="1" x14ac:dyDescent="0.25">
      <c r="A300" s="25"/>
      <c r="B300" s="20"/>
      <c r="C300" s="25"/>
      <c r="D300" s="46"/>
      <c r="E300" s="46"/>
      <c r="F300" s="25"/>
      <c r="G300" s="174"/>
      <c r="H300" s="136"/>
      <c r="I300" s="136"/>
      <c r="J300" s="73"/>
      <c r="K300" s="25"/>
      <c r="L300" s="25"/>
      <c r="M300" s="25"/>
      <c r="N300" s="25"/>
      <c r="O300" s="25"/>
      <c r="P300" s="25"/>
      <c r="Q300" s="25"/>
      <c r="R300" s="25"/>
      <c r="S300" s="25"/>
      <c r="T300" s="25"/>
      <c r="U300" s="25"/>
      <c r="V300" s="25"/>
      <c r="W300" s="25"/>
      <c r="X300" s="25"/>
      <c r="Y300" s="25"/>
      <c r="Z300" s="25"/>
    </row>
    <row r="301" spans="1:26" ht="12.75" customHeight="1" x14ac:dyDescent="0.25">
      <c r="A301" s="25"/>
      <c r="B301" s="20"/>
      <c r="C301" s="25"/>
      <c r="D301" s="46"/>
      <c r="E301" s="46"/>
      <c r="F301" s="25"/>
      <c r="G301" s="174"/>
      <c r="H301" s="136"/>
      <c r="I301" s="136"/>
      <c r="J301" s="73"/>
      <c r="K301" s="25"/>
      <c r="L301" s="25"/>
      <c r="M301" s="25"/>
      <c r="N301" s="25"/>
      <c r="O301" s="25"/>
      <c r="P301" s="25"/>
      <c r="Q301" s="25"/>
      <c r="R301" s="25"/>
      <c r="S301" s="25"/>
      <c r="T301" s="25"/>
      <c r="U301" s="25"/>
      <c r="V301" s="25"/>
      <c r="W301" s="25"/>
      <c r="X301" s="25"/>
      <c r="Y301" s="25"/>
      <c r="Z301" s="25"/>
    </row>
    <row r="302" spans="1:26" ht="12.75" customHeight="1" x14ac:dyDescent="0.25">
      <c r="A302" s="25"/>
      <c r="B302" s="20"/>
      <c r="C302" s="25"/>
      <c r="D302" s="46"/>
      <c r="E302" s="46"/>
      <c r="F302" s="25"/>
      <c r="G302" s="174"/>
      <c r="H302" s="136"/>
      <c r="I302" s="136"/>
      <c r="J302" s="73"/>
      <c r="K302" s="25"/>
      <c r="L302" s="25"/>
      <c r="M302" s="25"/>
      <c r="N302" s="25"/>
      <c r="O302" s="25"/>
      <c r="P302" s="25"/>
      <c r="Q302" s="25"/>
      <c r="R302" s="25"/>
      <c r="S302" s="25"/>
      <c r="T302" s="25"/>
      <c r="U302" s="25"/>
      <c r="V302" s="25"/>
      <c r="W302" s="25"/>
      <c r="X302" s="25"/>
      <c r="Y302" s="25"/>
      <c r="Z302" s="25"/>
    </row>
    <row r="303" spans="1:26" ht="12.75" customHeight="1" x14ac:dyDescent="0.25">
      <c r="A303" s="25"/>
      <c r="B303" s="20"/>
      <c r="C303" s="25"/>
      <c r="D303" s="46"/>
      <c r="E303" s="46"/>
      <c r="F303" s="25"/>
      <c r="G303" s="174"/>
      <c r="H303" s="136"/>
      <c r="I303" s="136"/>
      <c r="J303" s="73"/>
      <c r="K303" s="25"/>
      <c r="L303" s="25"/>
      <c r="M303" s="25"/>
      <c r="N303" s="25"/>
      <c r="O303" s="25"/>
      <c r="P303" s="25"/>
      <c r="Q303" s="25"/>
      <c r="R303" s="25"/>
      <c r="S303" s="25"/>
      <c r="T303" s="25"/>
      <c r="U303" s="25"/>
      <c r="V303" s="25"/>
      <c r="W303" s="25"/>
      <c r="X303" s="25"/>
      <c r="Y303" s="25"/>
      <c r="Z303" s="25"/>
    </row>
    <row r="304" spans="1:26" ht="12.75" customHeight="1" x14ac:dyDescent="0.25">
      <c r="A304" s="25"/>
      <c r="B304" s="20"/>
      <c r="C304" s="25"/>
      <c r="D304" s="46"/>
      <c r="E304" s="46"/>
      <c r="F304" s="25"/>
      <c r="G304" s="174"/>
      <c r="H304" s="136"/>
      <c r="I304" s="136"/>
      <c r="J304" s="73"/>
      <c r="K304" s="25"/>
      <c r="L304" s="25"/>
      <c r="M304" s="25"/>
      <c r="N304" s="25"/>
      <c r="O304" s="25"/>
      <c r="P304" s="25"/>
      <c r="Q304" s="25"/>
      <c r="R304" s="25"/>
      <c r="S304" s="25"/>
      <c r="T304" s="25"/>
      <c r="U304" s="25"/>
      <c r="V304" s="25"/>
      <c r="W304" s="25"/>
      <c r="X304" s="25"/>
      <c r="Y304" s="25"/>
      <c r="Z304" s="25"/>
    </row>
    <row r="305" spans="1:26" ht="12.75" customHeight="1" x14ac:dyDescent="0.25">
      <c r="A305" s="25"/>
      <c r="B305" s="20"/>
      <c r="C305" s="25"/>
      <c r="D305" s="46"/>
      <c r="E305" s="46"/>
      <c r="F305" s="25"/>
      <c r="G305" s="174"/>
      <c r="H305" s="136"/>
      <c r="I305" s="136"/>
      <c r="J305" s="73"/>
      <c r="K305" s="25"/>
      <c r="L305" s="25"/>
      <c r="M305" s="25"/>
      <c r="N305" s="25"/>
      <c r="O305" s="25"/>
      <c r="P305" s="25"/>
      <c r="Q305" s="25"/>
      <c r="R305" s="25"/>
      <c r="S305" s="25"/>
      <c r="T305" s="25"/>
      <c r="U305" s="25"/>
      <c r="V305" s="25"/>
      <c r="W305" s="25"/>
      <c r="X305" s="25"/>
      <c r="Y305" s="25"/>
      <c r="Z305" s="25"/>
    </row>
    <row r="306" spans="1:26" ht="12.75" customHeight="1" x14ac:dyDescent="0.25">
      <c r="A306" s="25"/>
      <c r="B306" s="20"/>
      <c r="C306" s="25"/>
      <c r="D306" s="46"/>
      <c r="E306" s="46"/>
      <c r="F306" s="25"/>
      <c r="G306" s="174"/>
      <c r="H306" s="136"/>
      <c r="I306" s="136"/>
      <c r="J306" s="73"/>
      <c r="K306" s="25"/>
      <c r="L306" s="25"/>
      <c r="M306" s="25"/>
      <c r="N306" s="25"/>
      <c r="O306" s="25"/>
      <c r="P306" s="25"/>
      <c r="Q306" s="25"/>
      <c r="R306" s="25"/>
      <c r="S306" s="25"/>
      <c r="T306" s="25"/>
      <c r="U306" s="25"/>
      <c r="V306" s="25"/>
      <c r="W306" s="25"/>
      <c r="X306" s="25"/>
      <c r="Y306" s="25"/>
      <c r="Z306" s="25"/>
    </row>
    <row r="307" spans="1:26" ht="12.75" customHeight="1" x14ac:dyDescent="0.25">
      <c r="A307" s="25"/>
      <c r="B307" s="20"/>
      <c r="C307" s="25"/>
      <c r="D307" s="46"/>
      <c r="E307" s="46"/>
      <c r="F307" s="25"/>
      <c r="G307" s="174"/>
      <c r="H307" s="136"/>
      <c r="I307" s="136"/>
      <c r="J307" s="73"/>
      <c r="K307" s="25"/>
      <c r="L307" s="25"/>
      <c r="M307" s="25"/>
      <c r="N307" s="25"/>
      <c r="O307" s="25"/>
      <c r="P307" s="25"/>
      <c r="Q307" s="25"/>
      <c r="R307" s="25"/>
      <c r="S307" s="25"/>
      <c r="T307" s="25"/>
      <c r="U307" s="25"/>
      <c r="V307" s="25"/>
      <c r="W307" s="25"/>
      <c r="X307" s="25"/>
      <c r="Y307" s="25"/>
      <c r="Z307" s="25"/>
    </row>
    <row r="308" spans="1:26" ht="12.75" customHeight="1" x14ac:dyDescent="0.25">
      <c r="A308" s="25"/>
      <c r="B308" s="20"/>
      <c r="C308" s="25"/>
      <c r="D308" s="46"/>
      <c r="E308" s="46"/>
      <c r="F308" s="25"/>
      <c r="G308" s="174"/>
      <c r="H308" s="136"/>
      <c r="I308" s="136"/>
      <c r="J308" s="73"/>
      <c r="K308" s="25"/>
      <c r="L308" s="25"/>
      <c r="M308" s="25"/>
      <c r="N308" s="25"/>
      <c r="O308" s="25"/>
      <c r="P308" s="25"/>
      <c r="Q308" s="25"/>
      <c r="R308" s="25"/>
      <c r="S308" s="25"/>
      <c r="T308" s="25"/>
      <c r="U308" s="25"/>
      <c r="V308" s="25"/>
      <c r="W308" s="25"/>
      <c r="X308" s="25"/>
      <c r="Y308" s="25"/>
      <c r="Z308" s="25"/>
    </row>
    <row r="309" spans="1:26" ht="12.75" customHeight="1" x14ac:dyDescent="0.25">
      <c r="A309" s="25"/>
      <c r="B309" s="20"/>
      <c r="C309" s="25"/>
      <c r="D309" s="46"/>
      <c r="E309" s="46"/>
      <c r="F309" s="25"/>
      <c r="G309" s="174"/>
      <c r="H309" s="136"/>
      <c r="I309" s="136"/>
      <c r="J309" s="73"/>
      <c r="K309" s="25"/>
      <c r="L309" s="25"/>
      <c r="M309" s="25"/>
      <c r="N309" s="25"/>
      <c r="O309" s="25"/>
      <c r="P309" s="25"/>
      <c r="Q309" s="25"/>
      <c r="R309" s="25"/>
      <c r="S309" s="25"/>
      <c r="T309" s="25"/>
      <c r="U309" s="25"/>
      <c r="V309" s="25"/>
      <c r="W309" s="25"/>
      <c r="X309" s="25"/>
      <c r="Y309" s="25"/>
      <c r="Z309" s="25"/>
    </row>
    <row r="310" spans="1:26" ht="12.75" customHeight="1" x14ac:dyDescent="0.25">
      <c r="A310" s="25"/>
      <c r="B310" s="20"/>
      <c r="C310" s="25"/>
      <c r="D310" s="46"/>
      <c r="E310" s="46"/>
      <c r="F310" s="25"/>
      <c r="G310" s="174"/>
      <c r="H310" s="136"/>
      <c r="I310" s="136"/>
      <c r="J310" s="73"/>
      <c r="K310" s="25"/>
      <c r="L310" s="25"/>
      <c r="M310" s="25"/>
      <c r="N310" s="25"/>
      <c r="O310" s="25"/>
      <c r="P310" s="25"/>
      <c r="Q310" s="25"/>
      <c r="R310" s="25"/>
      <c r="S310" s="25"/>
      <c r="T310" s="25"/>
      <c r="U310" s="25"/>
      <c r="V310" s="25"/>
      <c r="W310" s="25"/>
      <c r="X310" s="25"/>
      <c r="Y310" s="25"/>
      <c r="Z310" s="25"/>
    </row>
    <row r="311" spans="1:26" ht="12.75" customHeight="1" x14ac:dyDescent="0.25">
      <c r="A311" s="25"/>
      <c r="B311" s="20"/>
      <c r="C311" s="25"/>
      <c r="D311" s="46"/>
      <c r="E311" s="46"/>
      <c r="F311" s="25"/>
      <c r="G311" s="174"/>
      <c r="H311" s="136"/>
      <c r="I311" s="136"/>
      <c r="J311" s="73"/>
      <c r="K311" s="25"/>
      <c r="L311" s="25"/>
      <c r="M311" s="25"/>
      <c r="N311" s="25"/>
      <c r="O311" s="25"/>
      <c r="P311" s="25"/>
      <c r="Q311" s="25"/>
      <c r="R311" s="25"/>
      <c r="S311" s="25"/>
      <c r="T311" s="25"/>
      <c r="U311" s="25"/>
      <c r="V311" s="25"/>
      <c r="W311" s="25"/>
      <c r="X311" s="25"/>
      <c r="Y311" s="25"/>
      <c r="Z311" s="25"/>
    </row>
    <row r="312" spans="1:26" ht="12.75" customHeight="1" x14ac:dyDescent="0.25">
      <c r="A312" s="25"/>
      <c r="B312" s="20"/>
      <c r="C312" s="25"/>
      <c r="D312" s="46"/>
      <c r="E312" s="46"/>
      <c r="F312" s="25"/>
      <c r="G312" s="174"/>
      <c r="H312" s="136"/>
      <c r="I312" s="136"/>
      <c r="J312" s="73"/>
      <c r="K312" s="25"/>
      <c r="L312" s="25"/>
      <c r="M312" s="25"/>
      <c r="N312" s="25"/>
      <c r="O312" s="25"/>
      <c r="P312" s="25"/>
      <c r="Q312" s="25"/>
      <c r="R312" s="25"/>
      <c r="S312" s="25"/>
      <c r="T312" s="25"/>
      <c r="U312" s="25"/>
      <c r="V312" s="25"/>
      <c r="W312" s="25"/>
      <c r="X312" s="25"/>
      <c r="Y312" s="25"/>
      <c r="Z312" s="25"/>
    </row>
    <row r="313" spans="1:26" ht="12.75" customHeight="1" x14ac:dyDescent="0.25">
      <c r="A313" s="25"/>
      <c r="B313" s="20"/>
      <c r="C313" s="25"/>
      <c r="D313" s="46"/>
      <c r="E313" s="46"/>
      <c r="F313" s="25"/>
      <c r="G313" s="174"/>
      <c r="H313" s="136"/>
      <c r="I313" s="136"/>
      <c r="J313" s="73"/>
      <c r="K313" s="25"/>
      <c r="L313" s="25"/>
      <c r="M313" s="25"/>
      <c r="N313" s="25"/>
      <c r="O313" s="25"/>
      <c r="P313" s="25"/>
      <c r="Q313" s="25"/>
      <c r="R313" s="25"/>
      <c r="S313" s="25"/>
      <c r="T313" s="25"/>
      <c r="U313" s="25"/>
      <c r="V313" s="25"/>
      <c r="W313" s="25"/>
      <c r="X313" s="25"/>
      <c r="Y313" s="25"/>
      <c r="Z313" s="25"/>
    </row>
    <row r="314" spans="1:26" ht="12.75" customHeight="1" x14ac:dyDescent="0.25">
      <c r="A314" s="25"/>
      <c r="B314" s="20"/>
      <c r="C314" s="25"/>
      <c r="D314" s="46"/>
      <c r="E314" s="46"/>
      <c r="F314" s="25"/>
      <c r="G314" s="174"/>
      <c r="H314" s="136"/>
      <c r="I314" s="136"/>
      <c r="J314" s="73"/>
      <c r="K314" s="25"/>
      <c r="L314" s="25"/>
      <c r="M314" s="25"/>
      <c r="N314" s="25"/>
      <c r="O314" s="25"/>
      <c r="P314" s="25"/>
      <c r="Q314" s="25"/>
      <c r="R314" s="25"/>
      <c r="S314" s="25"/>
      <c r="T314" s="25"/>
      <c r="U314" s="25"/>
      <c r="V314" s="25"/>
      <c r="W314" s="25"/>
      <c r="X314" s="25"/>
      <c r="Y314" s="25"/>
      <c r="Z314" s="25"/>
    </row>
    <row r="315" spans="1:26" ht="12.75" customHeight="1" x14ac:dyDescent="0.25">
      <c r="A315" s="25"/>
      <c r="B315" s="20"/>
      <c r="C315" s="25"/>
      <c r="D315" s="46"/>
      <c r="E315" s="46"/>
      <c r="F315" s="25"/>
      <c r="G315" s="174"/>
      <c r="H315" s="136"/>
      <c r="I315" s="136"/>
      <c r="J315" s="73"/>
      <c r="K315" s="25"/>
      <c r="L315" s="25"/>
      <c r="M315" s="25"/>
      <c r="N315" s="25"/>
      <c r="O315" s="25"/>
      <c r="P315" s="25"/>
      <c r="Q315" s="25"/>
      <c r="R315" s="25"/>
      <c r="S315" s="25"/>
      <c r="T315" s="25"/>
      <c r="U315" s="25"/>
      <c r="V315" s="25"/>
      <c r="W315" s="25"/>
      <c r="X315" s="25"/>
      <c r="Y315" s="25"/>
      <c r="Z315" s="25"/>
    </row>
    <row r="316" spans="1:26" ht="12.75" customHeight="1" x14ac:dyDescent="0.25">
      <c r="A316" s="25"/>
      <c r="B316" s="20"/>
      <c r="C316" s="25"/>
      <c r="D316" s="46"/>
      <c r="E316" s="46"/>
      <c r="F316" s="25"/>
      <c r="G316" s="174"/>
      <c r="H316" s="136"/>
      <c r="I316" s="136"/>
      <c r="J316" s="73"/>
      <c r="K316" s="25"/>
      <c r="L316" s="25"/>
      <c r="M316" s="25"/>
      <c r="N316" s="25"/>
      <c r="O316" s="25"/>
      <c r="P316" s="25"/>
      <c r="Q316" s="25"/>
      <c r="R316" s="25"/>
      <c r="S316" s="25"/>
      <c r="T316" s="25"/>
      <c r="U316" s="25"/>
      <c r="V316" s="25"/>
      <c r="W316" s="25"/>
      <c r="X316" s="25"/>
      <c r="Y316" s="25"/>
      <c r="Z316" s="25"/>
    </row>
    <row r="317" spans="1:26" ht="12.75" customHeight="1" x14ac:dyDescent="0.25">
      <c r="A317" s="25"/>
      <c r="B317" s="20"/>
      <c r="C317" s="25"/>
      <c r="D317" s="46"/>
      <c r="E317" s="46"/>
      <c r="F317" s="25"/>
      <c r="G317" s="174"/>
      <c r="H317" s="136"/>
      <c r="I317" s="136"/>
      <c r="J317" s="73"/>
      <c r="K317" s="25"/>
      <c r="L317" s="25"/>
      <c r="M317" s="25"/>
      <c r="N317" s="25"/>
      <c r="O317" s="25"/>
      <c r="P317" s="25"/>
      <c r="Q317" s="25"/>
      <c r="R317" s="25"/>
      <c r="S317" s="25"/>
      <c r="T317" s="25"/>
      <c r="U317" s="25"/>
      <c r="V317" s="25"/>
      <c r="W317" s="25"/>
      <c r="X317" s="25"/>
      <c r="Y317" s="25"/>
      <c r="Z317" s="25"/>
    </row>
    <row r="318" spans="1:26" ht="12.75" customHeight="1" x14ac:dyDescent="0.25">
      <c r="A318" s="25"/>
      <c r="B318" s="20"/>
      <c r="C318" s="25"/>
      <c r="D318" s="46"/>
      <c r="E318" s="46"/>
      <c r="F318" s="25"/>
      <c r="G318" s="174"/>
      <c r="H318" s="136"/>
      <c r="I318" s="136"/>
      <c r="J318" s="73"/>
      <c r="K318" s="25"/>
      <c r="L318" s="25"/>
      <c r="M318" s="25"/>
      <c r="N318" s="25"/>
      <c r="O318" s="25"/>
      <c r="P318" s="25"/>
      <c r="Q318" s="25"/>
      <c r="R318" s="25"/>
      <c r="S318" s="25"/>
      <c r="T318" s="25"/>
      <c r="U318" s="25"/>
      <c r="V318" s="25"/>
      <c r="W318" s="25"/>
      <c r="X318" s="25"/>
      <c r="Y318" s="25"/>
      <c r="Z318" s="25"/>
    </row>
    <row r="319" spans="1:26" ht="12.75" customHeight="1" x14ac:dyDescent="0.25">
      <c r="A319" s="25"/>
      <c r="B319" s="20"/>
      <c r="C319" s="25"/>
      <c r="D319" s="46"/>
      <c r="E319" s="46"/>
      <c r="F319" s="25"/>
      <c r="G319" s="174"/>
      <c r="H319" s="136"/>
      <c r="I319" s="136"/>
      <c r="J319" s="73"/>
      <c r="K319" s="25"/>
      <c r="L319" s="25"/>
      <c r="M319" s="25"/>
      <c r="N319" s="25"/>
      <c r="O319" s="25"/>
      <c r="P319" s="25"/>
      <c r="Q319" s="25"/>
      <c r="R319" s="25"/>
      <c r="S319" s="25"/>
      <c r="T319" s="25"/>
      <c r="U319" s="25"/>
      <c r="V319" s="25"/>
      <c r="W319" s="25"/>
      <c r="X319" s="25"/>
      <c r="Y319" s="25"/>
      <c r="Z319" s="25"/>
    </row>
    <row r="320" spans="1:26" ht="12.75" customHeight="1" x14ac:dyDescent="0.25">
      <c r="A320" s="25"/>
      <c r="B320" s="20"/>
      <c r="C320" s="25"/>
      <c r="D320" s="46"/>
      <c r="E320" s="46"/>
      <c r="F320" s="25"/>
      <c r="G320" s="174"/>
      <c r="H320" s="136"/>
      <c r="I320" s="136"/>
      <c r="J320" s="73"/>
      <c r="K320" s="25"/>
      <c r="L320" s="25"/>
      <c r="M320" s="25"/>
      <c r="N320" s="25"/>
      <c r="O320" s="25"/>
      <c r="P320" s="25"/>
      <c r="Q320" s="25"/>
      <c r="R320" s="25"/>
      <c r="S320" s="25"/>
      <c r="T320" s="25"/>
      <c r="U320" s="25"/>
      <c r="V320" s="25"/>
      <c r="W320" s="25"/>
      <c r="X320" s="25"/>
      <c r="Y320" s="25"/>
      <c r="Z320" s="25"/>
    </row>
    <row r="321" spans="1:26" ht="12.75" customHeight="1" x14ac:dyDescent="0.25">
      <c r="A321" s="25"/>
      <c r="B321" s="20"/>
      <c r="C321" s="25"/>
      <c r="D321" s="46"/>
      <c r="E321" s="46"/>
      <c r="F321" s="25"/>
      <c r="G321" s="174"/>
      <c r="H321" s="136"/>
      <c r="I321" s="136"/>
      <c r="J321" s="73"/>
      <c r="K321" s="25"/>
      <c r="L321" s="25"/>
      <c r="M321" s="25"/>
      <c r="N321" s="25"/>
      <c r="O321" s="25"/>
      <c r="P321" s="25"/>
      <c r="Q321" s="25"/>
      <c r="R321" s="25"/>
      <c r="S321" s="25"/>
      <c r="T321" s="25"/>
      <c r="U321" s="25"/>
      <c r="V321" s="25"/>
      <c r="W321" s="25"/>
      <c r="X321" s="25"/>
      <c r="Y321" s="25"/>
      <c r="Z321" s="25"/>
    </row>
    <row r="322" spans="1:26" ht="12.75" customHeight="1" x14ac:dyDescent="0.25">
      <c r="A322" s="25"/>
      <c r="B322" s="20"/>
      <c r="C322" s="25"/>
      <c r="D322" s="46"/>
      <c r="E322" s="46"/>
      <c r="F322" s="25"/>
      <c r="G322" s="174"/>
      <c r="H322" s="136"/>
      <c r="I322" s="136"/>
      <c r="J322" s="73"/>
      <c r="K322" s="25"/>
      <c r="L322" s="25"/>
      <c r="M322" s="25"/>
      <c r="N322" s="25"/>
      <c r="O322" s="25"/>
      <c r="P322" s="25"/>
      <c r="Q322" s="25"/>
      <c r="R322" s="25"/>
      <c r="S322" s="25"/>
      <c r="T322" s="25"/>
      <c r="U322" s="25"/>
      <c r="V322" s="25"/>
      <c r="W322" s="25"/>
      <c r="X322" s="25"/>
      <c r="Y322" s="25"/>
      <c r="Z322" s="25"/>
    </row>
    <row r="323" spans="1:26" ht="12.75" customHeight="1" x14ac:dyDescent="0.25">
      <c r="A323" s="25"/>
      <c r="B323" s="20"/>
      <c r="C323" s="25"/>
      <c r="D323" s="46"/>
      <c r="E323" s="46"/>
      <c r="F323" s="25"/>
      <c r="G323" s="174"/>
      <c r="H323" s="136"/>
      <c r="I323" s="136"/>
      <c r="J323" s="73"/>
      <c r="K323" s="25"/>
      <c r="L323" s="25"/>
      <c r="M323" s="25"/>
      <c r="N323" s="25"/>
      <c r="O323" s="25"/>
      <c r="P323" s="25"/>
      <c r="Q323" s="25"/>
      <c r="R323" s="25"/>
      <c r="S323" s="25"/>
      <c r="T323" s="25"/>
      <c r="U323" s="25"/>
      <c r="V323" s="25"/>
      <c r="W323" s="25"/>
      <c r="X323" s="25"/>
      <c r="Y323" s="25"/>
      <c r="Z323" s="25"/>
    </row>
    <row r="324" spans="1:26" ht="12.75" customHeight="1" x14ac:dyDescent="0.25">
      <c r="A324" s="25"/>
      <c r="B324" s="20"/>
      <c r="C324" s="25"/>
      <c r="D324" s="46"/>
      <c r="E324" s="46"/>
      <c r="F324" s="25"/>
      <c r="G324" s="174"/>
      <c r="H324" s="136"/>
      <c r="I324" s="136"/>
      <c r="J324" s="73"/>
      <c r="K324" s="25"/>
      <c r="L324" s="25"/>
      <c r="M324" s="25"/>
      <c r="N324" s="25"/>
      <c r="O324" s="25"/>
      <c r="P324" s="25"/>
      <c r="Q324" s="25"/>
      <c r="R324" s="25"/>
      <c r="S324" s="25"/>
      <c r="T324" s="25"/>
      <c r="U324" s="25"/>
      <c r="V324" s="25"/>
      <c r="W324" s="25"/>
      <c r="X324" s="25"/>
      <c r="Y324" s="25"/>
      <c r="Z324" s="25"/>
    </row>
    <row r="325" spans="1:26" ht="12.75" customHeight="1" x14ac:dyDescent="0.25">
      <c r="A325" s="25"/>
      <c r="B325" s="20"/>
      <c r="C325" s="25"/>
      <c r="D325" s="46"/>
      <c r="E325" s="46"/>
      <c r="F325" s="25"/>
      <c r="G325" s="174"/>
      <c r="H325" s="136"/>
      <c r="I325" s="136"/>
      <c r="J325" s="73"/>
      <c r="K325" s="25"/>
      <c r="L325" s="25"/>
      <c r="M325" s="25"/>
      <c r="N325" s="25"/>
      <c r="O325" s="25"/>
      <c r="P325" s="25"/>
      <c r="Q325" s="25"/>
      <c r="R325" s="25"/>
      <c r="S325" s="25"/>
      <c r="T325" s="25"/>
      <c r="U325" s="25"/>
      <c r="V325" s="25"/>
      <c r="W325" s="25"/>
      <c r="X325" s="25"/>
      <c r="Y325" s="25"/>
      <c r="Z325" s="25"/>
    </row>
    <row r="326" spans="1:26" ht="12.75" customHeight="1" x14ac:dyDescent="0.25">
      <c r="A326" s="25"/>
      <c r="B326" s="20"/>
      <c r="C326" s="25"/>
      <c r="D326" s="46"/>
      <c r="E326" s="46"/>
      <c r="F326" s="25"/>
      <c r="G326" s="174"/>
      <c r="H326" s="136"/>
      <c r="I326" s="136"/>
      <c r="J326" s="73"/>
      <c r="K326" s="25"/>
      <c r="L326" s="25"/>
      <c r="M326" s="25"/>
      <c r="N326" s="25"/>
      <c r="O326" s="25"/>
      <c r="P326" s="25"/>
      <c r="Q326" s="25"/>
      <c r="R326" s="25"/>
      <c r="S326" s="25"/>
      <c r="T326" s="25"/>
      <c r="U326" s="25"/>
      <c r="V326" s="25"/>
      <c r="W326" s="25"/>
      <c r="X326" s="25"/>
      <c r="Y326" s="25"/>
      <c r="Z326" s="25"/>
    </row>
    <row r="327" spans="1:26" ht="12.75" customHeight="1" x14ac:dyDescent="0.25">
      <c r="A327" s="25"/>
      <c r="B327" s="20"/>
      <c r="C327" s="25"/>
      <c r="D327" s="46"/>
      <c r="E327" s="46"/>
      <c r="F327" s="25"/>
      <c r="G327" s="174"/>
      <c r="H327" s="136"/>
      <c r="I327" s="136"/>
      <c r="J327" s="73"/>
      <c r="K327" s="25"/>
      <c r="L327" s="25"/>
      <c r="M327" s="25"/>
      <c r="N327" s="25"/>
      <c r="O327" s="25"/>
      <c r="P327" s="25"/>
      <c r="Q327" s="25"/>
      <c r="R327" s="25"/>
      <c r="S327" s="25"/>
      <c r="T327" s="25"/>
      <c r="U327" s="25"/>
      <c r="V327" s="25"/>
      <c r="W327" s="25"/>
      <c r="X327" s="25"/>
      <c r="Y327" s="25"/>
      <c r="Z327" s="25"/>
    </row>
    <row r="328" spans="1:26" ht="12.75" customHeight="1" x14ac:dyDescent="0.25">
      <c r="A328" s="25"/>
      <c r="B328" s="20"/>
      <c r="C328" s="25"/>
      <c r="D328" s="46"/>
      <c r="E328" s="46"/>
      <c r="F328" s="25"/>
      <c r="G328" s="174"/>
      <c r="H328" s="136"/>
      <c r="I328" s="136"/>
      <c r="J328" s="73"/>
      <c r="K328" s="25"/>
      <c r="L328" s="25"/>
      <c r="M328" s="25"/>
      <c r="N328" s="25"/>
      <c r="O328" s="25"/>
      <c r="P328" s="25"/>
      <c r="Q328" s="25"/>
      <c r="R328" s="25"/>
      <c r="S328" s="25"/>
      <c r="T328" s="25"/>
      <c r="U328" s="25"/>
      <c r="V328" s="25"/>
      <c r="W328" s="25"/>
      <c r="X328" s="25"/>
      <c r="Y328" s="25"/>
      <c r="Z328" s="25"/>
    </row>
    <row r="329" spans="1:26" ht="12.75" customHeight="1" x14ac:dyDescent="0.25">
      <c r="A329" s="25"/>
      <c r="B329" s="20"/>
      <c r="C329" s="25"/>
      <c r="D329" s="46"/>
      <c r="E329" s="46"/>
      <c r="F329" s="25"/>
      <c r="G329" s="174"/>
      <c r="H329" s="136"/>
      <c r="I329" s="136"/>
      <c r="J329" s="73"/>
      <c r="K329" s="25"/>
      <c r="L329" s="25"/>
      <c r="M329" s="25"/>
      <c r="N329" s="25"/>
      <c r="O329" s="25"/>
      <c r="P329" s="25"/>
      <c r="Q329" s="25"/>
      <c r="R329" s="25"/>
      <c r="S329" s="25"/>
      <c r="T329" s="25"/>
      <c r="U329" s="25"/>
      <c r="V329" s="25"/>
      <c r="W329" s="25"/>
      <c r="X329" s="25"/>
      <c r="Y329" s="25"/>
      <c r="Z329" s="25"/>
    </row>
    <row r="330" spans="1:26" ht="12.75" customHeight="1" x14ac:dyDescent="0.25">
      <c r="A330" s="25"/>
      <c r="B330" s="20"/>
      <c r="C330" s="25"/>
      <c r="D330" s="46"/>
      <c r="E330" s="46"/>
      <c r="F330" s="25"/>
      <c r="G330" s="174"/>
      <c r="H330" s="136"/>
      <c r="I330" s="136"/>
      <c r="J330" s="73"/>
      <c r="K330" s="25"/>
      <c r="L330" s="25"/>
      <c r="M330" s="25"/>
      <c r="N330" s="25"/>
      <c r="O330" s="25"/>
      <c r="P330" s="25"/>
      <c r="Q330" s="25"/>
      <c r="R330" s="25"/>
      <c r="S330" s="25"/>
      <c r="T330" s="25"/>
      <c r="U330" s="25"/>
      <c r="V330" s="25"/>
      <c r="W330" s="25"/>
      <c r="X330" s="25"/>
      <c r="Y330" s="25"/>
      <c r="Z330" s="25"/>
    </row>
    <row r="331" spans="1:26" ht="12.75" customHeight="1" x14ac:dyDescent="0.25">
      <c r="A331" s="25"/>
      <c r="B331" s="20"/>
      <c r="C331" s="25"/>
      <c r="D331" s="46"/>
      <c r="E331" s="46"/>
      <c r="F331" s="25"/>
      <c r="G331" s="174"/>
      <c r="H331" s="136"/>
      <c r="I331" s="136"/>
      <c r="J331" s="73"/>
      <c r="K331" s="25"/>
      <c r="L331" s="25"/>
      <c r="M331" s="25"/>
      <c r="N331" s="25"/>
      <c r="O331" s="25"/>
      <c r="P331" s="25"/>
      <c r="Q331" s="25"/>
      <c r="R331" s="25"/>
      <c r="S331" s="25"/>
      <c r="T331" s="25"/>
      <c r="U331" s="25"/>
      <c r="V331" s="25"/>
      <c r="W331" s="25"/>
      <c r="X331" s="25"/>
      <c r="Y331" s="25"/>
      <c r="Z331" s="25"/>
    </row>
    <row r="332" spans="1:26" ht="12.75" customHeight="1" x14ac:dyDescent="0.25">
      <c r="A332" s="25"/>
      <c r="B332" s="20"/>
      <c r="C332" s="25"/>
      <c r="D332" s="46"/>
      <c r="E332" s="46"/>
      <c r="F332" s="25"/>
      <c r="G332" s="174"/>
      <c r="H332" s="136"/>
      <c r="I332" s="136"/>
      <c r="J332" s="73"/>
      <c r="K332" s="25"/>
      <c r="L332" s="25"/>
      <c r="M332" s="25"/>
      <c r="N332" s="25"/>
      <c r="O332" s="25"/>
      <c r="P332" s="25"/>
      <c r="Q332" s="25"/>
      <c r="R332" s="25"/>
      <c r="S332" s="25"/>
      <c r="T332" s="25"/>
      <c r="U332" s="25"/>
      <c r="V332" s="25"/>
      <c r="W332" s="25"/>
      <c r="X332" s="25"/>
      <c r="Y332" s="25"/>
      <c r="Z332" s="25"/>
    </row>
    <row r="333" spans="1:26" ht="12.75" customHeight="1" x14ac:dyDescent="0.25">
      <c r="A333" s="25"/>
      <c r="B333" s="20"/>
      <c r="C333" s="25"/>
      <c r="D333" s="46"/>
      <c r="E333" s="46"/>
      <c r="F333" s="25"/>
      <c r="G333" s="174"/>
      <c r="H333" s="136"/>
      <c r="I333" s="136"/>
      <c r="J333" s="73"/>
      <c r="K333" s="25"/>
      <c r="L333" s="25"/>
      <c r="M333" s="25"/>
      <c r="N333" s="25"/>
      <c r="O333" s="25"/>
      <c r="P333" s="25"/>
      <c r="Q333" s="25"/>
      <c r="R333" s="25"/>
      <c r="S333" s="25"/>
      <c r="T333" s="25"/>
      <c r="U333" s="25"/>
      <c r="V333" s="25"/>
      <c r="W333" s="25"/>
      <c r="X333" s="25"/>
      <c r="Y333" s="25"/>
      <c r="Z333" s="25"/>
    </row>
    <row r="334" spans="1:26" ht="12.75" customHeight="1" x14ac:dyDescent="0.25">
      <c r="A334" s="25"/>
      <c r="B334" s="20"/>
      <c r="C334" s="25"/>
      <c r="D334" s="46"/>
      <c r="E334" s="46"/>
      <c r="F334" s="25"/>
      <c r="G334" s="174"/>
      <c r="H334" s="136"/>
      <c r="I334" s="136"/>
      <c r="J334" s="73"/>
      <c r="K334" s="25"/>
      <c r="L334" s="25"/>
      <c r="M334" s="25"/>
      <c r="N334" s="25"/>
      <c r="O334" s="25"/>
      <c r="P334" s="25"/>
      <c r="Q334" s="25"/>
      <c r="R334" s="25"/>
      <c r="S334" s="25"/>
      <c r="T334" s="25"/>
      <c r="U334" s="25"/>
      <c r="V334" s="25"/>
      <c r="W334" s="25"/>
      <c r="X334" s="25"/>
      <c r="Y334" s="25"/>
      <c r="Z334" s="25"/>
    </row>
    <row r="335" spans="1:26" ht="12.75" customHeight="1" x14ac:dyDescent="0.25">
      <c r="A335" s="25"/>
      <c r="B335" s="20"/>
      <c r="C335" s="25"/>
      <c r="D335" s="46"/>
      <c r="E335" s="46"/>
      <c r="F335" s="25"/>
      <c r="G335" s="174"/>
      <c r="H335" s="136"/>
      <c r="I335" s="136"/>
      <c r="J335" s="73"/>
      <c r="K335" s="25"/>
      <c r="L335" s="25"/>
      <c r="M335" s="25"/>
      <c r="N335" s="25"/>
      <c r="O335" s="25"/>
      <c r="P335" s="25"/>
      <c r="Q335" s="25"/>
      <c r="R335" s="25"/>
      <c r="S335" s="25"/>
      <c r="T335" s="25"/>
      <c r="U335" s="25"/>
      <c r="V335" s="25"/>
      <c r="W335" s="25"/>
      <c r="X335" s="25"/>
      <c r="Y335" s="25"/>
      <c r="Z335" s="25"/>
    </row>
    <row r="336" spans="1:26" ht="12.75" customHeight="1" x14ac:dyDescent="0.25">
      <c r="A336" s="25"/>
      <c r="B336" s="20"/>
      <c r="C336" s="25"/>
      <c r="D336" s="46"/>
      <c r="E336" s="46"/>
      <c r="F336" s="25"/>
      <c r="G336" s="174"/>
      <c r="H336" s="136"/>
      <c r="I336" s="136"/>
      <c r="J336" s="73"/>
      <c r="K336" s="25"/>
      <c r="L336" s="25"/>
      <c r="M336" s="25"/>
      <c r="N336" s="25"/>
      <c r="O336" s="25"/>
      <c r="P336" s="25"/>
      <c r="Q336" s="25"/>
      <c r="R336" s="25"/>
      <c r="S336" s="25"/>
      <c r="T336" s="25"/>
      <c r="U336" s="25"/>
      <c r="V336" s="25"/>
      <c r="W336" s="25"/>
      <c r="X336" s="25"/>
      <c r="Y336" s="25"/>
      <c r="Z336" s="25"/>
    </row>
    <row r="337" spans="1:26" ht="12.75" customHeight="1" x14ac:dyDescent="0.25">
      <c r="A337" s="25"/>
      <c r="B337" s="20"/>
      <c r="C337" s="25"/>
      <c r="D337" s="46"/>
      <c r="E337" s="46"/>
      <c r="F337" s="25"/>
      <c r="G337" s="174"/>
      <c r="H337" s="136"/>
      <c r="I337" s="136"/>
      <c r="J337" s="73"/>
      <c r="K337" s="25"/>
      <c r="L337" s="25"/>
      <c r="M337" s="25"/>
      <c r="N337" s="25"/>
      <c r="O337" s="25"/>
      <c r="P337" s="25"/>
      <c r="Q337" s="25"/>
      <c r="R337" s="25"/>
      <c r="S337" s="25"/>
      <c r="T337" s="25"/>
      <c r="U337" s="25"/>
      <c r="V337" s="25"/>
      <c r="W337" s="25"/>
      <c r="X337" s="25"/>
      <c r="Y337" s="25"/>
      <c r="Z337" s="25"/>
    </row>
    <row r="338" spans="1:26" ht="12.75" customHeight="1" x14ac:dyDescent="0.25">
      <c r="A338" s="25"/>
      <c r="B338" s="20"/>
      <c r="C338" s="25"/>
      <c r="D338" s="46"/>
      <c r="E338" s="46"/>
      <c r="F338" s="25"/>
      <c r="G338" s="174"/>
      <c r="H338" s="136"/>
      <c r="I338" s="136"/>
      <c r="J338" s="73"/>
      <c r="K338" s="25"/>
      <c r="L338" s="25"/>
      <c r="M338" s="25"/>
      <c r="N338" s="25"/>
      <c r="O338" s="25"/>
      <c r="P338" s="25"/>
      <c r="Q338" s="25"/>
      <c r="R338" s="25"/>
      <c r="S338" s="25"/>
      <c r="T338" s="25"/>
      <c r="U338" s="25"/>
      <c r="V338" s="25"/>
      <c r="W338" s="25"/>
      <c r="X338" s="25"/>
      <c r="Y338" s="25"/>
      <c r="Z338" s="25"/>
    </row>
    <row r="339" spans="1:26" ht="12.75" customHeight="1" x14ac:dyDescent="0.25">
      <c r="A339" s="25"/>
      <c r="B339" s="20"/>
      <c r="C339" s="25"/>
      <c r="D339" s="46"/>
      <c r="E339" s="46"/>
      <c r="F339" s="25"/>
      <c r="G339" s="174"/>
      <c r="H339" s="136"/>
      <c r="I339" s="136"/>
      <c r="J339" s="73"/>
      <c r="K339" s="25"/>
      <c r="L339" s="25"/>
      <c r="M339" s="25"/>
      <c r="N339" s="25"/>
      <c r="O339" s="25"/>
      <c r="P339" s="25"/>
      <c r="Q339" s="25"/>
      <c r="R339" s="25"/>
      <c r="S339" s="25"/>
      <c r="T339" s="25"/>
      <c r="U339" s="25"/>
      <c r="V339" s="25"/>
      <c r="W339" s="25"/>
      <c r="X339" s="25"/>
      <c r="Y339" s="25"/>
      <c r="Z339" s="25"/>
    </row>
    <row r="340" spans="1:26" ht="12.75" customHeight="1" x14ac:dyDescent="0.25">
      <c r="A340" s="25"/>
      <c r="B340" s="20"/>
      <c r="C340" s="25"/>
      <c r="D340" s="46"/>
      <c r="E340" s="46"/>
      <c r="F340" s="25"/>
      <c r="G340" s="174"/>
      <c r="H340" s="136"/>
      <c r="I340" s="136"/>
      <c r="J340" s="73"/>
      <c r="K340" s="25"/>
      <c r="L340" s="25"/>
      <c r="M340" s="25"/>
      <c r="N340" s="25"/>
      <c r="O340" s="25"/>
      <c r="P340" s="25"/>
      <c r="Q340" s="25"/>
      <c r="R340" s="25"/>
      <c r="S340" s="25"/>
      <c r="T340" s="25"/>
      <c r="U340" s="25"/>
      <c r="V340" s="25"/>
      <c r="W340" s="25"/>
      <c r="X340" s="25"/>
      <c r="Y340" s="25"/>
      <c r="Z340" s="25"/>
    </row>
    <row r="341" spans="1:26" ht="12.75" customHeight="1" x14ac:dyDescent="0.25">
      <c r="A341" s="25"/>
      <c r="B341" s="20"/>
      <c r="C341" s="25"/>
      <c r="D341" s="46"/>
      <c r="E341" s="46"/>
      <c r="F341" s="25"/>
      <c r="G341" s="174"/>
      <c r="H341" s="136"/>
      <c r="I341" s="136"/>
      <c r="J341" s="73"/>
      <c r="K341" s="25"/>
      <c r="L341" s="25"/>
      <c r="M341" s="25"/>
      <c r="N341" s="25"/>
      <c r="O341" s="25"/>
      <c r="P341" s="25"/>
      <c r="Q341" s="25"/>
      <c r="R341" s="25"/>
      <c r="S341" s="25"/>
      <c r="T341" s="25"/>
      <c r="U341" s="25"/>
      <c r="V341" s="25"/>
      <c r="W341" s="25"/>
      <c r="X341" s="25"/>
      <c r="Y341" s="25"/>
      <c r="Z341" s="25"/>
    </row>
    <row r="342" spans="1:26" ht="12.75" customHeight="1" x14ac:dyDescent="0.25">
      <c r="A342" s="25"/>
      <c r="B342" s="20"/>
      <c r="C342" s="25"/>
      <c r="D342" s="46"/>
      <c r="E342" s="46"/>
      <c r="F342" s="25"/>
      <c r="G342" s="174"/>
      <c r="H342" s="136"/>
      <c r="I342" s="136"/>
      <c r="J342" s="73"/>
      <c r="K342" s="25"/>
      <c r="L342" s="25"/>
      <c r="M342" s="25"/>
      <c r="N342" s="25"/>
      <c r="O342" s="25"/>
      <c r="P342" s="25"/>
      <c r="Q342" s="25"/>
      <c r="R342" s="25"/>
      <c r="S342" s="25"/>
      <c r="T342" s="25"/>
      <c r="U342" s="25"/>
      <c r="V342" s="25"/>
      <c r="W342" s="25"/>
      <c r="X342" s="25"/>
      <c r="Y342" s="25"/>
      <c r="Z342" s="25"/>
    </row>
    <row r="343" spans="1:26" ht="12.75" customHeight="1" x14ac:dyDescent="0.25">
      <c r="A343" s="25"/>
      <c r="B343" s="20"/>
      <c r="C343" s="25"/>
      <c r="D343" s="46"/>
      <c r="E343" s="46"/>
      <c r="F343" s="25"/>
      <c r="G343" s="174"/>
      <c r="H343" s="136"/>
      <c r="I343" s="136"/>
      <c r="J343" s="73"/>
      <c r="K343" s="25"/>
      <c r="L343" s="25"/>
      <c r="M343" s="25"/>
      <c r="N343" s="25"/>
      <c r="O343" s="25"/>
      <c r="P343" s="25"/>
      <c r="Q343" s="25"/>
      <c r="R343" s="25"/>
      <c r="S343" s="25"/>
      <c r="T343" s="25"/>
      <c r="U343" s="25"/>
      <c r="V343" s="25"/>
      <c r="W343" s="25"/>
      <c r="X343" s="25"/>
      <c r="Y343" s="25"/>
      <c r="Z343" s="25"/>
    </row>
    <row r="344" spans="1:26" ht="12.75" customHeight="1" x14ac:dyDescent="0.25">
      <c r="A344" s="25"/>
      <c r="B344" s="20"/>
      <c r="C344" s="25"/>
      <c r="D344" s="46"/>
      <c r="E344" s="46"/>
      <c r="F344" s="25"/>
      <c r="G344" s="174"/>
      <c r="H344" s="136"/>
      <c r="I344" s="136"/>
      <c r="J344" s="73"/>
      <c r="K344" s="25"/>
      <c r="L344" s="25"/>
      <c r="M344" s="25"/>
      <c r="N344" s="25"/>
      <c r="O344" s="25"/>
      <c r="P344" s="25"/>
      <c r="Q344" s="25"/>
      <c r="R344" s="25"/>
      <c r="S344" s="25"/>
      <c r="T344" s="25"/>
      <c r="U344" s="25"/>
      <c r="V344" s="25"/>
      <c r="W344" s="25"/>
      <c r="X344" s="25"/>
      <c r="Y344" s="25"/>
      <c r="Z344" s="25"/>
    </row>
    <row r="345" spans="1:26" ht="12.75" customHeight="1" x14ac:dyDescent="0.25">
      <c r="A345" s="25"/>
      <c r="B345" s="20"/>
      <c r="C345" s="25"/>
      <c r="D345" s="46"/>
      <c r="E345" s="46"/>
      <c r="F345" s="25"/>
      <c r="G345" s="174"/>
      <c r="H345" s="136"/>
      <c r="I345" s="136"/>
      <c r="J345" s="73"/>
      <c r="K345" s="25"/>
      <c r="L345" s="25"/>
      <c r="M345" s="25"/>
      <c r="N345" s="25"/>
      <c r="O345" s="25"/>
      <c r="P345" s="25"/>
      <c r="Q345" s="25"/>
      <c r="R345" s="25"/>
      <c r="S345" s="25"/>
      <c r="T345" s="25"/>
      <c r="U345" s="25"/>
      <c r="V345" s="25"/>
      <c r="W345" s="25"/>
      <c r="X345" s="25"/>
      <c r="Y345" s="25"/>
      <c r="Z345" s="25"/>
    </row>
    <row r="346" spans="1:26" ht="12.75" customHeight="1" x14ac:dyDescent="0.25">
      <c r="A346" s="25"/>
      <c r="B346" s="20"/>
      <c r="C346" s="25"/>
      <c r="D346" s="46"/>
      <c r="E346" s="46"/>
      <c r="F346" s="25"/>
      <c r="G346" s="174"/>
      <c r="H346" s="136"/>
      <c r="I346" s="136"/>
      <c r="J346" s="73"/>
      <c r="K346" s="25"/>
      <c r="L346" s="25"/>
      <c r="M346" s="25"/>
      <c r="N346" s="25"/>
      <c r="O346" s="25"/>
      <c r="P346" s="25"/>
      <c r="Q346" s="25"/>
      <c r="R346" s="25"/>
      <c r="S346" s="25"/>
      <c r="T346" s="25"/>
      <c r="U346" s="25"/>
      <c r="V346" s="25"/>
      <c r="W346" s="25"/>
      <c r="X346" s="25"/>
      <c r="Y346" s="25"/>
      <c r="Z346" s="25"/>
    </row>
    <row r="347" spans="1:26" ht="12.75" customHeight="1" x14ac:dyDescent="0.25">
      <c r="A347" s="25"/>
      <c r="B347" s="20"/>
      <c r="C347" s="25"/>
      <c r="D347" s="46"/>
      <c r="E347" s="46"/>
      <c r="F347" s="25"/>
      <c r="G347" s="174"/>
      <c r="H347" s="136"/>
      <c r="I347" s="136"/>
      <c r="J347" s="73"/>
      <c r="K347" s="25"/>
      <c r="L347" s="25"/>
      <c r="M347" s="25"/>
      <c r="N347" s="25"/>
      <c r="O347" s="25"/>
      <c r="P347" s="25"/>
      <c r="Q347" s="25"/>
      <c r="R347" s="25"/>
      <c r="S347" s="25"/>
      <c r="T347" s="25"/>
      <c r="U347" s="25"/>
      <c r="V347" s="25"/>
      <c r="W347" s="25"/>
      <c r="X347" s="25"/>
      <c r="Y347" s="25"/>
      <c r="Z347" s="25"/>
    </row>
    <row r="348" spans="1:26" ht="12.75" customHeight="1" x14ac:dyDescent="0.25">
      <c r="A348" s="25"/>
      <c r="B348" s="20"/>
      <c r="C348" s="25"/>
      <c r="D348" s="46"/>
      <c r="E348" s="46"/>
      <c r="F348" s="25"/>
      <c r="G348" s="174"/>
      <c r="H348" s="136"/>
      <c r="I348" s="136"/>
      <c r="J348" s="73"/>
      <c r="K348" s="25"/>
      <c r="L348" s="25"/>
      <c r="M348" s="25"/>
      <c r="N348" s="25"/>
      <c r="O348" s="25"/>
      <c r="P348" s="25"/>
      <c r="Q348" s="25"/>
      <c r="R348" s="25"/>
      <c r="S348" s="25"/>
      <c r="T348" s="25"/>
      <c r="U348" s="25"/>
      <c r="V348" s="25"/>
      <c r="W348" s="25"/>
      <c r="X348" s="25"/>
      <c r="Y348" s="25"/>
      <c r="Z348" s="25"/>
    </row>
    <row r="349" spans="1:26" ht="12.75" customHeight="1" x14ac:dyDescent="0.25">
      <c r="A349" s="25"/>
      <c r="B349" s="20"/>
      <c r="C349" s="25"/>
      <c r="D349" s="46"/>
      <c r="E349" s="46"/>
      <c r="F349" s="25"/>
      <c r="G349" s="174"/>
      <c r="H349" s="136"/>
      <c r="I349" s="136"/>
      <c r="J349" s="73"/>
      <c r="K349" s="25"/>
      <c r="L349" s="25"/>
      <c r="M349" s="25"/>
      <c r="N349" s="25"/>
      <c r="O349" s="25"/>
      <c r="P349" s="25"/>
      <c r="Q349" s="25"/>
      <c r="R349" s="25"/>
      <c r="S349" s="25"/>
      <c r="T349" s="25"/>
      <c r="U349" s="25"/>
      <c r="V349" s="25"/>
      <c r="W349" s="25"/>
      <c r="X349" s="25"/>
      <c r="Y349" s="25"/>
      <c r="Z349" s="25"/>
    </row>
    <row r="350" spans="1:26" ht="12.75" customHeight="1" x14ac:dyDescent="0.25">
      <c r="A350" s="25"/>
      <c r="B350" s="20"/>
      <c r="C350" s="25"/>
      <c r="D350" s="46"/>
      <c r="E350" s="46"/>
      <c r="F350" s="25"/>
      <c r="G350" s="174"/>
      <c r="H350" s="136"/>
      <c r="I350" s="136"/>
      <c r="J350" s="73"/>
      <c r="K350" s="25"/>
      <c r="L350" s="25"/>
      <c r="M350" s="25"/>
      <c r="N350" s="25"/>
      <c r="O350" s="25"/>
      <c r="P350" s="25"/>
      <c r="Q350" s="25"/>
      <c r="R350" s="25"/>
      <c r="S350" s="25"/>
      <c r="T350" s="25"/>
      <c r="U350" s="25"/>
      <c r="V350" s="25"/>
      <c r="W350" s="25"/>
      <c r="X350" s="25"/>
      <c r="Y350" s="25"/>
      <c r="Z350" s="25"/>
    </row>
    <row r="351" spans="1:26" ht="12.75" customHeight="1" x14ac:dyDescent="0.25">
      <c r="A351" s="25"/>
      <c r="B351" s="20"/>
      <c r="C351" s="25"/>
      <c r="D351" s="46"/>
      <c r="E351" s="46"/>
      <c r="F351" s="25"/>
      <c r="G351" s="174"/>
      <c r="H351" s="136"/>
      <c r="I351" s="136"/>
      <c r="J351" s="73"/>
      <c r="K351" s="25"/>
      <c r="L351" s="25"/>
      <c r="M351" s="25"/>
      <c r="N351" s="25"/>
      <c r="O351" s="25"/>
      <c r="P351" s="25"/>
      <c r="Q351" s="25"/>
      <c r="R351" s="25"/>
      <c r="S351" s="25"/>
      <c r="T351" s="25"/>
      <c r="U351" s="25"/>
      <c r="V351" s="25"/>
      <c r="W351" s="25"/>
      <c r="X351" s="25"/>
      <c r="Y351" s="25"/>
      <c r="Z351" s="25"/>
    </row>
    <row r="352" spans="1:26" ht="12.75" customHeight="1" x14ac:dyDescent="0.25">
      <c r="A352" s="25"/>
      <c r="B352" s="20"/>
      <c r="C352" s="25"/>
      <c r="D352" s="46"/>
      <c r="E352" s="46"/>
      <c r="F352" s="25"/>
      <c r="G352" s="174"/>
      <c r="H352" s="136"/>
      <c r="I352" s="136"/>
      <c r="J352" s="73"/>
      <c r="K352" s="25"/>
      <c r="L352" s="25"/>
      <c r="M352" s="25"/>
      <c r="N352" s="25"/>
      <c r="O352" s="25"/>
      <c r="P352" s="25"/>
      <c r="Q352" s="25"/>
      <c r="R352" s="25"/>
      <c r="S352" s="25"/>
      <c r="T352" s="25"/>
      <c r="U352" s="25"/>
      <c r="V352" s="25"/>
      <c r="W352" s="25"/>
      <c r="X352" s="25"/>
      <c r="Y352" s="25"/>
      <c r="Z352" s="25"/>
    </row>
    <row r="353" spans="1:26" ht="12.75" customHeight="1" x14ac:dyDescent="0.25">
      <c r="A353" s="25"/>
      <c r="B353" s="20"/>
      <c r="C353" s="25"/>
      <c r="D353" s="46"/>
      <c r="E353" s="46"/>
      <c r="F353" s="25"/>
      <c r="G353" s="174"/>
      <c r="H353" s="136"/>
      <c r="I353" s="136"/>
      <c r="J353" s="73"/>
      <c r="K353" s="25"/>
      <c r="L353" s="25"/>
      <c r="M353" s="25"/>
      <c r="N353" s="25"/>
      <c r="O353" s="25"/>
      <c r="P353" s="25"/>
      <c r="Q353" s="25"/>
      <c r="R353" s="25"/>
      <c r="S353" s="25"/>
      <c r="T353" s="25"/>
      <c r="U353" s="25"/>
      <c r="V353" s="25"/>
      <c r="W353" s="25"/>
      <c r="X353" s="25"/>
      <c r="Y353" s="25"/>
      <c r="Z353" s="25"/>
    </row>
    <row r="354" spans="1:26" ht="12.75" customHeight="1" x14ac:dyDescent="0.25">
      <c r="A354" s="25"/>
      <c r="B354" s="20"/>
      <c r="C354" s="25"/>
      <c r="D354" s="46"/>
      <c r="E354" s="46"/>
      <c r="F354" s="25"/>
      <c r="G354" s="174"/>
      <c r="H354" s="136"/>
      <c r="I354" s="136"/>
      <c r="J354" s="73"/>
      <c r="K354" s="25"/>
      <c r="L354" s="25"/>
      <c r="M354" s="25"/>
      <c r="N354" s="25"/>
      <c r="O354" s="25"/>
      <c r="P354" s="25"/>
      <c r="Q354" s="25"/>
      <c r="R354" s="25"/>
      <c r="S354" s="25"/>
      <c r="T354" s="25"/>
      <c r="U354" s="25"/>
      <c r="V354" s="25"/>
      <c r="W354" s="25"/>
      <c r="X354" s="25"/>
      <c r="Y354" s="25"/>
      <c r="Z354" s="25"/>
    </row>
    <row r="355" spans="1:26" ht="12.75" customHeight="1" x14ac:dyDescent="0.25">
      <c r="A355" s="25"/>
      <c r="B355" s="20"/>
      <c r="C355" s="25"/>
      <c r="D355" s="46"/>
      <c r="E355" s="46"/>
      <c r="F355" s="25"/>
      <c r="G355" s="174"/>
      <c r="H355" s="136"/>
      <c r="I355" s="136"/>
      <c r="J355" s="73"/>
      <c r="K355" s="25"/>
      <c r="L355" s="25"/>
      <c r="M355" s="25"/>
      <c r="N355" s="25"/>
      <c r="O355" s="25"/>
      <c r="P355" s="25"/>
      <c r="Q355" s="25"/>
      <c r="R355" s="25"/>
      <c r="S355" s="25"/>
      <c r="T355" s="25"/>
      <c r="U355" s="25"/>
      <c r="V355" s="25"/>
      <c r="W355" s="25"/>
      <c r="X355" s="25"/>
      <c r="Y355" s="25"/>
      <c r="Z355" s="25"/>
    </row>
    <row r="356" spans="1:26" ht="12.75" customHeight="1" x14ac:dyDescent="0.25">
      <c r="A356" s="25"/>
      <c r="B356" s="20"/>
      <c r="C356" s="25"/>
      <c r="D356" s="46"/>
      <c r="E356" s="46"/>
      <c r="F356" s="25"/>
      <c r="G356" s="174"/>
      <c r="H356" s="136"/>
      <c r="I356" s="136"/>
      <c r="J356" s="73"/>
      <c r="K356" s="25"/>
      <c r="L356" s="25"/>
      <c r="M356" s="25"/>
      <c r="N356" s="25"/>
      <c r="O356" s="25"/>
      <c r="P356" s="25"/>
      <c r="Q356" s="25"/>
      <c r="R356" s="25"/>
      <c r="S356" s="25"/>
      <c r="T356" s="25"/>
      <c r="U356" s="25"/>
      <c r="V356" s="25"/>
      <c r="W356" s="25"/>
      <c r="X356" s="25"/>
      <c r="Y356" s="25"/>
      <c r="Z356" s="25"/>
    </row>
    <row r="357" spans="1:26" ht="12.75" customHeight="1" x14ac:dyDescent="0.25">
      <c r="A357" s="25"/>
      <c r="B357" s="20"/>
      <c r="C357" s="25"/>
      <c r="D357" s="46"/>
      <c r="E357" s="46"/>
      <c r="F357" s="25"/>
      <c r="G357" s="174"/>
      <c r="H357" s="136"/>
      <c r="I357" s="136"/>
      <c r="J357" s="73"/>
      <c r="K357" s="25"/>
      <c r="L357" s="25"/>
      <c r="M357" s="25"/>
      <c r="N357" s="25"/>
      <c r="O357" s="25"/>
      <c r="P357" s="25"/>
      <c r="Q357" s="25"/>
      <c r="R357" s="25"/>
      <c r="S357" s="25"/>
      <c r="T357" s="25"/>
      <c r="U357" s="25"/>
      <c r="V357" s="25"/>
      <c r="W357" s="25"/>
      <c r="X357" s="25"/>
      <c r="Y357" s="25"/>
      <c r="Z357" s="25"/>
    </row>
    <row r="358" spans="1:26" ht="12.75" customHeight="1" x14ac:dyDescent="0.25">
      <c r="A358" s="25"/>
      <c r="B358" s="20"/>
      <c r="C358" s="25"/>
      <c r="D358" s="46"/>
      <c r="E358" s="46"/>
      <c r="F358" s="25"/>
      <c r="G358" s="174"/>
      <c r="H358" s="136"/>
      <c r="I358" s="136"/>
      <c r="J358" s="73"/>
      <c r="K358" s="25"/>
      <c r="L358" s="25"/>
      <c r="M358" s="25"/>
      <c r="N358" s="25"/>
      <c r="O358" s="25"/>
      <c r="P358" s="25"/>
      <c r="Q358" s="25"/>
      <c r="R358" s="25"/>
      <c r="S358" s="25"/>
      <c r="T358" s="25"/>
      <c r="U358" s="25"/>
      <c r="V358" s="25"/>
      <c r="W358" s="25"/>
      <c r="X358" s="25"/>
      <c r="Y358" s="25"/>
      <c r="Z358" s="25"/>
    </row>
    <row r="359" spans="1:26" ht="12.75" customHeight="1" x14ac:dyDescent="0.25">
      <c r="A359" s="25"/>
      <c r="B359" s="20"/>
      <c r="C359" s="25"/>
      <c r="D359" s="46"/>
      <c r="E359" s="46"/>
      <c r="F359" s="25"/>
      <c r="G359" s="174"/>
      <c r="H359" s="136"/>
      <c r="I359" s="136"/>
      <c r="J359" s="73"/>
      <c r="K359" s="25"/>
      <c r="L359" s="25"/>
      <c r="M359" s="25"/>
      <c r="N359" s="25"/>
      <c r="O359" s="25"/>
      <c r="P359" s="25"/>
      <c r="Q359" s="25"/>
      <c r="R359" s="25"/>
      <c r="S359" s="25"/>
      <c r="T359" s="25"/>
      <c r="U359" s="25"/>
      <c r="V359" s="25"/>
      <c r="W359" s="25"/>
      <c r="X359" s="25"/>
      <c r="Y359" s="25"/>
      <c r="Z359" s="25"/>
    </row>
    <row r="360" spans="1:26" ht="12.75" customHeight="1" x14ac:dyDescent="0.25">
      <c r="A360" s="25"/>
      <c r="B360" s="20"/>
      <c r="C360" s="25"/>
      <c r="D360" s="46"/>
      <c r="E360" s="46"/>
      <c r="F360" s="25"/>
      <c r="G360" s="174"/>
      <c r="H360" s="136"/>
      <c r="I360" s="136"/>
      <c r="J360" s="73"/>
      <c r="K360" s="25"/>
      <c r="L360" s="25"/>
      <c r="M360" s="25"/>
      <c r="N360" s="25"/>
      <c r="O360" s="25"/>
      <c r="P360" s="25"/>
      <c r="Q360" s="25"/>
      <c r="R360" s="25"/>
      <c r="S360" s="25"/>
      <c r="T360" s="25"/>
      <c r="U360" s="25"/>
      <c r="V360" s="25"/>
      <c r="W360" s="25"/>
      <c r="X360" s="25"/>
      <c r="Y360" s="25"/>
      <c r="Z360" s="25"/>
    </row>
    <row r="361" spans="1:26" ht="12.75" customHeight="1" x14ac:dyDescent="0.25">
      <c r="A361" s="25"/>
      <c r="B361" s="20"/>
      <c r="C361" s="25"/>
      <c r="D361" s="46"/>
      <c r="E361" s="46"/>
      <c r="F361" s="25"/>
      <c r="G361" s="174"/>
      <c r="H361" s="136"/>
      <c r="I361" s="136"/>
      <c r="J361" s="73"/>
      <c r="K361" s="25"/>
      <c r="L361" s="25"/>
      <c r="M361" s="25"/>
      <c r="N361" s="25"/>
      <c r="O361" s="25"/>
      <c r="P361" s="25"/>
      <c r="Q361" s="25"/>
      <c r="R361" s="25"/>
      <c r="S361" s="25"/>
      <c r="T361" s="25"/>
      <c r="U361" s="25"/>
      <c r="V361" s="25"/>
      <c r="W361" s="25"/>
      <c r="X361" s="25"/>
      <c r="Y361" s="25"/>
      <c r="Z361" s="25"/>
    </row>
    <row r="362" spans="1:26" ht="12.75" customHeight="1" x14ac:dyDescent="0.25">
      <c r="A362" s="25"/>
      <c r="B362" s="20"/>
      <c r="C362" s="25"/>
      <c r="D362" s="46"/>
      <c r="E362" s="46"/>
      <c r="F362" s="25"/>
      <c r="G362" s="174"/>
      <c r="H362" s="136"/>
      <c r="I362" s="136"/>
      <c r="J362" s="73"/>
      <c r="K362" s="25"/>
      <c r="L362" s="25"/>
      <c r="M362" s="25"/>
      <c r="N362" s="25"/>
      <c r="O362" s="25"/>
      <c r="P362" s="25"/>
      <c r="Q362" s="25"/>
      <c r="R362" s="25"/>
      <c r="S362" s="25"/>
      <c r="T362" s="25"/>
      <c r="U362" s="25"/>
      <c r="V362" s="25"/>
      <c r="W362" s="25"/>
      <c r="X362" s="25"/>
      <c r="Y362" s="25"/>
      <c r="Z362" s="25"/>
    </row>
    <row r="363" spans="1:26" ht="12.75" customHeight="1" x14ac:dyDescent="0.25">
      <c r="A363" s="25"/>
      <c r="B363" s="20"/>
      <c r="C363" s="25"/>
      <c r="D363" s="46"/>
      <c r="E363" s="46"/>
      <c r="F363" s="25"/>
      <c r="G363" s="174"/>
      <c r="H363" s="136"/>
      <c r="I363" s="136"/>
      <c r="J363" s="73"/>
      <c r="K363" s="25"/>
      <c r="L363" s="25"/>
      <c r="M363" s="25"/>
      <c r="N363" s="25"/>
      <c r="O363" s="25"/>
      <c r="P363" s="25"/>
      <c r="Q363" s="25"/>
      <c r="R363" s="25"/>
      <c r="S363" s="25"/>
      <c r="T363" s="25"/>
      <c r="U363" s="25"/>
      <c r="V363" s="25"/>
      <c r="W363" s="25"/>
      <c r="X363" s="25"/>
      <c r="Y363" s="25"/>
      <c r="Z363" s="25"/>
    </row>
    <row r="364" spans="1:26" ht="12.75" customHeight="1" x14ac:dyDescent="0.25">
      <c r="A364" s="25"/>
      <c r="B364" s="20"/>
      <c r="C364" s="25"/>
      <c r="D364" s="46"/>
      <c r="E364" s="46"/>
      <c r="F364" s="25"/>
      <c r="G364" s="174"/>
      <c r="H364" s="136"/>
      <c r="I364" s="136"/>
      <c r="J364" s="73"/>
      <c r="K364" s="25"/>
      <c r="L364" s="25"/>
      <c r="M364" s="25"/>
      <c r="N364" s="25"/>
      <c r="O364" s="25"/>
      <c r="P364" s="25"/>
      <c r="Q364" s="25"/>
      <c r="R364" s="25"/>
      <c r="S364" s="25"/>
      <c r="T364" s="25"/>
      <c r="U364" s="25"/>
      <c r="V364" s="25"/>
      <c r="W364" s="25"/>
      <c r="X364" s="25"/>
      <c r="Y364" s="25"/>
      <c r="Z364" s="25"/>
    </row>
    <row r="365" spans="1:26" ht="12.75" customHeight="1" x14ac:dyDescent="0.25">
      <c r="A365" s="25"/>
      <c r="B365" s="20"/>
      <c r="C365" s="25"/>
      <c r="D365" s="46"/>
      <c r="E365" s="46"/>
      <c r="F365" s="25"/>
      <c r="G365" s="174"/>
      <c r="H365" s="136"/>
      <c r="I365" s="136"/>
      <c r="J365" s="73"/>
      <c r="K365" s="25"/>
      <c r="L365" s="25"/>
      <c r="M365" s="25"/>
      <c r="N365" s="25"/>
      <c r="O365" s="25"/>
      <c r="P365" s="25"/>
      <c r="Q365" s="25"/>
      <c r="R365" s="25"/>
      <c r="S365" s="25"/>
      <c r="T365" s="25"/>
      <c r="U365" s="25"/>
      <c r="V365" s="25"/>
      <c r="W365" s="25"/>
      <c r="X365" s="25"/>
      <c r="Y365" s="25"/>
      <c r="Z365" s="25"/>
    </row>
    <row r="366" spans="1:26" ht="12.75" customHeight="1" x14ac:dyDescent="0.25">
      <c r="A366" s="25"/>
      <c r="B366" s="20"/>
      <c r="C366" s="25"/>
      <c r="D366" s="46"/>
      <c r="E366" s="46"/>
      <c r="F366" s="25"/>
      <c r="G366" s="174"/>
      <c r="H366" s="136"/>
      <c r="I366" s="136"/>
      <c r="J366" s="73"/>
      <c r="K366" s="25"/>
      <c r="L366" s="25"/>
      <c r="M366" s="25"/>
      <c r="N366" s="25"/>
      <c r="O366" s="25"/>
      <c r="P366" s="25"/>
      <c r="Q366" s="25"/>
      <c r="R366" s="25"/>
      <c r="S366" s="25"/>
      <c r="T366" s="25"/>
      <c r="U366" s="25"/>
      <c r="V366" s="25"/>
      <c r="W366" s="25"/>
      <c r="X366" s="25"/>
      <c r="Y366" s="25"/>
      <c r="Z366" s="25"/>
    </row>
    <row r="367" spans="1:26" ht="12.75" customHeight="1" x14ac:dyDescent="0.25">
      <c r="A367" s="25"/>
      <c r="B367" s="20"/>
      <c r="C367" s="25"/>
      <c r="D367" s="46"/>
      <c r="E367" s="46"/>
      <c r="F367" s="25"/>
      <c r="G367" s="174"/>
      <c r="H367" s="136"/>
      <c r="I367" s="136"/>
      <c r="J367" s="73"/>
      <c r="K367" s="25"/>
      <c r="L367" s="25"/>
      <c r="M367" s="25"/>
      <c r="N367" s="25"/>
      <c r="O367" s="25"/>
      <c r="P367" s="25"/>
      <c r="Q367" s="25"/>
      <c r="R367" s="25"/>
      <c r="S367" s="25"/>
      <c r="T367" s="25"/>
      <c r="U367" s="25"/>
      <c r="V367" s="25"/>
      <c r="W367" s="25"/>
      <c r="X367" s="25"/>
      <c r="Y367" s="25"/>
      <c r="Z367" s="25"/>
    </row>
    <row r="368" spans="1:26" ht="12.75" customHeight="1" x14ac:dyDescent="0.25">
      <c r="A368" s="25"/>
      <c r="B368" s="20"/>
      <c r="C368" s="25"/>
      <c r="D368" s="46"/>
      <c r="E368" s="46"/>
      <c r="F368" s="25"/>
      <c r="G368" s="174"/>
      <c r="H368" s="136"/>
      <c r="I368" s="136"/>
      <c r="J368" s="73"/>
      <c r="K368" s="25"/>
      <c r="L368" s="25"/>
      <c r="M368" s="25"/>
      <c r="N368" s="25"/>
      <c r="O368" s="25"/>
      <c r="P368" s="25"/>
      <c r="Q368" s="25"/>
      <c r="R368" s="25"/>
      <c r="S368" s="25"/>
      <c r="T368" s="25"/>
      <c r="U368" s="25"/>
      <c r="V368" s="25"/>
      <c r="W368" s="25"/>
      <c r="X368" s="25"/>
      <c r="Y368" s="25"/>
      <c r="Z368" s="25"/>
    </row>
    <row r="369" spans="1:26" ht="12.75" customHeight="1" x14ac:dyDescent="0.25">
      <c r="A369" s="25"/>
      <c r="B369" s="20"/>
      <c r="C369" s="25"/>
      <c r="D369" s="46"/>
      <c r="E369" s="46"/>
      <c r="F369" s="25"/>
      <c r="G369" s="174"/>
      <c r="H369" s="136"/>
      <c r="I369" s="136"/>
      <c r="J369" s="73"/>
      <c r="K369" s="25"/>
      <c r="L369" s="25"/>
      <c r="M369" s="25"/>
      <c r="N369" s="25"/>
      <c r="O369" s="25"/>
      <c r="P369" s="25"/>
      <c r="Q369" s="25"/>
      <c r="R369" s="25"/>
      <c r="S369" s="25"/>
      <c r="T369" s="25"/>
      <c r="U369" s="25"/>
      <c r="V369" s="25"/>
      <c r="W369" s="25"/>
      <c r="X369" s="25"/>
      <c r="Y369" s="25"/>
      <c r="Z369" s="25"/>
    </row>
    <row r="370" spans="1:26" ht="12.75" customHeight="1" x14ac:dyDescent="0.25">
      <c r="A370" s="25"/>
      <c r="B370" s="20"/>
      <c r="C370" s="25"/>
      <c r="D370" s="46"/>
      <c r="E370" s="46"/>
      <c r="F370" s="25"/>
      <c r="G370" s="174"/>
      <c r="H370" s="136"/>
      <c r="I370" s="136"/>
      <c r="J370" s="73"/>
      <c r="K370" s="25"/>
      <c r="L370" s="25"/>
      <c r="M370" s="25"/>
      <c r="N370" s="25"/>
      <c r="O370" s="25"/>
      <c r="P370" s="25"/>
      <c r="Q370" s="25"/>
      <c r="R370" s="25"/>
      <c r="S370" s="25"/>
      <c r="T370" s="25"/>
      <c r="U370" s="25"/>
      <c r="V370" s="25"/>
      <c r="W370" s="25"/>
      <c r="X370" s="25"/>
      <c r="Y370" s="25"/>
      <c r="Z370" s="25"/>
    </row>
    <row r="371" spans="1:26" ht="12.75" customHeight="1" x14ac:dyDescent="0.25">
      <c r="A371" s="25"/>
      <c r="B371" s="20"/>
      <c r="C371" s="25"/>
      <c r="D371" s="46"/>
      <c r="E371" s="46"/>
      <c r="F371" s="25"/>
      <c r="G371" s="174"/>
      <c r="H371" s="136"/>
      <c r="I371" s="136"/>
      <c r="J371" s="73"/>
      <c r="K371" s="25"/>
      <c r="L371" s="25"/>
      <c r="M371" s="25"/>
      <c r="N371" s="25"/>
      <c r="O371" s="25"/>
      <c r="P371" s="25"/>
      <c r="Q371" s="25"/>
      <c r="R371" s="25"/>
      <c r="S371" s="25"/>
      <c r="T371" s="25"/>
      <c r="U371" s="25"/>
      <c r="V371" s="25"/>
      <c r="W371" s="25"/>
      <c r="X371" s="25"/>
      <c r="Y371" s="25"/>
      <c r="Z371" s="25"/>
    </row>
    <row r="372" spans="1:26" ht="12.75" customHeight="1" x14ac:dyDescent="0.25">
      <c r="A372" s="25"/>
      <c r="B372" s="20"/>
      <c r="C372" s="25"/>
      <c r="D372" s="46"/>
      <c r="E372" s="46"/>
      <c r="F372" s="25"/>
      <c r="G372" s="174"/>
      <c r="H372" s="136"/>
      <c r="I372" s="136"/>
      <c r="J372" s="73"/>
      <c r="K372" s="25"/>
      <c r="L372" s="25"/>
      <c r="M372" s="25"/>
      <c r="N372" s="25"/>
      <c r="O372" s="25"/>
      <c r="P372" s="25"/>
      <c r="Q372" s="25"/>
      <c r="R372" s="25"/>
      <c r="S372" s="25"/>
      <c r="T372" s="25"/>
      <c r="U372" s="25"/>
      <c r="V372" s="25"/>
      <c r="W372" s="25"/>
      <c r="X372" s="25"/>
      <c r="Y372" s="25"/>
      <c r="Z372" s="25"/>
    </row>
    <row r="373" spans="1:26" ht="12.75" customHeight="1" x14ac:dyDescent="0.25">
      <c r="A373" s="25"/>
      <c r="B373" s="20"/>
      <c r="C373" s="25"/>
      <c r="D373" s="46"/>
      <c r="E373" s="46"/>
      <c r="F373" s="25"/>
      <c r="G373" s="174"/>
      <c r="H373" s="136"/>
      <c r="I373" s="136"/>
      <c r="J373" s="73"/>
      <c r="K373" s="25"/>
      <c r="L373" s="25"/>
      <c r="M373" s="25"/>
      <c r="N373" s="25"/>
      <c r="O373" s="25"/>
      <c r="P373" s="25"/>
      <c r="Q373" s="25"/>
      <c r="R373" s="25"/>
      <c r="S373" s="25"/>
      <c r="T373" s="25"/>
      <c r="U373" s="25"/>
      <c r="V373" s="25"/>
      <c r="W373" s="25"/>
      <c r="X373" s="25"/>
      <c r="Y373" s="25"/>
      <c r="Z373" s="25"/>
    </row>
    <row r="374" spans="1:26" ht="12.75" customHeight="1" x14ac:dyDescent="0.25">
      <c r="A374" s="25"/>
      <c r="B374" s="20"/>
      <c r="C374" s="25"/>
      <c r="D374" s="46"/>
      <c r="E374" s="46"/>
      <c r="F374" s="25"/>
      <c r="G374" s="174"/>
      <c r="H374" s="136"/>
      <c r="I374" s="136"/>
      <c r="J374" s="73"/>
      <c r="K374" s="25"/>
      <c r="L374" s="25"/>
      <c r="M374" s="25"/>
      <c r="N374" s="25"/>
      <c r="O374" s="25"/>
      <c r="P374" s="25"/>
      <c r="Q374" s="25"/>
      <c r="R374" s="25"/>
      <c r="S374" s="25"/>
      <c r="T374" s="25"/>
      <c r="U374" s="25"/>
      <c r="V374" s="25"/>
      <c r="W374" s="25"/>
      <c r="X374" s="25"/>
      <c r="Y374" s="25"/>
      <c r="Z374" s="25"/>
    </row>
    <row r="375" spans="1:26" ht="12.75" customHeight="1" x14ac:dyDescent="0.25">
      <c r="A375" s="25"/>
      <c r="B375" s="20"/>
      <c r="C375" s="25"/>
      <c r="D375" s="46"/>
      <c r="E375" s="46"/>
      <c r="F375" s="25"/>
      <c r="G375" s="174"/>
      <c r="H375" s="136"/>
      <c r="I375" s="136"/>
      <c r="J375" s="73"/>
      <c r="K375" s="25"/>
      <c r="L375" s="25"/>
      <c r="M375" s="25"/>
      <c r="N375" s="25"/>
      <c r="O375" s="25"/>
      <c r="P375" s="25"/>
      <c r="Q375" s="25"/>
      <c r="R375" s="25"/>
      <c r="S375" s="25"/>
      <c r="T375" s="25"/>
      <c r="U375" s="25"/>
      <c r="V375" s="25"/>
      <c r="W375" s="25"/>
      <c r="X375" s="25"/>
      <c r="Y375" s="25"/>
      <c r="Z375" s="25"/>
    </row>
    <row r="376" spans="1:26" ht="12.75" customHeight="1" x14ac:dyDescent="0.25">
      <c r="A376" s="25"/>
      <c r="B376" s="20"/>
      <c r="C376" s="25"/>
      <c r="D376" s="46"/>
      <c r="E376" s="46"/>
      <c r="F376" s="25"/>
      <c r="G376" s="174"/>
      <c r="H376" s="136"/>
      <c r="I376" s="136"/>
      <c r="J376" s="73"/>
      <c r="K376" s="25"/>
      <c r="L376" s="25"/>
      <c r="M376" s="25"/>
      <c r="N376" s="25"/>
      <c r="O376" s="25"/>
      <c r="P376" s="25"/>
      <c r="Q376" s="25"/>
      <c r="R376" s="25"/>
      <c r="S376" s="25"/>
      <c r="T376" s="25"/>
      <c r="U376" s="25"/>
      <c r="V376" s="25"/>
      <c r="W376" s="25"/>
      <c r="X376" s="25"/>
      <c r="Y376" s="25"/>
      <c r="Z376" s="25"/>
    </row>
    <row r="377" spans="1:26" ht="12.75" customHeight="1" x14ac:dyDescent="0.25">
      <c r="A377" s="25"/>
      <c r="B377" s="20"/>
      <c r="C377" s="25"/>
      <c r="D377" s="46"/>
      <c r="E377" s="46"/>
      <c r="F377" s="25"/>
      <c r="G377" s="174"/>
      <c r="H377" s="136"/>
      <c r="I377" s="136"/>
      <c r="J377" s="73"/>
      <c r="K377" s="25"/>
      <c r="L377" s="25"/>
      <c r="M377" s="25"/>
      <c r="N377" s="25"/>
      <c r="O377" s="25"/>
      <c r="P377" s="25"/>
      <c r="Q377" s="25"/>
      <c r="R377" s="25"/>
      <c r="S377" s="25"/>
      <c r="T377" s="25"/>
      <c r="U377" s="25"/>
      <c r="V377" s="25"/>
      <c r="W377" s="25"/>
      <c r="X377" s="25"/>
      <c r="Y377" s="25"/>
      <c r="Z377" s="25"/>
    </row>
    <row r="378" spans="1:26" ht="12.75" customHeight="1" x14ac:dyDescent="0.25">
      <c r="A378" s="25"/>
      <c r="B378" s="20"/>
      <c r="C378" s="25"/>
      <c r="D378" s="46"/>
      <c r="E378" s="46"/>
      <c r="F378" s="25"/>
      <c r="G378" s="174"/>
      <c r="H378" s="136"/>
      <c r="I378" s="136"/>
      <c r="J378" s="73"/>
      <c r="K378" s="25"/>
      <c r="L378" s="25"/>
      <c r="M378" s="25"/>
      <c r="N378" s="25"/>
      <c r="O378" s="25"/>
      <c r="P378" s="25"/>
      <c r="Q378" s="25"/>
      <c r="R378" s="25"/>
      <c r="S378" s="25"/>
      <c r="T378" s="25"/>
      <c r="U378" s="25"/>
      <c r="V378" s="25"/>
      <c r="W378" s="25"/>
      <c r="X378" s="25"/>
      <c r="Y378" s="25"/>
      <c r="Z378" s="25"/>
    </row>
    <row r="379" spans="1:26" ht="12.75" customHeight="1" x14ac:dyDescent="0.25">
      <c r="A379" s="25"/>
      <c r="B379" s="20"/>
      <c r="C379" s="25"/>
      <c r="D379" s="46"/>
      <c r="E379" s="46"/>
      <c r="F379" s="25"/>
      <c r="G379" s="174"/>
      <c r="H379" s="136"/>
      <c r="I379" s="136"/>
      <c r="J379" s="73"/>
      <c r="K379" s="25"/>
      <c r="L379" s="25"/>
      <c r="M379" s="25"/>
      <c r="N379" s="25"/>
      <c r="O379" s="25"/>
      <c r="P379" s="25"/>
      <c r="Q379" s="25"/>
      <c r="R379" s="25"/>
      <c r="S379" s="25"/>
      <c r="T379" s="25"/>
      <c r="U379" s="25"/>
      <c r="V379" s="25"/>
      <c r="W379" s="25"/>
      <c r="X379" s="25"/>
      <c r="Y379" s="25"/>
      <c r="Z379" s="25"/>
    </row>
    <row r="380" spans="1:26" ht="12.75" customHeight="1" x14ac:dyDescent="0.25">
      <c r="A380" s="25"/>
      <c r="B380" s="20"/>
      <c r="C380" s="25"/>
      <c r="D380" s="46"/>
      <c r="E380" s="46"/>
      <c r="F380" s="25"/>
      <c r="G380" s="174"/>
      <c r="H380" s="136"/>
      <c r="I380" s="136"/>
      <c r="J380" s="73"/>
      <c r="K380" s="25"/>
      <c r="L380" s="25"/>
      <c r="M380" s="25"/>
      <c r="N380" s="25"/>
      <c r="O380" s="25"/>
      <c r="P380" s="25"/>
      <c r="Q380" s="25"/>
      <c r="R380" s="25"/>
      <c r="S380" s="25"/>
      <c r="T380" s="25"/>
      <c r="U380" s="25"/>
      <c r="V380" s="25"/>
      <c r="W380" s="25"/>
      <c r="X380" s="25"/>
      <c r="Y380" s="25"/>
      <c r="Z380" s="25"/>
    </row>
    <row r="381" spans="1:26" ht="12.75" customHeight="1" x14ac:dyDescent="0.25">
      <c r="A381" s="25"/>
      <c r="B381" s="20"/>
      <c r="C381" s="25"/>
      <c r="D381" s="46"/>
      <c r="E381" s="46"/>
      <c r="F381" s="25"/>
      <c r="G381" s="174"/>
      <c r="H381" s="136"/>
      <c r="I381" s="136"/>
      <c r="J381" s="73"/>
      <c r="K381" s="25"/>
      <c r="L381" s="25"/>
      <c r="M381" s="25"/>
      <c r="N381" s="25"/>
      <c r="O381" s="25"/>
      <c r="P381" s="25"/>
      <c r="Q381" s="25"/>
      <c r="R381" s="25"/>
      <c r="S381" s="25"/>
      <c r="T381" s="25"/>
      <c r="U381" s="25"/>
      <c r="V381" s="25"/>
      <c r="W381" s="25"/>
      <c r="X381" s="25"/>
      <c r="Y381" s="25"/>
      <c r="Z381" s="25"/>
    </row>
    <row r="382" spans="1:26" ht="12.75" customHeight="1" x14ac:dyDescent="0.25">
      <c r="A382" s="25"/>
      <c r="B382" s="20"/>
      <c r="C382" s="25"/>
      <c r="D382" s="46"/>
      <c r="E382" s="46"/>
      <c r="F382" s="25"/>
      <c r="G382" s="174"/>
      <c r="H382" s="136"/>
      <c r="I382" s="136"/>
      <c r="J382" s="73"/>
      <c r="K382" s="25"/>
      <c r="L382" s="25"/>
      <c r="M382" s="25"/>
      <c r="N382" s="25"/>
      <c r="O382" s="25"/>
      <c r="P382" s="25"/>
      <c r="Q382" s="25"/>
      <c r="R382" s="25"/>
      <c r="S382" s="25"/>
      <c r="T382" s="25"/>
      <c r="U382" s="25"/>
      <c r="V382" s="25"/>
      <c r="W382" s="25"/>
      <c r="X382" s="25"/>
      <c r="Y382" s="25"/>
      <c r="Z382" s="25"/>
    </row>
    <row r="383" spans="1:26" ht="12.75" customHeight="1" x14ac:dyDescent="0.25">
      <c r="A383" s="25"/>
      <c r="B383" s="20"/>
      <c r="C383" s="25"/>
      <c r="D383" s="46"/>
      <c r="E383" s="46"/>
      <c r="F383" s="25"/>
      <c r="G383" s="174"/>
      <c r="H383" s="136"/>
      <c r="I383" s="136"/>
      <c r="J383" s="73"/>
      <c r="K383" s="25"/>
      <c r="L383" s="25"/>
      <c r="M383" s="25"/>
      <c r="N383" s="25"/>
      <c r="O383" s="25"/>
      <c r="P383" s="25"/>
      <c r="Q383" s="25"/>
      <c r="R383" s="25"/>
      <c r="S383" s="25"/>
      <c r="T383" s="25"/>
      <c r="U383" s="25"/>
      <c r="V383" s="25"/>
      <c r="W383" s="25"/>
      <c r="X383" s="25"/>
      <c r="Y383" s="25"/>
      <c r="Z383" s="25"/>
    </row>
    <row r="384" spans="1:26" ht="12.75" customHeight="1" x14ac:dyDescent="0.25">
      <c r="A384" s="25"/>
      <c r="B384" s="20"/>
      <c r="C384" s="25"/>
      <c r="D384" s="46"/>
      <c r="E384" s="46"/>
      <c r="F384" s="25"/>
      <c r="G384" s="174"/>
      <c r="H384" s="136"/>
      <c r="I384" s="136"/>
      <c r="J384" s="73"/>
      <c r="K384" s="25"/>
      <c r="L384" s="25"/>
      <c r="M384" s="25"/>
      <c r="N384" s="25"/>
      <c r="O384" s="25"/>
      <c r="P384" s="25"/>
      <c r="Q384" s="25"/>
      <c r="R384" s="25"/>
      <c r="S384" s="25"/>
      <c r="T384" s="25"/>
      <c r="U384" s="25"/>
      <c r="V384" s="25"/>
      <c r="W384" s="25"/>
      <c r="X384" s="25"/>
      <c r="Y384" s="25"/>
      <c r="Z384" s="25"/>
    </row>
    <row r="385" spans="1:26" ht="12.75" customHeight="1" x14ac:dyDescent="0.25">
      <c r="A385" s="25"/>
      <c r="B385" s="20"/>
      <c r="C385" s="25"/>
      <c r="D385" s="46"/>
      <c r="E385" s="46"/>
      <c r="F385" s="25"/>
      <c r="G385" s="174"/>
      <c r="H385" s="136"/>
      <c r="I385" s="136"/>
      <c r="J385" s="73"/>
      <c r="K385" s="25"/>
      <c r="L385" s="25"/>
      <c r="M385" s="25"/>
      <c r="N385" s="25"/>
      <c r="O385" s="25"/>
      <c r="P385" s="25"/>
      <c r="Q385" s="25"/>
      <c r="R385" s="25"/>
      <c r="S385" s="25"/>
      <c r="T385" s="25"/>
      <c r="U385" s="25"/>
      <c r="V385" s="25"/>
      <c r="W385" s="25"/>
      <c r="X385" s="25"/>
      <c r="Y385" s="25"/>
      <c r="Z385" s="25"/>
    </row>
    <row r="386" spans="1:26" ht="12.75" customHeight="1" x14ac:dyDescent="0.25">
      <c r="A386" s="25"/>
      <c r="B386" s="20"/>
      <c r="C386" s="25"/>
      <c r="D386" s="46"/>
      <c r="E386" s="46"/>
      <c r="F386" s="25"/>
      <c r="G386" s="174"/>
      <c r="H386" s="136"/>
      <c r="I386" s="136"/>
      <c r="J386" s="73"/>
      <c r="K386" s="25"/>
      <c r="L386" s="25"/>
      <c r="M386" s="25"/>
      <c r="N386" s="25"/>
      <c r="O386" s="25"/>
      <c r="P386" s="25"/>
      <c r="Q386" s="25"/>
      <c r="R386" s="25"/>
      <c r="S386" s="25"/>
      <c r="T386" s="25"/>
      <c r="U386" s="25"/>
      <c r="V386" s="25"/>
      <c r="W386" s="25"/>
      <c r="X386" s="25"/>
      <c r="Y386" s="25"/>
      <c r="Z386" s="25"/>
    </row>
    <row r="387" spans="1:26" ht="12.75" customHeight="1" x14ac:dyDescent="0.25">
      <c r="A387" s="25"/>
      <c r="B387" s="20"/>
      <c r="C387" s="25"/>
      <c r="D387" s="46"/>
      <c r="E387" s="46"/>
      <c r="F387" s="25"/>
      <c r="G387" s="174"/>
      <c r="H387" s="136"/>
      <c r="I387" s="136"/>
      <c r="J387" s="73"/>
      <c r="K387" s="25"/>
      <c r="L387" s="25"/>
      <c r="M387" s="25"/>
      <c r="N387" s="25"/>
      <c r="O387" s="25"/>
      <c r="P387" s="25"/>
      <c r="Q387" s="25"/>
      <c r="R387" s="25"/>
      <c r="S387" s="25"/>
      <c r="T387" s="25"/>
      <c r="U387" s="25"/>
      <c r="V387" s="25"/>
      <c r="W387" s="25"/>
      <c r="X387" s="25"/>
      <c r="Y387" s="25"/>
      <c r="Z387" s="25"/>
    </row>
    <row r="388" spans="1:26" ht="12.75" customHeight="1" x14ac:dyDescent="0.25">
      <c r="A388" s="25"/>
      <c r="B388" s="20"/>
      <c r="C388" s="25"/>
      <c r="D388" s="46"/>
      <c r="E388" s="46"/>
      <c r="F388" s="25"/>
      <c r="G388" s="174"/>
      <c r="H388" s="136"/>
      <c r="I388" s="136"/>
      <c r="J388" s="73"/>
      <c r="K388" s="25"/>
      <c r="L388" s="25"/>
      <c r="M388" s="25"/>
      <c r="N388" s="25"/>
      <c r="O388" s="25"/>
      <c r="P388" s="25"/>
      <c r="Q388" s="25"/>
      <c r="R388" s="25"/>
      <c r="S388" s="25"/>
      <c r="T388" s="25"/>
      <c r="U388" s="25"/>
      <c r="V388" s="25"/>
      <c r="W388" s="25"/>
      <c r="X388" s="25"/>
      <c r="Y388" s="25"/>
      <c r="Z388" s="25"/>
    </row>
    <row r="389" spans="1:26" ht="12.75" customHeight="1" x14ac:dyDescent="0.25">
      <c r="A389" s="25"/>
      <c r="B389" s="20"/>
      <c r="C389" s="25"/>
      <c r="D389" s="46"/>
      <c r="E389" s="46"/>
      <c r="F389" s="25"/>
      <c r="G389" s="174"/>
      <c r="H389" s="136"/>
      <c r="I389" s="136"/>
      <c r="J389" s="73"/>
      <c r="K389" s="25"/>
      <c r="L389" s="25"/>
      <c r="M389" s="25"/>
      <c r="N389" s="25"/>
      <c r="O389" s="25"/>
      <c r="P389" s="25"/>
      <c r="Q389" s="25"/>
      <c r="R389" s="25"/>
      <c r="S389" s="25"/>
      <c r="T389" s="25"/>
      <c r="U389" s="25"/>
      <c r="V389" s="25"/>
      <c r="W389" s="25"/>
      <c r="X389" s="25"/>
      <c r="Y389" s="25"/>
      <c r="Z389" s="25"/>
    </row>
    <row r="390" spans="1:26" ht="12.75" customHeight="1" x14ac:dyDescent="0.25">
      <c r="A390" s="25"/>
      <c r="B390" s="20"/>
      <c r="C390" s="25"/>
      <c r="D390" s="46"/>
      <c r="E390" s="46"/>
      <c r="F390" s="25"/>
      <c r="G390" s="174"/>
      <c r="H390" s="136"/>
      <c r="I390" s="136"/>
      <c r="J390" s="73"/>
      <c r="K390" s="25"/>
      <c r="L390" s="25"/>
      <c r="M390" s="25"/>
      <c r="N390" s="25"/>
      <c r="O390" s="25"/>
      <c r="P390" s="25"/>
      <c r="Q390" s="25"/>
      <c r="R390" s="25"/>
      <c r="S390" s="25"/>
      <c r="T390" s="25"/>
      <c r="U390" s="25"/>
      <c r="V390" s="25"/>
      <c r="W390" s="25"/>
      <c r="X390" s="25"/>
      <c r="Y390" s="25"/>
      <c r="Z390" s="25"/>
    </row>
    <row r="391" spans="1:26" ht="12.75" customHeight="1" x14ac:dyDescent="0.25">
      <c r="A391" s="25"/>
      <c r="B391" s="20"/>
      <c r="C391" s="25"/>
      <c r="D391" s="46"/>
      <c r="E391" s="46"/>
      <c r="F391" s="25"/>
      <c r="G391" s="174"/>
      <c r="H391" s="136"/>
      <c r="I391" s="136"/>
      <c r="J391" s="73"/>
      <c r="K391" s="25"/>
      <c r="L391" s="25"/>
      <c r="M391" s="25"/>
      <c r="N391" s="25"/>
      <c r="O391" s="25"/>
      <c r="P391" s="25"/>
      <c r="Q391" s="25"/>
      <c r="R391" s="25"/>
      <c r="S391" s="25"/>
      <c r="T391" s="25"/>
      <c r="U391" s="25"/>
      <c r="V391" s="25"/>
      <c r="W391" s="25"/>
      <c r="X391" s="25"/>
      <c r="Y391" s="25"/>
      <c r="Z391" s="25"/>
    </row>
    <row r="392" spans="1:26" ht="12.75" customHeight="1" x14ac:dyDescent="0.25">
      <c r="A392" s="25"/>
      <c r="B392" s="20"/>
      <c r="C392" s="25"/>
      <c r="D392" s="46"/>
      <c r="E392" s="46"/>
      <c r="F392" s="25"/>
      <c r="G392" s="174"/>
      <c r="H392" s="136"/>
      <c r="I392" s="136"/>
      <c r="J392" s="73"/>
      <c r="K392" s="25"/>
      <c r="L392" s="25"/>
      <c r="M392" s="25"/>
      <c r="N392" s="25"/>
      <c r="O392" s="25"/>
      <c r="P392" s="25"/>
      <c r="Q392" s="25"/>
      <c r="R392" s="25"/>
      <c r="S392" s="25"/>
      <c r="T392" s="25"/>
      <c r="U392" s="25"/>
      <c r="V392" s="25"/>
      <c r="W392" s="25"/>
      <c r="X392" s="25"/>
      <c r="Y392" s="25"/>
      <c r="Z392" s="25"/>
    </row>
    <row r="393" spans="1:26" ht="12.75" customHeight="1" x14ac:dyDescent="0.25">
      <c r="A393" s="25"/>
      <c r="B393" s="20"/>
      <c r="C393" s="25"/>
      <c r="D393" s="46"/>
      <c r="E393" s="46"/>
      <c r="F393" s="25"/>
      <c r="G393" s="174"/>
      <c r="H393" s="136"/>
      <c r="I393" s="136"/>
      <c r="J393" s="73"/>
      <c r="K393" s="25"/>
      <c r="L393" s="25"/>
      <c r="M393" s="25"/>
      <c r="N393" s="25"/>
      <c r="O393" s="25"/>
      <c r="P393" s="25"/>
      <c r="Q393" s="25"/>
      <c r="R393" s="25"/>
      <c r="S393" s="25"/>
      <c r="T393" s="25"/>
      <c r="U393" s="25"/>
      <c r="V393" s="25"/>
      <c r="W393" s="25"/>
      <c r="X393" s="25"/>
      <c r="Y393" s="25"/>
      <c r="Z393" s="25"/>
    </row>
    <row r="394" spans="1:26" ht="12.75" customHeight="1" x14ac:dyDescent="0.25">
      <c r="A394" s="25"/>
      <c r="B394" s="20"/>
      <c r="C394" s="25"/>
      <c r="D394" s="46"/>
      <c r="E394" s="46"/>
      <c r="F394" s="25"/>
      <c r="G394" s="174"/>
      <c r="H394" s="136"/>
      <c r="I394" s="136"/>
      <c r="J394" s="73"/>
      <c r="K394" s="25"/>
      <c r="L394" s="25"/>
      <c r="M394" s="25"/>
      <c r="N394" s="25"/>
      <c r="O394" s="25"/>
      <c r="P394" s="25"/>
      <c r="Q394" s="25"/>
      <c r="R394" s="25"/>
      <c r="S394" s="25"/>
      <c r="T394" s="25"/>
      <c r="U394" s="25"/>
      <c r="V394" s="25"/>
      <c r="W394" s="25"/>
      <c r="X394" s="25"/>
      <c r="Y394" s="25"/>
      <c r="Z394" s="25"/>
    </row>
    <row r="395" spans="1:26" ht="12.75" customHeight="1" x14ac:dyDescent="0.25">
      <c r="A395" s="25"/>
      <c r="B395" s="20"/>
      <c r="C395" s="25"/>
      <c r="D395" s="46"/>
      <c r="E395" s="46"/>
      <c r="F395" s="25"/>
      <c r="G395" s="174"/>
      <c r="H395" s="136"/>
      <c r="I395" s="136"/>
      <c r="J395" s="73"/>
      <c r="K395" s="25"/>
      <c r="L395" s="25"/>
      <c r="M395" s="25"/>
      <c r="N395" s="25"/>
      <c r="O395" s="25"/>
      <c r="P395" s="25"/>
      <c r="Q395" s="25"/>
      <c r="R395" s="25"/>
      <c r="S395" s="25"/>
      <c r="T395" s="25"/>
      <c r="U395" s="25"/>
      <c r="V395" s="25"/>
      <c r="W395" s="25"/>
      <c r="X395" s="25"/>
      <c r="Y395" s="25"/>
      <c r="Z395" s="25"/>
    </row>
    <row r="396" spans="1:26" ht="12.75" customHeight="1" x14ac:dyDescent="0.25">
      <c r="A396" s="25"/>
      <c r="B396" s="20"/>
      <c r="C396" s="25"/>
      <c r="D396" s="46"/>
      <c r="E396" s="46"/>
      <c r="F396" s="25"/>
      <c r="G396" s="174"/>
      <c r="H396" s="136"/>
      <c r="I396" s="136"/>
      <c r="J396" s="73"/>
      <c r="K396" s="25"/>
      <c r="L396" s="25"/>
      <c r="M396" s="25"/>
      <c r="N396" s="25"/>
      <c r="O396" s="25"/>
      <c r="P396" s="25"/>
      <c r="Q396" s="25"/>
      <c r="R396" s="25"/>
      <c r="S396" s="25"/>
      <c r="T396" s="25"/>
      <c r="U396" s="25"/>
      <c r="V396" s="25"/>
      <c r="W396" s="25"/>
      <c r="X396" s="25"/>
      <c r="Y396" s="25"/>
      <c r="Z396" s="25"/>
    </row>
    <row r="397" spans="1:26" ht="12.75" customHeight="1" x14ac:dyDescent="0.25">
      <c r="A397" s="25"/>
      <c r="B397" s="20"/>
      <c r="C397" s="25"/>
      <c r="D397" s="46"/>
      <c r="E397" s="46"/>
      <c r="F397" s="25"/>
      <c r="G397" s="174"/>
      <c r="H397" s="136"/>
      <c r="I397" s="136"/>
      <c r="J397" s="73"/>
      <c r="K397" s="25"/>
      <c r="L397" s="25"/>
      <c r="M397" s="25"/>
      <c r="N397" s="25"/>
      <c r="O397" s="25"/>
      <c r="P397" s="25"/>
      <c r="Q397" s="25"/>
      <c r="R397" s="25"/>
      <c r="S397" s="25"/>
      <c r="T397" s="25"/>
      <c r="U397" s="25"/>
      <c r="V397" s="25"/>
      <c r="W397" s="25"/>
      <c r="X397" s="25"/>
      <c r="Y397" s="25"/>
      <c r="Z397" s="25"/>
    </row>
    <row r="398" spans="1:26" ht="12.75" customHeight="1" x14ac:dyDescent="0.25">
      <c r="A398" s="25"/>
      <c r="B398" s="20"/>
      <c r="C398" s="25"/>
      <c r="D398" s="46"/>
      <c r="E398" s="46"/>
      <c r="F398" s="25"/>
      <c r="G398" s="174"/>
      <c r="H398" s="136"/>
      <c r="I398" s="136"/>
      <c r="J398" s="73"/>
      <c r="K398" s="25"/>
      <c r="L398" s="25"/>
      <c r="M398" s="25"/>
      <c r="N398" s="25"/>
      <c r="O398" s="25"/>
      <c r="P398" s="25"/>
      <c r="Q398" s="25"/>
      <c r="R398" s="25"/>
      <c r="S398" s="25"/>
      <c r="T398" s="25"/>
      <c r="U398" s="25"/>
      <c r="V398" s="25"/>
      <c r="W398" s="25"/>
      <c r="X398" s="25"/>
      <c r="Y398" s="25"/>
      <c r="Z398" s="25"/>
    </row>
    <row r="399" spans="1:26" ht="12.75" customHeight="1" x14ac:dyDescent="0.25">
      <c r="A399" s="25"/>
      <c r="B399" s="20"/>
      <c r="C399" s="25"/>
      <c r="D399" s="46"/>
      <c r="E399" s="46"/>
      <c r="F399" s="25"/>
      <c r="G399" s="174"/>
      <c r="H399" s="136"/>
      <c r="I399" s="136"/>
      <c r="J399" s="73"/>
      <c r="K399" s="25"/>
      <c r="L399" s="25"/>
      <c r="M399" s="25"/>
      <c r="N399" s="25"/>
      <c r="O399" s="25"/>
      <c r="P399" s="25"/>
      <c r="Q399" s="25"/>
      <c r="R399" s="25"/>
      <c r="S399" s="25"/>
      <c r="T399" s="25"/>
      <c r="U399" s="25"/>
      <c r="V399" s="25"/>
      <c r="W399" s="25"/>
      <c r="X399" s="25"/>
      <c r="Y399" s="25"/>
      <c r="Z399" s="25"/>
    </row>
    <row r="400" spans="1:26" ht="12.75" customHeight="1" x14ac:dyDescent="0.25">
      <c r="A400" s="25"/>
      <c r="B400" s="20"/>
      <c r="C400" s="25"/>
      <c r="D400" s="46"/>
      <c r="E400" s="46"/>
      <c r="F400" s="25"/>
      <c r="G400" s="174"/>
      <c r="H400" s="136"/>
      <c r="I400" s="136"/>
      <c r="J400" s="73"/>
      <c r="K400" s="25"/>
      <c r="L400" s="25"/>
      <c r="M400" s="25"/>
      <c r="N400" s="25"/>
      <c r="O400" s="25"/>
      <c r="P400" s="25"/>
      <c r="Q400" s="25"/>
      <c r="R400" s="25"/>
      <c r="S400" s="25"/>
      <c r="T400" s="25"/>
      <c r="U400" s="25"/>
      <c r="V400" s="25"/>
      <c r="W400" s="25"/>
      <c r="X400" s="25"/>
      <c r="Y400" s="25"/>
      <c r="Z400" s="25"/>
    </row>
    <row r="401" spans="1:26" ht="12.75" customHeight="1" x14ac:dyDescent="0.25">
      <c r="A401" s="25"/>
      <c r="B401" s="20"/>
      <c r="C401" s="25"/>
      <c r="D401" s="46"/>
      <c r="E401" s="46"/>
      <c r="F401" s="25"/>
      <c r="G401" s="174"/>
      <c r="H401" s="136"/>
      <c r="I401" s="136"/>
      <c r="J401" s="73"/>
      <c r="K401" s="25"/>
      <c r="L401" s="25"/>
      <c r="M401" s="25"/>
      <c r="N401" s="25"/>
      <c r="O401" s="25"/>
      <c r="P401" s="25"/>
      <c r="Q401" s="25"/>
      <c r="R401" s="25"/>
      <c r="S401" s="25"/>
      <c r="T401" s="25"/>
      <c r="U401" s="25"/>
      <c r="V401" s="25"/>
      <c r="W401" s="25"/>
      <c r="X401" s="25"/>
      <c r="Y401" s="25"/>
      <c r="Z401" s="25"/>
    </row>
    <row r="402" spans="1:26" ht="12.75" customHeight="1" x14ac:dyDescent="0.25">
      <c r="A402" s="25"/>
      <c r="B402" s="20"/>
      <c r="C402" s="25"/>
      <c r="D402" s="46"/>
      <c r="E402" s="46"/>
      <c r="F402" s="25"/>
      <c r="G402" s="174"/>
      <c r="H402" s="136"/>
      <c r="I402" s="136"/>
      <c r="J402" s="73"/>
      <c r="K402" s="25"/>
      <c r="L402" s="25"/>
      <c r="M402" s="25"/>
      <c r="N402" s="25"/>
      <c r="O402" s="25"/>
      <c r="P402" s="25"/>
      <c r="Q402" s="25"/>
      <c r="R402" s="25"/>
      <c r="S402" s="25"/>
      <c r="T402" s="25"/>
      <c r="U402" s="25"/>
      <c r="V402" s="25"/>
      <c r="W402" s="25"/>
      <c r="X402" s="25"/>
      <c r="Y402" s="25"/>
      <c r="Z402" s="25"/>
    </row>
    <row r="403" spans="1:26" ht="12.75" customHeight="1" x14ac:dyDescent="0.25">
      <c r="A403" s="25"/>
      <c r="B403" s="20"/>
      <c r="C403" s="25"/>
      <c r="D403" s="46"/>
      <c r="E403" s="46"/>
      <c r="F403" s="25"/>
      <c r="G403" s="174"/>
      <c r="H403" s="136"/>
      <c r="I403" s="136"/>
      <c r="J403" s="73"/>
      <c r="K403" s="25"/>
      <c r="L403" s="25"/>
      <c r="M403" s="25"/>
      <c r="N403" s="25"/>
      <c r="O403" s="25"/>
      <c r="P403" s="25"/>
      <c r="Q403" s="25"/>
      <c r="R403" s="25"/>
      <c r="S403" s="25"/>
      <c r="T403" s="25"/>
      <c r="U403" s="25"/>
      <c r="V403" s="25"/>
      <c r="W403" s="25"/>
      <c r="X403" s="25"/>
      <c r="Y403" s="25"/>
      <c r="Z403" s="25"/>
    </row>
    <row r="404" spans="1:26" ht="12.75" customHeight="1" x14ac:dyDescent="0.25">
      <c r="A404" s="25"/>
      <c r="B404" s="20"/>
      <c r="C404" s="25"/>
      <c r="D404" s="46"/>
      <c r="E404" s="46"/>
      <c r="F404" s="25"/>
      <c r="G404" s="174"/>
      <c r="H404" s="136"/>
      <c r="I404" s="136"/>
      <c r="J404" s="73"/>
      <c r="K404" s="25"/>
      <c r="L404" s="25"/>
      <c r="M404" s="25"/>
      <c r="N404" s="25"/>
      <c r="O404" s="25"/>
      <c r="P404" s="25"/>
      <c r="Q404" s="25"/>
      <c r="R404" s="25"/>
      <c r="S404" s="25"/>
      <c r="T404" s="25"/>
      <c r="U404" s="25"/>
      <c r="V404" s="25"/>
      <c r="W404" s="25"/>
      <c r="X404" s="25"/>
      <c r="Y404" s="25"/>
      <c r="Z404" s="25"/>
    </row>
    <row r="405" spans="1:26" ht="12.75" customHeight="1" x14ac:dyDescent="0.25">
      <c r="A405" s="25"/>
      <c r="B405" s="20"/>
      <c r="C405" s="25"/>
      <c r="D405" s="46"/>
      <c r="E405" s="46"/>
      <c r="F405" s="25"/>
      <c r="G405" s="174"/>
      <c r="H405" s="136"/>
      <c r="I405" s="136"/>
      <c r="J405" s="73"/>
      <c r="K405" s="25"/>
      <c r="L405" s="25"/>
      <c r="M405" s="25"/>
      <c r="N405" s="25"/>
      <c r="O405" s="25"/>
      <c r="P405" s="25"/>
      <c r="Q405" s="25"/>
      <c r="R405" s="25"/>
      <c r="S405" s="25"/>
      <c r="T405" s="25"/>
      <c r="U405" s="25"/>
      <c r="V405" s="25"/>
      <c r="W405" s="25"/>
      <c r="X405" s="25"/>
      <c r="Y405" s="25"/>
      <c r="Z405" s="25"/>
    </row>
    <row r="406" spans="1:26" ht="12.75" customHeight="1" x14ac:dyDescent="0.25">
      <c r="A406" s="25"/>
      <c r="B406" s="20"/>
      <c r="C406" s="25"/>
      <c r="D406" s="46"/>
      <c r="E406" s="46"/>
      <c r="F406" s="25"/>
      <c r="G406" s="174"/>
      <c r="H406" s="136"/>
      <c r="I406" s="136"/>
      <c r="J406" s="73"/>
      <c r="K406" s="25"/>
      <c r="L406" s="25"/>
      <c r="M406" s="25"/>
      <c r="N406" s="25"/>
      <c r="O406" s="25"/>
      <c r="P406" s="25"/>
      <c r="Q406" s="25"/>
      <c r="R406" s="25"/>
      <c r="S406" s="25"/>
      <c r="T406" s="25"/>
      <c r="U406" s="25"/>
      <c r="V406" s="25"/>
      <c r="W406" s="25"/>
      <c r="X406" s="25"/>
      <c r="Y406" s="25"/>
      <c r="Z406" s="25"/>
    </row>
    <row r="407" spans="1:26" ht="12.75" customHeight="1" x14ac:dyDescent="0.25">
      <c r="A407" s="25"/>
      <c r="B407" s="20"/>
      <c r="C407" s="25"/>
      <c r="D407" s="46"/>
      <c r="E407" s="46"/>
      <c r="F407" s="25"/>
      <c r="G407" s="174"/>
      <c r="H407" s="136"/>
      <c r="I407" s="136"/>
      <c r="J407" s="73"/>
      <c r="K407" s="25"/>
      <c r="L407" s="25"/>
      <c r="M407" s="25"/>
      <c r="N407" s="25"/>
      <c r="O407" s="25"/>
      <c r="P407" s="25"/>
      <c r="Q407" s="25"/>
      <c r="R407" s="25"/>
      <c r="S407" s="25"/>
      <c r="T407" s="25"/>
      <c r="U407" s="25"/>
      <c r="V407" s="25"/>
      <c r="W407" s="25"/>
      <c r="X407" s="25"/>
      <c r="Y407" s="25"/>
      <c r="Z407" s="25"/>
    </row>
    <row r="408" spans="1:26" ht="12.75" customHeight="1" x14ac:dyDescent="0.25">
      <c r="A408" s="25"/>
      <c r="B408" s="20"/>
      <c r="C408" s="25"/>
      <c r="D408" s="46"/>
      <c r="E408" s="46"/>
      <c r="F408" s="25"/>
      <c r="G408" s="174"/>
      <c r="H408" s="136"/>
      <c r="I408" s="136"/>
      <c r="J408" s="73"/>
      <c r="K408" s="25"/>
      <c r="L408" s="25"/>
      <c r="M408" s="25"/>
      <c r="N408" s="25"/>
      <c r="O408" s="25"/>
      <c r="P408" s="25"/>
      <c r="Q408" s="25"/>
      <c r="R408" s="25"/>
      <c r="S408" s="25"/>
      <c r="T408" s="25"/>
      <c r="U408" s="25"/>
      <c r="V408" s="25"/>
      <c r="W408" s="25"/>
      <c r="X408" s="25"/>
      <c r="Y408" s="25"/>
      <c r="Z408" s="25"/>
    </row>
    <row r="409" spans="1:26" ht="12.75" customHeight="1" x14ac:dyDescent="0.25">
      <c r="A409" s="25"/>
      <c r="B409" s="20"/>
      <c r="C409" s="25"/>
      <c r="D409" s="46"/>
      <c r="E409" s="46"/>
      <c r="F409" s="25"/>
      <c r="G409" s="174"/>
      <c r="H409" s="136"/>
      <c r="I409" s="136"/>
      <c r="J409" s="73"/>
      <c r="K409" s="25"/>
      <c r="L409" s="25"/>
      <c r="M409" s="25"/>
      <c r="N409" s="25"/>
      <c r="O409" s="25"/>
      <c r="P409" s="25"/>
      <c r="Q409" s="25"/>
      <c r="R409" s="25"/>
      <c r="S409" s="25"/>
      <c r="T409" s="25"/>
      <c r="U409" s="25"/>
      <c r="V409" s="25"/>
      <c r="W409" s="25"/>
      <c r="X409" s="25"/>
      <c r="Y409" s="25"/>
      <c r="Z409" s="25"/>
    </row>
    <row r="410" spans="1:26" ht="12.75" customHeight="1" x14ac:dyDescent="0.25">
      <c r="A410" s="25"/>
      <c r="B410" s="20"/>
      <c r="C410" s="25"/>
      <c r="D410" s="46"/>
      <c r="E410" s="46"/>
      <c r="F410" s="25"/>
      <c r="G410" s="174"/>
      <c r="H410" s="136"/>
      <c r="I410" s="136"/>
      <c r="J410" s="73"/>
      <c r="K410" s="25"/>
      <c r="L410" s="25"/>
      <c r="M410" s="25"/>
      <c r="N410" s="25"/>
      <c r="O410" s="25"/>
      <c r="P410" s="25"/>
      <c r="Q410" s="25"/>
      <c r="R410" s="25"/>
      <c r="S410" s="25"/>
      <c r="T410" s="25"/>
      <c r="U410" s="25"/>
      <c r="V410" s="25"/>
      <c r="W410" s="25"/>
      <c r="X410" s="25"/>
      <c r="Y410" s="25"/>
      <c r="Z410" s="25"/>
    </row>
    <row r="411" spans="1:26" ht="12.75" customHeight="1" x14ac:dyDescent="0.25">
      <c r="A411" s="25"/>
      <c r="B411" s="20"/>
      <c r="C411" s="25"/>
      <c r="D411" s="46"/>
      <c r="E411" s="46"/>
      <c r="F411" s="25"/>
      <c r="G411" s="174"/>
      <c r="H411" s="136"/>
      <c r="I411" s="136"/>
      <c r="J411" s="73"/>
      <c r="K411" s="25"/>
      <c r="L411" s="25"/>
      <c r="M411" s="25"/>
      <c r="N411" s="25"/>
      <c r="O411" s="25"/>
      <c r="P411" s="25"/>
      <c r="Q411" s="25"/>
      <c r="R411" s="25"/>
      <c r="S411" s="25"/>
      <c r="T411" s="25"/>
      <c r="U411" s="25"/>
      <c r="V411" s="25"/>
      <c r="W411" s="25"/>
      <c r="X411" s="25"/>
      <c r="Y411" s="25"/>
      <c r="Z411" s="25"/>
    </row>
    <row r="412" spans="1:26" ht="12.75" customHeight="1" x14ac:dyDescent="0.25">
      <c r="A412" s="25"/>
      <c r="B412" s="20"/>
      <c r="C412" s="25"/>
      <c r="D412" s="46"/>
      <c r="E412" s="46"/>
      <c r="F412" s="25"/>
      <c r="G412" s="174"/>
      <c r="H412" s="136"/>
      <c r="I412" s="136"/>
      <c r="J412" s="73"/>
      <c r="K412" s="25"/>
      <c r="L412" s="25"/>
      <c r="M412" s="25"/>
      <c r="N412" s="25"/>
      <c r="O412" s="25"/>
      <c r="P412" s="25"/>
      <c r="Q412" s="25"/>
      <c r="R412" s="25"/>
      <c r="S412" s="25"/>
      <c r="T412" s="25"/>
      <c r="U412" s="25"/>
      <c r="V412" s="25"/>
      <c r="W412" s="25"/>
      <c r="X412" s="25"/>
      <c r="Y412" s="25"/>
      <c r="Z412" s="25"/>
    </row>
    <row r="413" spans="1:26" ht="12.75" customHeight="1" x14ac:dyDescent="0.25">
      <c r="A413" s="25"/>
      <c r="B413" s="20"/>
      <c r="C413" s="25"/>
      <c r="D413" s="46"/>
      <c r="E413" s="46"/>
      <c r="F413" s="25"/>
      <c r="G413" s="174"/>
      <c r="H413" s="136"/>
      <c r="I413" s="136"/>
      <c r="J413" s="73"/>
      <c r="K413" s="25"/>
      <c r="L413" s="25"/>
      <c r="M413" s="25"/>
      <c r="N413" s="25"/>
      <c r="O413" s="25"/>
      <c r="P413" s="25"/>
      <c r="Q413" s="25"/>
      <c r="R413" s="25"/>
      <c r="S413" s="25"/>
      <c r="T413" s="25"/>
      <c r="U413" s="25"/>
      <c r="V413" s="25"/>
      <c r="W413" s="25"/>
      <c r="X413" s="25"/>
      <c r="Y413" s="25"/>
      <c r="Z413" s="25"/>
    </row>
    <row r="414" spans="1:26" ht="12.75" customHeight="1" x14ac:dyDescent="0.25">
      <c r="A414" s="25"/>
      <c r="B414" s="20"/>
      <c r="C414" s="25"/>
      <c r="D414" s="46"/>
      <c r="E414" s="46"/>
      <c r="F414" s="25"/>
      <c r="G414" s="174"/>
      <c r="H414" s="136"/>
      <c r="I414" s="136"/>
      <c r="J414" s="73"/>
      <c r="K414" s="25"/>
      <c r="L414" s="25"/>
      <c r="M414" s="25"/>
      <c r="N414" s="25"/>
      <c r="O414" s="25"/>
      <c r="P414" s="25"/>
      <c r="Q414" s="25"/>
      <c r="R414" s="25"/>
      <c r="S414" s="25"/>
      <c r="T414" s="25"/>
      <c r="U414" s="25"/>
      <c r="V414" s="25"/>
      <c r="W414" s="25"/>
      <c r="X414" s="25"/>
      <c r="Y414" s="25"/>
      <c r="Z414" s="25"/>
    </row>
    <row r="415" spans="1:26" ht="12.75" customHeight="1" x14ac:dyDescent="0.25">
      <c r="A415" s="25"/>
      <c r="B415" s="20"/>
      <c r="C415" s="25"/>
      <c r="D415" s="46"/>
      <c r="E415" s="46"/>
      <c r="F415" s="25"/>
      <c r="G415" s="174"/>
      <c r="H415" s="136"/>
      <c r="I415" s="136"/>
      <c r="J415" s="73"/>
      <c r="K415" s="25"/>
      <c r="L415" s="25"/>
      <c r="M415" s="25"/>
      <c r="N415" s="25"/>
      <c r="O415" s="25"/>
      <c r="P415" s="25"/>
      <c r="Q415" s="25"/>
      <c r="R415" s="25"/>
      <c r="S415" s="25"/>
      <c r="T415" s="25"/>
      <c r="U415" s="25"/>
      <c r="V415" s="25"/>
      <c r="W415" s="25"/>
      <c r="X415" s="25"/>
      <c r="Y415" s="25"/>
      <c r="Z415" s="25"/>
    </row>
    <row r="416" spans="1:26" ht="12.75" customHeight="1" x14ac:dyDescent="0.25">
      <c r="A416" s="25"/>
      <c r="B416" s="20"/>
      <c r="C416" s="25"/>
      <c r="D416" s="46"/>
      <c r="E416" s="46"/>
      <c r="F416" s="25"/>
      <c r="G416" s="174"/>
      <c r="H416" s="136"/>
      <c r="I416" s="136"/>
      <c r="J416" s="73"/>
      <c r="K416" s="25"/>
      <c r="L416" s="25"/>
      <c r="M416" s="25"/>
      <c r="N416" s="25"/>
      <c r="O416" s="25"/>
      <c r="P416" s="25"/>
      <c r="Q416" s="25"/>
      <c r="R416" s="25"/>
      <c r="S416" s="25"/>
      <c r="T416" s="25"/>
      <c r="U416" s="25"/>
      <c r="V416" s="25"/>
      <c r="W416" s="25"/>
      <c r="X416" s="25"/>
      <c r="Y416" s="25"/>
      <c r="Z416" s="25"/>
    </row>
    <row r="417" spans="1:26" ht="12.75" customHeight="1" x14ac:dyDescent="0.25">
      <c r="A417" s="25"/>
      <c r="B417" s="20"/>
      <c r="C417" s="25"/>
      <c r="D417" s="46"/>
      <c r="E417" s="46"/>
      <c r="F417" s="25"/>
      <c r="G417" s="174"/>
      <c r="H417" s="136"/>
      <c r="I417" s="136"/>
      <c r="J417" s="73"/>
      <c r="K417" s="25"/>
      <c r="L417" s="25"/>
      <c r="M417" s="25"/>
      <c r="N417" s="25"/>
      <c r="O417" s="25"/>
      <c r="P417" s="25"/>
      <c r="Q417" s="25"/>
      <c r="R417" s="25"/>
      <c r="S417" s="25"/>
      <c r="T417" s="25"/>
      <c r="U417" s="25"/>
      <c r="V417" s="25"/>
      <c r="W417" s="25"/>
      <c r="X417" s="25"/>
      <c r="Y417" s="25"/>
      <c r="Z417" s="25"/>
    </row>
    <row r="418" spans="1:26" ht="12.75" customHeight="1" x14ac:dyDescent="0.25">
      <c r="A418" s="25"/>
      <c r="B418" s="20"/>
      <c r="C418" s="25"/>
      <c r="D418" s="46"/>
      <c r="E418" s="46"/>
      <c r="F418" s="25"/>
      <c r="G418" s="174"/>
      <c r="H418" s="136"/>
      <c r="I418" s="136"/>
      <c r="J418" s="73"/>
      <c r="K418" s="25"/>
      <c r="L418" s="25"/>
      <c r="M418" s="25"/>
      <c r="N418" s="25"/>
      <c r="O418" s="25"/>
      <c r="P418" s="25"/>
      <c r="Q418" s="25"/>
      <c r="R418" s="25"/>
      <c r="S418" s="25"/>
      <c r="T418" s="25"/>
      <c r="U418" s="25"/>
      <c r="V418" s="25"/>
      <c r="W418" s="25"/>
      <c r="X418" s="25"/>
      <c r="Y418" s="25"/>
      <c r="Z418" s="25"/>
    </row>
    <row r="419" spans="1:26" ht="12.75" customHeight="1" x14ac:dyDescent="0.25">
      <c r="A419" s="25"/>
      <c r="B419" s="20"/>
      <c r="C419" s="25"/>
      <c r="D419" s="46"/>
      <c r="E419" s="46"/>
      <c r="F419" s="25"/>
      <c r="G419" s="174"/>
      <c r="H419" s="136"/>
      <c r="I419" s="136"/>
      <c r="J419" s="73"/>
      <c r="K419" s="25"/>
      <c r="L419" s="25"/>
      <c r="M419" s="25"/>
      <c r="N419" s="25"/>
      <c r="O419" s="25"/>
      <c r="P419" s="25"/>
      <c r="Q419" s="25"/>
      <c r="R419" s="25"/>
      <c r="S419" s="25"/>
      <c r="T419" s="25"/>
      <c r="U419" s="25"/>
      <c r="V419" s="25"/>
      <c r="W419" s="25"/>
      <c r="X419" s="25"/>
      <c r="Y419" s="25"/>
      <c r="Z419" s="25"/>
    </row>
    <row r="420" spans="1:26" ht="12.75" customHeight="1" x14ac:dyDescent="0.25">
      <c r="A420" s="25"/>
      <c r="B420" s="20"/>
      <c r="C420" s="25"/>
      <c r="D420" s="46"/>
      <c r="E420" s="46"/>
      <c r="F420" s="25"/>
      <c r="G420" s="174"/>
      <c r="H420" s="136"/>
      <c r="I420" s="136"/>
      <c r="J420" s="73"/>
      <c r="K420" s="25"/>
      <c r="L420" s="25"/>
      <c r="M420" s="25"/>
      <c r="N420" s="25"/>
      <c r="O420" s="25"/>
      <c r="P420" s="25"/>
      <c r="Q420" s="25"/>
      <c r="R420" s="25"/>
      <c r="S420" s="25"/>
      <c r="T420" s="25"/>
      <c r="U420" s="25"/>
      <c r="V420" s="25"/>
      <c r="W420" s="25"/>
      <c r="X420" s="25"/>
      <c r="Y420" s="25"/>
      <c r="Z420" s="25"/>
    </row>
    <row r="421" spans="1:26" ht="12.75" customHeight="1" x14ac:dyDescent="0.25">
      <c r="A421" s="25"/>
      <c r="B421" s="20"/>
      <c r="C421" s="25"/>
      <c r="D421" s="46"/>
      <c r="E421" s="46"/>
      <c r="F421" s="25"/>
      <c r="G421" s="174"/>
      <c r="H421" s="136"/>
      <c r="I421" s="136"/>
      <c r="J421" s="73"/>
      <c r="K421" s="25"/>
      <c r="L421" s="25"/>
      <c r="M421" s="25"/>
      <c r="N421" s="25"/>
      <c r="O421" s="25"/>
      <c r="P421" s="25"/>
      <c r="Q421" s="25"/>
      <c r="R421" s="25"/>
      <c r="S421" s="25"/>
      <c r="T421" s="25"/>
      <c r="U421" s="25"/>
      <c r="V421" s="25"/>
      <c r="W421" s="25"/>
      <c r="X421" s="25"/>
      <c r="Y421" s="25"/>
      <c r="Z421" s="25"/>
    </row>
    <row r="422" spans="1:26" ht="12.75" customHeight="1" x14ac:dyDescent="0.25">
      <c r="A422" s="25"/>
      <c r="B422" s="20"/>
      <c r="C422" s="25"/>
      <c r="D422" s="46"/>
      <c r="E422" s="46"/>
      <c r="F422" s="25"/>
      <c r="G422" s="174"/>
      <c r="H422" s="136"/>
      <c r="I422" s="136"/>
      <c r="J422" s="73"/>
      <c r="K422" s="25"/>
      <c r="L422" s="25"/>
      <c r="M422" s="25"/>
      <c r="N422" s="25"/>
      <c r="O422" s="25"/>
      <c r="P422" s="25"/>
      <c r="Q422" s="25"/>
      <c r="R422" s="25"/>
      <c r="S422" s="25"/>
      <c r="T422" s="25"/>
      <c r="U422" s="25"/>
      <c r="V422" s="25"/>
      <c r="W422" s="25"/>
      <c r="X422" s="25"/>
      <c r="Y422" s="25"/>
      <c r="Z422" s="25"/>
    </row>
    <row r="423" spans="1:26" ht="12.75" customHeight="1" x14ac:dyDescent="0.25">
      <c r="A423" s="25"/>
      <c r="B423" s="20"/>
      <c r="C423" s="25"/>
      <c r="D423" s="46"/>
      <c r="E423" s="46"/>
      <c r="F423" s="25"/>
      <c r="G423" s="174"/>
      <c r="H423" s="136"/>
      <c r="I423" s="136"/>
      <c r="J423" s="73"/>
      <c r="K423" s="25"/>
      <c r="L423" s="25"/>
      <c r="M423" s="25"/>
      <c r="N423" s="25"/>
      <c r="O423" s="25"/>
      <c r="P423" s="25"/>
      <c r="Q423" s="25"/>
      <c r="R423" s="25"/>
      <c r="S423" s="25"/>
      <c r="T423" s="25"/>
      <c r="U423" s="25"/>
      <c r="V423" s="25"/>
      <c r="W423" s="25"/>
      <c r="X423" s="25"/>
      <c r="Y423" s="25"/>
      <c r="Z423" s="25"/>
    </row>
    <row r="424" spans="1:26" ht="12.75" customHeight="1" x14ac:dyDescent="0.25">
      <c r="A424" s="25"/>
      <c r="B424" s="20"/>
      <c r="C424" s="25"/>
      <c r="D424" s="46"/>
      <c r="E424" s="46"/>
      <c r="F424" s="25"/>
      <c r="G424" s="174"/>
      <c r="H424" s="136"/>
      <c r="I424" s="136"/>
      <c r="J424" s="73"/>
      <c r="K424" s="25"/>
      <c r="L424" s="25"/>
      <c r="M424" s="25"/>
      <c r="N424" s="25"/>
      <c r="O424" s="25"/>
      <c r="P424" s="25"/>
      <c r="Q424" s="25"/>
      <c r="R424" s="25"/>
      <c r="S424" s="25"/>
      <c r="T424" s="25"/>
      <c r="U424" s="25"/>
      <c r="V424" s="25"/>
      <c r="W424" s="25"/>
      <c r="X424" s="25"/>
      <c r="Y424" s="25"/>
      <c r="Z424" s="25"/>
    </row>
    <row r="425" spans="1:26" ht="12.75" customHeight="1" x14ac:dyDescent="0.25">
      <c r="A425" s="25"/>
      <c r="B425" s="20"/>
      <c r="C425" s="25"/>
      <c r="D425" s="46"/>
      <c r="E425" s="46"/>
      <c r="F425" s="25"/>
      <c r="G425" s="174"/>
      <c r="H425" s="136"/>
      <c r="I425" s="136"/>
      <c r="J425" s="73"/>
      <c r="K425" s="25"/>
      <c r="L425" s="25"/>
      <c r="M425" s="25"/>
      <c r="N425" s="25"/>
      <c r="O425" s="25"/>
      <c r="P425" s="25"/>
      <c r="Q425" s="25"/>
      <c r="R425" s="25"/>
      <c r="S425" s="25"/>
      <c r="T425" s="25"/>
      <c r="U425" s="25"/>
      <c r="V425" s="25"/>
      <c r="W425" s="25"/>
      <c r="X425" s="25"/>
      <c r="Y425" s="25"/>
      <c r="Z425" s="25"/>
    </row>
    <row r="426" spans="1:26" ht="12.75" customHeight="1" x14ac:dyDescent="0.25">
      <c r="A426" s="25"/>
      <c r="B426" s="20"/>
      <c r="C426" s="25"/>
      <c r="D426" s="46"/>
      <c r="E426" s="46"/>
      <c r="F426" s="25"/>
      <c r="G426" s="174"/>
      <c r="H426" s="136"/>
      <c r="I426" s="136"/>
      <c r="J426" s="73"/>
      <c r="K426" s="25"/>
      <c r="L426" s="25"/>
      <c r="M426" s="25"/>
      <c r="N426" s="25"/>
      <c r="O426" s="25"/>
      <c r="P426" s="25"/>
      <c r="Q426" s="25"/>
      <c r="R426" s="25"/>
      <c r="S426" s="25"/>
      <c r="T426" s="25"/>
      <c r="U426" s="25"/>
      <c r="V426" s="25"/>
      <c r="W426" s="25"/>
      <c r="X426" s="25"/>
      <c r="Y426" s="25"/>
      <c r="Z426" s="25"/>
    </row>
    <row r="427" spans="1:26" ht="12.75" customHeight="1" x14ac:dyDescent="0.25">
      <c r="A427" s="25"/>
      <c r="B427" s="20"/>
      <c r="C427" s="25"/>
      <c r="D427" s="46"/>
      <c r="E427" s="46"/>
      <c r="F427" s="25"/>
      <c r="G427" s="174"/>
      <c r="H427" s="136"/>
      <c r="I427" s="136"/>
      <c r="J427" s="73"/>
      <c r="K427" s="25"/>
      <c r="L427" s="25"/>
      <c r="M427" s="25"/>
      <c r="N427" s="25"/>
      <c r="O427" s="25"/>
      <c r="P427" s="25"/>
      <c r="Q427" s="25"/>
      <c r="R427" s="25"/>
      <c r="S427" s="25"/>
      <c r="T427" s="25"/>
      <c r="U427" s="25"/>
      <c r="V427" s="25"/>
      <c r="W427" s="25"/>
      <c r="X427" s="25"/>
      <c r="Y427" s="25"/>
      <c r="Z427" s="25"/>
    </row>
    <row r="428" spans="1:26" ht="12.75" customHeight="1" x14ac:dyDescent="0.25">
      <c r="A428" s="25"/>
      <c r="B428" s="20"/>
      <c r="C428" s="25"/>
      <c r="D428" s="46"/>
      <c r="E428" s="46"/>
      <c r="F428" s="25"/>
      <c r="G428" s="174"/>
      <c r="H428" s="136"/>
      <c r="I428" s="136"/>
      <c r="J428" s="73"/>
      <c r="K428" s="25"/>
      <c r="L428" s="25"/>
      <c r="M428" s="25"/>
      <c r="N428" s="25"/>
      <c r="O428" s="25"/>
      <c r="P428" s="25"/>
      <c r="Q428" s="25"/>
      <c r="R428" s="25"/>
      <c r="S428" s="25"/>
      <c r="T428" s="25"/>
      <c r="U428" s="25"/>
      <c r="V428" s="25"/>
      <c r="W428" s="25"/>
      <c r="X428" s="25"/>
      <c r="Y428" s="25"/>
      <c r="Z428" s="25"/>
    </row>
    <row r="429" spans="1:26" ht="12.75" customHeight="1" x14ac:dyDescent="0.25">
      <c r="A429" s="25"/>
      <c r="B429" s="20"/>
      <c r="C429" s="25"/>
      <c r="D429" s="46"/>
      <c r="E429" s="46"/>
      <c r="F429" s="25"/>
      <c r="G429" s="174"/>
      <c r="H429" s="136"/>
      <c r="I429" s="136"/>
      <c r="J429" s="73"/>
      <c r="K429" s="25"/>
      <c r="L429" s="25"/>
      <c r="M429" s="25"/>
      <c r="N429" s="25"/>
      <c r="O429" s="25"/>
      <c r="P429" s="25"/>
      <c r="Q429" s="25"/>
      <c r="R429" s="25"/>
      <c r="S429" s="25"/>
      <c r="T429" s="25"/>
      <c r="U429" s="25"/>
      <c r="V429" s="25"/>
      <c r="W429" s="25"/>
      <c r="X429" s="25"/>
      <c r="Y429" s="25"/>
      <c r="Z429" s="25"/>
    </row>
    <row r="430" spans="1:26" ht="12.75" customHeight="1" x14ac:dyDescent="0.25">
      <c r="A430" s="25"/>
      <c r="B430" s="20"/>
      <c r="C430" s="25"/>
      <c r="D430" s="46"/>
      <c r="E430" s="46"/>
      <c r="F430" s="25"/>
      <c r="G430" s="174"/>
      <c r="H430" s="136"/>
      <c r="I430" s="136"/>
      <c r="J430" s="73"/>
      <c r="K430" s="25"/>
      <c r="L430" s="25"/>
      <c r="M430" s="25"/>
      <c r="N430" s="25"/>
      <c r="O430" s="25"/>
      <c r="P430" s="25"/>
      <c r="Q430" s="25"/>
      <c r="R430" s="25"/>
      <c r="S430" s="25"/>
      <c r="T430" s="25"/>
      <c r="U430" s="25"/>
      <c r="V430" s="25"/>
      <c r="W430" s="25"/>
      <c r="X430" s="25"/>
      <c r="Y430" s="25"/>
      <c r="Z430" s="25"/>
    </row>
    <row r="431" spans="1:26" ht="12.75" customHeight="1" x14ac:dyDescent="0.25">
      <c r="A431" s="25"/>
      <c r="B431" s="20"/>
      <c r="C431" s="25"/>
      <c r="D431" s="46"/>
      <c r="E431" s="46"/>
      <c r="F431" s="25"/>
      <c r="G431" s="174"/>
      <c r="H431" s="136"/>
      <c r="I431" s="136"/>
      <c r="J431" s="73"/>
      <c r="K431" s="25"/>
      <c r="L431" s="25"/>
      <c r="M431" s="25"/>
      <c r="N431" s="25"/>
      <c r="O431" s="25"/>
      <c r="P431" s="25"/>
      <c r="Q431" s="25"/>
      <c r="R431" s="25"/>
      <c r="S431" s="25"/>
      <c r="T431" s="25"/>
      <c r="U431" s="25"/>
      <c r="V431" s="25"/>
      <c r="W431" s="25"/>
      <c r="X431" s="25"/>
      <c r="Y431" s="25"/>
      <c r="Z431" s="25"/>
    </row>
    <row r="432" spans="1:26" ht="12.75" customHeight="1" x14ac:dyDescent="0.25">
      <c r="A432" s="25"/>
      <c r="B432" s="20"/>
      <c r="C432" s="25"/>
      <c r="D432" s="46"/>
      <c r="E432" s="46"/>
      <c r="F432" s="25"/>
      <c r="G432" s="174"/>
      <c r="H432" s="136"/>
      <c r="I432" s="136"/>
      <c r="J432" s="73"/>
      <c r="K432" s="25"/>
      <c r="L432" s="25"/>
      <c r="M432" s="25"/>
      <c r="N432" s="25"/>
      <c r="O432" s="25"/>
      <c r="P432" s="25"/>
      <c r="Q432" s="25"/>
      <c r="R432" s="25"/>
      <c r="S432" s="25"/>
      <c r="T432" s="25"/>
      <c r="U432" s="25"/>
      <c r="V432" s="25"/>
      <c r="W432" s="25"/>
      <c r="X432" s="25"/>
      <c r="Y432" s="25"/>
      <c r="Z432" s="25"/>
    </row>
    <row r="433" spans="1:26" ht="12.75" customHeight="1" x14ac:dyDescent="0.25">
      <c r="A433" s="25"/>
      <c r="B433" s="20"/>
      <c r="C433" s="25"/>
      <c r="D433" s="46"/>
      <c r="E433" s="46"/>
      <c r="F433" s="25"/>
      <c r="G433" s="174"/>
      <c r="H433" s="136"/>
      <c r="I433" s="136"/>
      <c r="J433" s="73"/>
      <c r="K433" s="25"/>
      <c r="L433" s="25"/>
      <c r="M433" s="25"/>
      <c r="N433" s="25"/>
      <c r="O433" s="25"/>
      <c r="P433" s="25"/>
      <c r="Q433" s="25"/>
      <c r="R433" s="25"/>
      <c r="S433" s="25"/>
      <c r="T433" s="25"/>
      <c r="U433" s="25"/>
      <c r="V433" s="25"/>
      <c r="W433" s="25"/>
      <c r="X433" s="25"/>
      <c r="Y433" s="25"/>
      <c r="Z433" s="25"/>
    </row>
    <row r="434" spans="1:26" ht="12.75" customHeight="1" x14ac:dyDescent="0.25">
      <c r="A434" s="25"/>
      <c r="B434" s="20"/>
      <c r="C434" s="25"/>
      <c r="D434" s="46"/>
      <c r="E434" s="46"/>
      <c r="F434" s="25"/>
      <c r="G434" s="174"/>
      <c r="H434" s="136"/>
      <c r="I434" s="136"/>
      <c r="J434" s="73"/>
      <c r="K434" s="25"/>
      <c r="L434" s="25"/>
      <c r="M434" s="25"/>
      <c r="N434" s="25"/>
      <c r="O434" s="25"/>
      <c r="P434" s="25"/>
      <c r="Q434" s="25"/>
      <c r="R434" s="25"/>
      <c r="S434" s="25"/>
      <c r="T434" s="25"/>
      <c r="U434" s="25"/>
      <c r="V434" s="25"/>
      <c r="W434" s="25"/>
      <c r="X434" s="25"/>
      <c r="Y434" s="25"/>
      <c r="Z434" s="25"/>
    </row>
    <row r="435" spans="1:26" ht="12.75" customHeight="1" x14ac:dyDescent="0.25">
      <c r="A435" s="25"/>
      <c r="B435" s="20"/>
      <c r="C435" s="25"/>
      <c r="D435" s="46"/>
      <c r="E435" s="46"/>
      <c r="F435" s="25"/>
      <c r="G435" s="174"/>
      <c r="H435" s="136"/>
      <c r="I435" s="136"/>
      <c r="J435" s="73"/>
      <c r="K435" s="25"/>
      <c r="L435" s="25"/>
      <c r="M435" s="25"/>
      <c r="N435" s="25"/>
      <c r="O435" s="25"/>
      <c r="P435" s="25"/>
      <c r="Q435" s="25"/>
      <c r="R435" s="25"/>
      <c r="S435" s="25"/>
      <c r="T435" s="25"/>
      <c r="U435" s="25"/>
      <c r="V435" s="25"/>
      <c r="W435" s="25"/>
      <c r="X435" s="25"/>
      <c r="Y435" s="25"/>
      <c r="Z435" s="25"/>
    </row>
    <row r="436" spans="1:26" ht="12.75" customHeight="1" x14ac:dyDescent="0.25">
      <c r="A436" s="25"/>
      <c r="B436" s="20"/>
      <c r="C436" s="25"/>
      <c r="D436" s="46"/>
      <c r="E436" s="46"/>
      <c r="F436" s="25"/>
      <c r="G436" s="174"/>
      <c r="H436" s="136"/>
      <c r="I436" s="136"/>
      <c r="J436" s="73"/>
      <c r="K436" s="25"/>
      <c r="L436" s="25"/>
      <c r="M436" s="25"/>
      <c r="N436" s="25"/>
      <c r="O436" s="25"/>
      <c r="P436" s="25"/>
      <c r="Q436" s="25"/>
      <c r="R436" s="25"/>
      <c r="S436" s="25"/>
      <c r="T436" s="25"/>
      <c r="U436" s="25"/>
      <c r="V436" s="25"/>
      <c r="W436" s="25"/>
      <c r="X436" s="25"/>
      <c r="Y436" s="25"/>
      <c r="Z436" s="25"/>
    </row>
    <row r="437" spans="1:26" ht="12.75" customHeight="1" x14ac:dyDescent="0.25">
      <c r="A437" s="25"/>
      <c r="B437" s="20"/>
      <c r="C437" s="25"/>
      <c r="D437" s="46"/>
      <c r="E437" s="46"/>
      <c r="F437" s="25"/>
      <c r="G437" s="174"/>
      <c r="H437" s="136"/>
      <c r="I437" s="136"/>
      <c r="J437" s="73"/>
      <c r="K437" s="25"/>
      <c r="L437" s="25"/>
      <c r="M437" s="25"/>
      <c r="N437" s="25"/>
      <c r="O437" s="25"/>
      <c r="P437" s="25"/>
      <c r="Q437" s="25"/>
      <c r="R437" s="25"/>
      <c r="S437" s="25"/>
      <c r="T437" s="25"/>
      <c r="U437" s="25"/>
      <c r="V437" s="25"/>
      <c r="W437" s="25"/>
      <c r="X437" s="25"/>
      <c r="Y437" s="25"/>
      <c r="Z437" s="25"/>
    </row>
    <row r="438" spans="1:26" ht="12.75" customHeight="1" x14ac:dyDescent="0.25">
      <c r="A438" s="25"/>
      <c r="B438" s="20"/>
      <c r="C438" s="25"/>
      <c r="D438" s="46"/>
      <c r="E438" s="46"/>
      <c r="F438" s="25"/>
      <c r="G438" s="174"/>
      <c r="H438" s="136"/>
      <c r="I438" s="136"/>
      <c r="J438" s="73"/>
      <c r="K438" s="25"/>
      <c r="L438" s="25"/>
      <c r="M438" s="25"/>
      <c r="N438" s="25"/>
      <c r="O438" s="25"/>
      <c r="P438" s="25"/>
      <c r="Q438" s="25"/>
      <c r="R438" s="25"/>
      <c r="S438" s="25"/>
      <c r="T438" s="25"/>
      <c r="U438" s="25"/>
      <c r="V438" s="25"/>
      <c r="W438" s="25"/>
      <c r="X438" s="25"/>
      <c r="Y438" s="25"/>
      <c r="Z438" s="25"/>
    </row>
    <row r="439" spans="1:26" ht="12.75" customHeight="1" x14ac:dyDescent="0.25">
      <c r="A439" s="25"/>
      <c r="B439" s="20"/>
      <c r="C439" s="25"/>
      <c r="D439" s="46"/>
      <c r="E439" s="46"/>
      <c r="F439" s="25"/>
      <c r="G439" s="174"/>
      <c r="H439" s="136"/>
      <c r="I439" s="136"/>
      <c r="J439" s="73"/>
      <c r="K439" s="25"/>
      <c r="L439" s="25"/>
      <c r="M439" s="25"/>
      <c r="N439" s="25"/>
      <c r="O439" s="25"/>
      <c r="P439" s="25"/>
      <c r="Q439" s="25"/>
      <c r="R439" s="25"/>
      <c r="S439" s="25"/>
      <c r="T439" s="25"/>
      <c r="U439" s="25"/>
      <c r="V439" s="25"/>
      <c r="W439" s="25"/>
      <c r="X439" s="25"/>
      <c r="Y439" s="25"/>
      <c r="Z439" s="25"/>
    </row>
    <row r="440" spans="1:26" ht="12.75" customHeight="1" x14ac:dyDescent="0.25">
      <c r="A440" s="25"/>
      <c r="B440" s="20"/>
      <c r="C440" s="25"/>
      <c r="D440" s="46"/>
      <c r="E440" s="46"/>
      <c r="F440" s="25"/>
      <c r="G440" s="174"/>
      <c r="H440" s="136"/>
      <c r="I440" s="136"/>
      <c r="J440" s="73"/>
      <c r="K440" s="25"/>
      <c r="L440" s="25"/>
      <c r="M440" s="25"/>
      <c r="N440" s="25"/>
      <c r="O440" s="25"/>
      <c r="P440" s="25"/>
      <c r="Q440" s="25"/>
      <c r="R440" s="25"/>
      <c r="S440" s="25"/>
      <c r="T440" s="25"/>
      <c r="U440" s="25"/>
      <c r="V440" s="25"/>
      <c r="W440" s="25"/>
      <c r="X440" s="25"/>
      <c r="Y440" s="25"/>
      <c r="Z440" s="25"/>
    </row>
    <row r="441" spans="1:26" ht="12.75" customHeight="1" x14ac:dyDescent="0.25">
      <c r="A441" s="25"/>
      <c r="B441" s="20"/>
      <c r="C441" s="25"/>
      <c r="D441" s="46"/>
      <c r="E441" s="46"/>
      <c r="F441" s="25"/>
      <c r="G441" s="174"/>
      <c r="H441" s="136"/>
      <c r="I441" s="136"/>
      <c r="J441" s="73"/>
      <c r="K441" s="25"/>
      <c r="L441" s="25"/>
      <c r="M441" s="25"/>
      <c r="N441" s="25"/>
      <c r="O441" s="25"/>
      <c r="P441" s="25"/>
      <c r="Q441" s="25"/>
      <c r="R441" s="25"/>
      <c r="S441" s="25"/>
      <c r="T441" s="25"/>
      <c r="U441" s="25"/>
      <c r="V441" s="25"/>
      <c r="W441" s="25"/>
      <c r="X441" s="25"/>
      <c r="Y441" s="25"/>
      <c r="Z441" s="25"/>
    </row>
    <row r="442" spans="1:26" ht="12.75" customHeight="1" x14ac:dyDescent="0.25">
      <c r="A442" s="25"/>
      <c r="B442" s="20"/>
      <c r="C442" s="25"/>
      <c r="D442" s="46"/>
      <c r="E442" s="46"/>
      <c r="F442" s="25"/>
      <c r="G442" s="174"/>
      <c r="H442" s="136"/>
      <c r="I442" s="136"/>
      <c r="J442" s="73"/>
      <c r="K442" s="25"/>
      <c r="L442" s="25"/>
      <c r="M442" s="25"/>
      <c r="N442" s="25"/>
      <c r="O442" s="25"/>
      <c r="P442" s="25"/>
      <c r="Q442" s="25"/>
      <c r="R442" s="25"/>
      <c r="S442" s="25"/>
      <c r="T442" s="25"/>
      <c r="U442" s="25"/>
      <c r="V442" s="25"/>
      <c r="W442" s="25"/>
      <c r="X442" s="25"/>
      <c r="Y442" s="25"/>
      <c r="Z442" s="25"/>
    </row>
    <row r="443" spans="1:26" ht="12.75" customHeight="1" x14ac:dyDescent="0.25">
      <c r="A443" s="25"/>
      <c r="B443" s="20"/>
      <c r="C443" s="25"/>
      <c r="D443" s="46"/>
      <c r="E443" s="46"/>
      <c r="F443" s="25"/>
      <c r="G443" s="174"/>
      <c r="H443" s="136"/>
      <c r="I443" s="136"/>
      <c r="J443" s="73"/>
      <c r="K443" s="25"/>
      <c r="L443" s="25"/>
      <c r="M443" s="25"/>
      <c r="N443" s="25"/>
      <c r="O443" s="25"/>
      <c r="P443" s="25"/>
      <c r="Q443" s="25"/>
      <c r="R443" s="25"/>
      <c r="S443" s="25"/>
      <c r="T443" s="25"/>
      <c r="U443" s="25"/>
      <c r="V443" s="25"/>
      <c r="W443" s="25"/>
      <c r="X443" s="25"/>
      <c r="Y443" s="25"/>
      <c r="Z443" s="25"/>
    </row>
    <row r="444" spans="1:26" ht="12.75" customHeight="1" x14ac:dyDescent="0.25">
      <c r="A444" s="25"/>
      <c r="B444" s="20"/>
      <c r="C444" s="25"/>
      <c r="D444" s="46"/>
      <c r="E444" s="46"/>
      <c r="F444" s="25"/>
      <c r="G444" s="174"/>
      <c r="H444" s="136"/>
      <c r="I444" s="136"/>
      <c r="J444" s="73"/>
      <c r="K444" s="25"/>
      <c r="L444" s="25"/>
      <c r="M444" s="25"/>
      <c r="N444" s="25"/>
      <c r="O444" s="25"/>
      <c r="P444" s="25"/>
      <c r="Q444" s="25"/>
      <c r="R444" s="25"/>
      <c r="S444" s="25"/>
      <c r="T444" s="25"/>
      <c r="U444" s="25"/>
      <c r="V444" s="25"/>
      <c r="W444" s="25"/>
      <c r="X444" s="25"/>
      <c r="Y444" s="25"/>
      <c r="Z444" s="25"/>
    </row>
    <row r="445" spans="1:26" ht="12.75" customHeight="1" x14ac:dyDescent="0.25">
      <c r="A445" s="25"/>
      <c r="B445" s="20"/>
      <c r="C445" s="25"/>
      <c r="D445" s="46"/>
      <c r="E445" s="46"/>
      <c r="F445" s="25"/>
      <c r="G445" s="174"/>
      <c r="H445" s="136"/>
      <c r="I445" s="136"/>
      <c r="J445" s="73"/>
      <c r="K445" s="25"/>
      <c r="L445" s="25"/>
      <c r="M445" s="25"/>
      <c r="N445" s="25"/>
      <c r="O445" s="25"/>
      <c r="P445" s="25"/>
      <c r="Q445" s="25"/>
      <c r="R445" s="25"/>
      <c r="S445" s="25"/>
      <c r="T445" s="25"/>
      <c r="U445" s="25"/>
      <c r="V445" s="25"/>
      <c r="W445" s="25"/>
      <c r="X445" s="25"/>
      <c r="Y445" s="25"/>
      <c r="Z445" s="25"/>
    </row>
    <row r="446" spans="1:26" ht="12.75" customHeight="1" x14ac:dyDescent="0.25">
      <c r="A446" s="25"/>
      <c r="B446" s="20"/>
      <c r="C446" s="25"/>
      <c r="D446" s="46"/>
      <c r="E446" s="46"/>
      <c r="F446" s="25"/>
      <c r="G446" s="174"/>
      <c r="H446" s="136"/>
      <c r="I446" s="136"/>
      <c r="J446" s="73"/>
      <c r="K446" s="25"/>
      <c r="L446" s="25"/>
      <c r="M446" s="25"/>
      <c r="N446" s="25"/>
      <c r="O446" s="25"/>
      <c r="P446" s="25"/>
      <c r="Q446" s="25"/>
      <c r="R446" s="25"/>
      <c r="S446" s="25"/>
      <c r="T446" s="25"/>
      <c r="U446" s="25"/>
      <c r="V446" s="25"/>
      <c r="W446" s="25"/>
      <c r="X446" s="25"/>
      <c r="Y446" s="25"/>
      <c r="Z446" s="25"/>
    </row>
    <row r="447" spans="1:26" ht="12.75" customHeight="1" x14ac:dyDescent="0.25">
      <c r="A447" s="25"/>
      <c r="B447" s="20"/>
      <c r="C447" s="25"/>
      <c r="D447" s="46"/>
      <c r="E447" s="46"/>
      <c r="F447" s="25"/>
      <c r="G447" s="174"/>
      <c r="H447" s="136"/>
      <c r="I447" s="136"/>
      <c r="J447" s="73"/>
      <c r="K447" s="25"/>
      <c r="L447" s="25"/>
      <c r="M447" s="25"/>
      <c r="N447" s="25"/>
      <c r="O447" s="25"/>
      <c r="P447" s="25"/>
      <c r="Q447" s="25"/>
      <c r="R447" s="25"/>
      <c r="S447" s="25"/>
      <c r="T447" s="25"/>
      <c r="U447" s="25"/>
      <c r="V447" s="25"/>
      <c r="W447" s="25"/>
      <c r="X447" s="25"/>
      <c r="Y447" s="25"/>
      <c r="Z447" s="25"/>
    </row>
    <row r="448" spans="1:26" ht="12.75" customHeight="1" x14ac:dyDescent="0.25">
      <c r="A448" s="25"/>
      <c r="B448" s="20"/>
      <c r="C448" s="25"/>
      <c r="D448" s="46"/>
      <c r="E448" s="46"/>
      <c r="F448" s="25"/>
      <c r="G448" s="174"/>
      <c r="H448" s="136"/>
      <c r="I448" s="136"/>
      <c r="J448" s="73"/>
      <c r="K448" s="25"/>
      <c r="L448" s="25"/>
      <c r="M448" s="25"/>
      <c r="N448" s="25"/>
      <c r="O448" s="25"/>
      <c r="P448" s="25"/>
      <c r="Q448" s="25"/>
      <c r="R448" s="25"/>
      <c r="S448" s="25"/>
      <c r="T448" s="25"/>
      <c r="U448" s="25"/>
      <c r="V448" s="25"/>
      <c r="W448" s="25"/>
      <c r="X448" s="25"/>
      <c r="Y448" s="25"/>
      <c r="Z448" s="25"/>
    </row>
    <row r="449" spans="1:26" ht="12.75" customHeight="1" x14ac:dyDescent="0.25">
      <c r="A449" s="25"/>
      <c r="B449" s="20"/>
      <c r="C449" s="25"/>
      <c r="D449" s="46"/>
      <c r="E449" s="46"/>
      <c r="F449" s="25"/>
      <c r="G449" s="174"/>
      <c r="H449" s="136"/>
      <c r="I449" s="136"/>
      <c r="J449" s="73"/>
      <c r="K449" s="25"/>
      <c r="L449" s="25"/>
      <c r="M449" s="25"/>
      <c r="N449" s="25"/>
      <c r="O449" s="25"/>
      <c r="P449" s="25"/>
      <c r="Q449" s="25"/>
      <c r="R449" s="25"/>
      <c r="S449" s="25"/>
      <c r="T449" s="25"/>
      <c r="U449" s="25"/>
      <c r="V449" s="25"/>
      <c r="W449" s="25"/>
      <c r="X449" s="25"/>
      <c r="Y449" s="25"/>
      <c r="Z449" s="25"/>
    </row>
    <row r="450" spans="1:26" ht="12.75" customHeight="1" x14ac:dyDescent="0.25">
      <c r="A450" s="25"/>
      <c r="B450" s="20"/>
      <c r="C450" s="25"/>
      <c r="D450" s="46"/>
      <c r="E450" s="46"/>
      <c r="F450" s="25"/>
      <c r="G450" s="174"/>
      <c r="H450" s="136"/>
      <c r="I450" s="136"/>
      <c r="J450" s="73"/>
      <c r="K450" s="25"/>
      <c r="L450" s="25"/>
      <c r="M450" s="25"/>
      <c r="N450" s="25"/>
      <c r="O450" s="25"/>
      <c r="P450" s="25"/>
      <c r="Q450" s="25"/>
      <c r="R450" s="25"/>
      <c r="S450" s="25"/>
      <c r="T450" s="25"/>
      <c r="U450" s="25"/>
      <c r="V450" s="25"/>
      <c r="W450" s="25"/>
      <c r="X450" s="25"/>
      <c r="Y450" s="25"/>
      <c r="Z450" s="25"/>
    </row>
    <row r="451" spans="1:26" ht="12.75" customHeight="1" x14ac:dyDescent="0.25">
      <c r="A451" s="25"/>
      <c r="B451" s="20"/>
      <c r="C451" s="25"/>
      <c r="D451" s="46"/>
      <c r="E451" s="46"/>
      <c r="F451" s="25"/>
      <c r="G451" s="174"/>
      <c r="H451" s="136"/>
      <c r="I451" s="136"/>
      <c r="J451" s="73"/>
      <c r="K451" s="25"/>
      <c r="L451" s="25"/>
      <c r="M451" s="25"/>
      <c r="N451" s="25"/>
      <c r="O451" s="25"/>
      <c r="P451" s="25"/>
      <c r="Q451" s="25"/>
      <c r="R451" s="25"/>
      <c r="S451" s="25"/>
      <c r="T451" s="25"/>
      <c r="U451" s="25"/>
      <c r="V451" s="25"/>
      <c r="W451" s="25"/>
      <c r="X451" s="25"/>
      <c r="Y451" s="25"/>
      <c r="Z451" s="25"/>
    </row>
    <row r="452" spans="1:26" ht="12.75" customHeight="1" x14ac:dyDescent="0.25">
      <c r="A452" s="25"/>
      <c r="B452" s="20"/>
      <c r="C452" s="25"/>
      <c r="D452" s="46"/>
      <c r="E452" s="46"/>
      <c r="F452" s="25"/>
      <c r="G452" s="174"/>
      <c r="H452" s="136"/>
      <c r="I452" s="136"/>
      <c r="J452" s="73"/>
      <c r="K452" s="25"/>
      <c r="L452" s="25"/>
      <c r="M452" s="25"/>
      <c r="N452" s="25"/>
      <c r="O452" s="25"/>
      <c r="P452" s="25"/>
      <c r="Q452" s="25"/>
      <c r="R452" s="25"/>
      <c r="S452" s="25"/>
      <c r="T452" s="25"/>
      <c r="U452" s="25"/>
      <c r="V452" s="25"/>
      <c r="W452" s="25"/>
      <c r="X452" s="25"/>
      <c r="Y452" s="25"/>
      <c r="Z452" s="25"/>
    </row>
    <row r="453" spans="1:26" ht="12.75" customHeight="1" x14ac:dyDescent="0.25">
      <c r="A453" s="25"/>
      <c r="B453" s="20"/>
      <c r="C453" s="25"/>
      <c r="D453" s="46"/>
      <c r="E453" s="46"/>
      <c r="F453" s="25"/>
      <c r="G453" s="174"/>
      <c r="H453" s="136"/>
      <c r="I453" s="136"/>
      <c r="J453" s="73"/>
      <c r="K453" s="25"/>
      <c r="L453" s="25"/>
      <c r="M453" s="25"/>
      <c r="N453" s="25"/>
      <c r="O453" s="25"/>
      <c r="P453" s="25"/>
      <c r="Q453" s="25"/>
      <c r="R453" s="25"/>
      <c r="S453" s="25"/>
      <c r="T453" s="25"/>
      <c r="U453" s="25"/>
      <c r="V453" s="25"/>
      <c r="W453" s="25"/>
      <c r="X453" s="25"/>
      <c r="Y453" s="25"/>
      <c r="Z453" s="25"/>
    </row>
    <row r="454" spans="1:26" ht="12.75" customHeight="1" x14ac:dyDescent="0.25">
      <c r="A454" s="25"/>
      <c r="B454" s="20"/>
      <c r="C454" s="25"/>
      <c r="D454" s="46"/>
      <c r="E454" s="46"/>
      <c r="F454" s="25"/>
      <c r="G454" s="174"/>
      <c r="H454" s="136"/>
      <c r="I454" s="136"/>
      <c r="J454" s="73"/>
      <c r="K454" s="25"/>
      <c r="L454" s="25"/>
      <c r="M454" s="25"/>
      <c r="N454" s="25"/>
      <c r="O454" s="25"/>
      <c r="P454" s="25"/>
      <c r="Q454" s="25"/>
      <c r="R454" s="25"/>
      <c r="S454" s="25"/>
      <c r="T454" s="25"/>
      <c r="U454" s="25"/>
      <c r="V454" s="25"/>
      <c r="W454" s="25"/>
      <c r="X454" s="25"/>
      <c r="Y454" s="25"/>
      <c r="Z454" s="25"/>
    </row>
    <row r="455" spans="1:26" ht="12.75" customHeight="1" x14ac:dyDescent="0.25">
      <c r="A455" s="25"/>
      <c r="B455" s="20"/>
      <c r="C455" s="25"/>
      <c r="D455" s="46"/>
      <c r="E455" s="46"/>
      <c r="F455" s="25"/>
      <c r="G455" s="174"/>
      <c r="H455" s="136"/>
      <c r="I455" s="136"/>
      <c r="J455" s="73"/>
      <c r="K455" s="25"/>
      <c r="L455" s="25"/>
      <c r="M455" s="25"/>
      <c r="N455" s="25"/>
      <c r="O455" s="25"/>
      <c r="P455" s="25"/>
      <c r="Q455" s="25"/>
      <c r="R455" s="25"/>
      <c r="S455" s="25"/>
      <c r="T455" s="25"/>
      <c r="U455" s="25"/>
      <c r="V455" s="25"/>
      <c r="W455" s="25"/>
      <c r="X455" s="25"/>
      <c r="Y455" s="25"/>
      <c r="Z455" s="25"/>
    </row>
    <row r="456" spans="1:26" ht="12.75" customHeight="1" x14ac:dyDescent="0.25">
      <c r="A456" s="25"/>
      <c r="B456" s="20"/>
      <c r="C456" s="25"/>
      <c r="D456" s="46"/>
      <c r="E456" s="46"/>
      <c r="F456" s="25"/>
      <c r="G456" s="174"/>
      <c r="H456" s="136"/>
      <c r="I456" s="136"/>
      <c r="J456" s="73"/>
      <c r="K456" s="25"/>
      <c r="L456" s="25"/>
      <c r="M456" s="25"/>
      <c r="N456" s="25"/>
      <c r="O456" s="25"/>
      <c r="P456" s="25"/>
      <c r="Q456" s="25"/>
      <c r="R456" s="25"/>
      <c r="S456" s="25"/>
      <c r="T456" s="25"/>
      <c r="U456" s="25"/>
      <c r="V456" s="25"/>
      <c r="W456" s="25"/>
      <c r="X456" s="25"/>
      <c r="Y456" s="25"/>
      <c r="Z456" s="25"/>
    </row>
    <row r="457" spans="1:26" ht="12.75" customHeight="1" x14ac:dyDescent="0.25">
      <c r="A457" s="25"/>
      <c r="B457" s="20"/>
      <c r="C457" s="25"/>
      <c r="D457" s="46"/>
      <c r="E457" s="46"/>
      <c r="F457" s="25"/>
      <c r="G457" s="174"/>
      <c r="H457" s="136"/>
      <c r="I457" s="136"/>
      <c r="J457" s="73"/>
      <c r="K457" s="25"/>
      <c r="L457" s="25"/>
      <c r="M457" s="25"/>
      <c r="N457" s="25"/>
      <c r="O457" s="25"/>
      <c r="P457" s="25"/>
      <c r="Q457" s="25"/>
      <c r="R457" s="25"/>
      <c r="S457" s="25"/>
      <c r="T457" s="25"/>
      <c r="U457" s="25"/>
      <c r="V457" s="25"/>
      <c r="W457" s="25"/>
      <c r="X457" s="25"/>
      <c r="Y457" s="25"/>
      <c r="Z457" s="25"/>
    </row>
    <row r="458" spans="1:26" ht="12.75" customHeight="1" x14ac:dyDescent="0.25">
      <c r="A458" s="25"/>
      <c r="B458" s="20"/>
      <c r="C458" s="25"/>
      <c r="D458" s="46"/>
      <c r="E458" s="46"/>
      <c r="F458" s="25"/>
      <c r="G458" s="174"/>
      <c r="H458" s="136"/>
      <c r="I458" s="136"/>
      <c r="J458" s="73"/>
      <c r="K458" s="25"/>
      <c r="L458" s="25"/>
      <c r="M458" s="25"/>
      <c r="N458" s="25"/>
      <c r="O458" s="25"/>
      <c r="P458" s="25"/>
      <c r="Q458" s="25"/>
      <c r="R458" s="25"/>
      <c r="S458" s="25"/>
      <c r="T458" s="25"/>
      <c r="U458" s="25"/>
      <c r="V458" s="25"/>
      <c r="W458" s="25"/>
      <c r="X458" s="25"/>
      <c r="Y458" s="25"/>
      <c r="Z458" s="25"/>
    </row>
    <row r="459" spans="1:26" ht="12.75" customHeight="1" x14ac:dyDescent="0.25">
      <c r="A459" s="25"/>
      <c r="B459" s="20"/>
      <c r="C459" s="25"/>
      <c r="D459" s="46"/>
      <c r="E459" s="46"/>
      <c r="F459" s="25"/>
      <c r="G459" s="174"/>
      <c r="H459" s="136"/>
      <c r="I459" s="136"/>
      <c r="J459" s="73"/>
      <c r="K459" s="25"/>
      <c r="L459" s="25"/>
      <c r="M459" s="25"/>
      <c r="N459" s="25"/>
      <c r="O459" s="25"/>
      <c r="P459" s="25"/>
      <c r="Q459" s="25"/>
      <c r="R459" s="25"/>
      <c r="S459" s="25"/>
      <c r="T459" s="25"/>
      <c r="U459" s="25"/>
      <c r="V459" s="25"/>
      <c r="W459" s="25"/>
      <c r="X459" s="25"/>
      <c r="Y459" s="25"/>
      <c r="Z459" s="25"/>
    </row>
    <row r="460" spans="1:26" ht="12.75" customHeight="1" x14ac:dyDescent="0.25">
      <c r="A460" s="25"/>
      <c r="B460" s="20"/>
      <c r="C460" s="25"/>
      <c r="D460" s="46"/>
      <c r="E460" s="46"/>
      <c r="F460" s="25"/>
      <c r="G460" s="174"/>
      <c r="H460" s="136"/>
      <c r="I460" s="136"/>
      <c r="J460" s="73"/>
      <c r="K460" s="25"/>
      <c r="L460" s="25"/>
      <c r="M460" s="25"/>
      <c r="N460" s="25"/>
      <c r="O460" s="25"/>
      <c r="P460" s="25"/>
      <c r="Q460" s="25"/>
      <c r="R460" s="25"/>
      <c r="S460" s="25"/>
      <c r="T460" s="25"/>
      <c r="U460" s="25"/>
      <c r="V460" s="25"/>
      <c r="W460" s="25"/>
      <c r="X460" s="25"/>
      <c r="Y460" s="25"/>
      <c r="Z460" s="25"/>
    </row>
    <row r="461" spans="1:26" ht="12.75" customHeight="1" x14ac:dyDescent="0.25">
      <c r="A461" s="25"/>
      <c r="B461" s="20"/>
      <c r="C461" s="25"/>
      <c r="D461" s="46"/>
      <c r="E461" s="46"/>
      <c r="F461" s="25"/>
      <c r="G461" s="174"/>
      <c r="H461" s="136"/>
      <c r="I461" s="136"/>
      <c r="J461" s="73"/>
      <c r="K461" s="25"/>
      <c r="L461" s="25"/>
      <c r="M461" s="25"/>
      <c r="N461" s="25"/>
      <c r="O461" s="25"/>
      <c r="P461" s="25"/>
      <c r="Q461" s="25"/>
      <c r="R461" s="25"/>
      <c r="S461" s="25"/>
      <c r="T461" s="25"/>
      <c r="U461" s="25"/>
      <c r="V461" s="25"/>
      <c r="W461" s="25"/>
      <c r="X461" s="25"/>
      <c r="Y461" s="25"/>
      <c r="Z461" s="25"/>
    </row>
    <row r="462" spans="1:26" ht="12.75" customHeight="1" x14ac:dyDescent="0.25">
      <c r="A462" s="25"/>
      <c r="B462" s="20"/>
      <c r="C462" s="25"/>
      <c r="D462" s="46"/>
      <c r="E462" s="46"/>
      <c r="F462" s="25"/>
      <c r="G462" s="174"/>
      <c r="H462" s="136"/>
      <c r="I462" s="136"/>
      <c r="J462" s="73"/>
      <c r="K462" s="25"/>
      <c r="L462" s="25"/>
      <c r="M462" s="25"/>
      <c r="N462" s="25"/>
      <c r="O462" s="25"/>
      <c r="P462" s="25"/>
      <c r="Q462" s="25"/>
      <c r="R462" s="25"/>
      <c r="S462" s="25"/>
      <c r="T462" s="25"/>
      <c r="U462" s="25"/>
      <c r="V462" s="25"/>
      <c r="W462" s="25"/>
      <c r="X462" s="25"/>
      <c r="Y462" s="25"/>
      <c r="Z462" s="25"/>
    </row>
    <row r="463" spans="1:26" ht="12.75" customHeight="1" x14ac:dyDescent="0.25">
      <c r="A463" s="25"/>
      <c r="B463" s="20"/>
      <c r="C463" s="25"/>
      <c r="D463" s="46"/>
      <c r="E463" s="46"/>
      <c r="F463" s="25"/>
      <c r="G463" s="174"/>
      <c r="H463" s="136"/>
      <c r="I463" s="136"/>
      <c r="J463" s="73"/>
      <c r="K463" s="25"/>
      <c r="L463" s="25"/>
      <c r="M463" s="25"/>
      <c r="N463" s="25"/>
      <c r="O463" s="25"/>
      <c r="P463" s="25"/>
      <c r="Q463" s="25"/>
      <c r="R463" s="25"/>
      <c r="S463" s="25"/>
      <c r="T463" s="25"/>
      <c r="U463" s="25"/>
      <c r="V463" s="25"/>
      <c r="W463" s="25"/>
      <c r="X463" s="25"/>
      <c r="Y463" s="25"/>
      <c r="Z463" s="25"/>
    </row>
    <row r="464" spans="1:26" ht="12.75" customHeight="1" x14ac:dyDescent="0.25">
      <c r="A464" s="25"/>
      <c r="B464" s="20"/>
      <c r="C464" s="25"/>
      <c r="D464" s="46"/>
      <c r="E464" s="46"/>
      <c r="F464" s="25"/>
      <c r="G464" s="174"/>
      <c r="H464" s="136"/>
      <c r="I464" s="136"/>
      <c r="J464" s="73"/>
      <c r="K464" s="25"/>
      <c r="L464" s="25"/>
      <c r="M464" s="25"/>
      <c r="N464" s="25"/>
      <c r="O464" s="25"/>
      <c r="P464" s="25"/>
      <c r="Q464" s="25"/>
      <c r="R464" s="25"/>
      <c r="S464" s="25"/>
      <c r="T464" s="25"/>
      <c r="U464" s="25"/>
      <c r="V464" s="25"/>
      <c r="W464" s="25"/>
      <c r="X464" s="25"/>
      <c r="Y464" s="25"/>
      <c r="Z464" s="25"/>
    </row>
    <row r="465" spans="1:26" ht="12.75" customHeight="1" x14ac:dyDescent="0.25">
      <c r="A465" s="25"/>
      <c r="B465" s="20"/>
      <c r="C465" s="25"/>
      <c r="D465" s="46"/>
      <c r="E465" s="46"/>
      <c r="F465" s="25"/>
      <c r="G465" s="174"/>
      <c r="H465" s="136"/>
      <c r="I465" s="136"/>
      <c r="J465" s="73"/>
      <c r="K465" s="25"/>
      <c r="L465" s="25"/>
      <c r="M465" s="25"/>
      <c r="N465" s="25"/>
      <c r="O465" s="25"/>
      <c r="P465" s="25"/>
      <c r="Q465" s="25"/>
      <c r="R465" s="25"/>
      <c r="S465" s="25"/>
      <c r="T465" s="25"/>
      <c r="U465" s="25"/>
      <c r="V465" s="25"/>
      <c r="W465" s="25"/>
      <c r="X465" s="25"/>
      <c r="Y465" s="25"/>
      <c r="Z465" s="25"/>
    </row>
    <row r="466" spans="1:26" ht="12.75" customHeight="1" x14ac:dyDescent="0.25">
      <c r="A466" s="25"/>
      <c r="B466" s="20"/>
      <c r="C466" s="25"/>
      <c r="D466" s="46"/>
      <c r="E466" s="46"/>
      <c r="F466" s="25"/>
      <c r="G466" s="174"/>
      <c r="H466" s="136"/>
      <c r="I466" s="136"/>
      <c r="J466" s="73"/>
      <c r="K466" s="25"/>
      <c r="L466" s="25"/>
      <c r="M466" s="25"/>
      <c r="N466" s="25"/>
      <c r="O466" s="25"/>
      <c r="P466" s="25"/>
      <c r="Q466" s="25"/>
      <c r="R466" s="25"/>
      <c r="S466" s="25"/>
      <c r="T466" s="25"/>
      <c r="U466" s="25"/>
      <c r="V466" s="25"/>
      <c r="W466" s="25"/>
      <c r="X466" s="25"/>
      <c r="Y466" s="25"/>
      <c r="Z466" s="25"/>
    </row>
    <row r="467" spans="1:26" ht="12.75" customHeight="1" x14ac:dyDescent="0.25">
      <c r="A467" s="25"/>
      <c r="B467" s="20"/>
      <c r="C467" s="25"/>
      <c r="D467" s="46"/>
      <c r="E467" s="46"/>
      <c r="F467" s="25"/>
      <c r="G467" s="174"/>
      <c r="H467" s="136"/>
      <c r="I467" s="136"/>
      <c r="J467" s="73"/>
      <c r="K467" s="25"/>
      <c r="L467" s="25"/>
      <c r="M467" s="25"/>
      <c r="N467" s="25"/>
      <c r="O467" s="25"/>
      <c r="P467" s="25"/>
      <c r="Q467" s="25"/>
      <c r="R467" s="25"/>
      <c r="S467" s="25"/>
      <c r="T467" s="25"/>
      <c r="U467" s="25"/>
      <c r="V467" s="25"/>
      <c r="W467" s="25"/>
      <c r="X467" s="25"/>
      <c r="Y467" s="25"/>
      <c r="Z467" s="25"/>
    </row>
    <row r="468" spans="1:26" ht="12.75" customHeight="1" x14ac:dyDescent="0.25">
      <c r="A468" s="25"/>
      <c r="B468" s="20"/>
      <c r="C468" s="25"/>
      <c r="D468" s="46"/>
      <c r="E468" s="46"/>
      <c r="F468" s="25"/>
      <c r="G468" s="174"/>
      <c r="H468" s="136"/>
      <c r="I468" s="136"/>
      <c r="J468" s="73"/>
      <c r="K468" s="25"/>
      <c r="L468" s="25"/>
      <c r="M468" s="25"/>
      <c r="N468" s="25"/>
      <c r="O468" s="25"/>
      <c r="P468" s="25"/>
      <c r="Q468" s="25"/>
      <c r="R468" s="25"/>
      <c r="S468" s="25"/>
      <c r="T468" s="25"/>
      <c r="U468" s="25"/>
      <c r="V468" s="25"/>
      <c r="W468" s="25"/>
      <c r="X468" s="25"/>
      <c r="Y468" s="25"/>
      <c r="Z468" s="25"/>
    </row>
    <row r="469" spans="1:26" ht="12.75" customHeight="1" x14ac:dyDescent="0.25">
      <c r="A469" s="25"/>
      <c r="B469" s="20"/>
      <c r="C469" s="25"/>
      <c r="D469" s="46"/>
      <c r="E469" s="46"/>
      <c r="F469" s="25"/>
      <c r="G469" s="174"/>
      <c r="H469" s="136"/>
      <c r="I469" s="136"/>
      <c r="J469" s="73"/>
      <c r="K469" s="25"/>
      <c r="L469" s="25"/>
      <c r="M469" s="25"/>
      <c r="N469" s="25"/>
      <c r="O469" s="25"/>
      <c r="P469" s="25"/>
      <c r="Q469" s="25"/>
      <c r="R469" s="25"/>
      <c r="S469" s="25"/>
      <c r="T469" s="25"/>
      <c r="U469" s="25"/>
      <c r="V469" s="25"/>
      <c r="W469" s="25"/>
      <c r="X469" s="25"/>
      <c r="Y469" s="25"/>
      <c r="Z469" s="25"/>
    </row>
    <row r="470" spans="1:26" ht="12.75" customHeight="1" x14ac:dyDescent="0.25">
      <c r="A470" s="25"/>
      <c r="B470" s="20"/>
      <c r="C470" s="25"/>
      <c r="D470" s="46"/>
      <c r="E470" s="46"/>
      <c r="F470" s="25"/>
      <c r="G470" s="174"/>
      <c r="H470" s="136"/>
      <c r="I470" s="136"/>
      <c r="J470" s="73"/>
      <c r="K470" s="25"/>
      <c r="L470" s="25"/>
      <c r="M470" s="25"/>
      <c r="N470" s="25"/>
      <c r="O470" s="25"/>
      <c r="P470" s="25"/>
      <c r="Q470" s="25"/>
      <c r="R470" s="25"/>
      <c r="S470" s="25"/>
      <c r="T470" s="25"/>
      <c r="U470" s="25"/>
      <c r="V470" s="25"/>
      <c r="W470" s="25"/>
      <c r="X470" s="25"/>
      <c r="Y470" s="25"/>
      <c r="Z470" s="25"/>
    </row>
    <row r="471" spans="1:26" ht="12.75" customHeight="1" x14ac:dyDescent="0.25">
      <c r="A471" s="25"/>
      <c r="B471" s="20"/>
      <c r="C471" s="25"/>
      <c r="D471" s="46"/>
      <c r="E471" s="46"/>
      <c r="F471" s="25"/>
      <c r="G471" s="174"/>
      <c r="H471" s="136"/>
      <c r="I471" s="136"/>
      <c r="J471" s="73"/>
      <c r="K471" s="25"/>
      <c r="L471" s="25"/>
      <c r="M471" s="25"/>
      <c r="N471" s="25"/>
      <c r="O471" s="25"/>
      <c r="P471" s="25"/>
      <c r="Q471" s="25"/>
      <c r="R471" s="25"/>
      <c r="S471" s="25"/>
      <c r="T471" s="25"/>
      <c r="U471" s="25"/>
      <c r="V471" s="25"/>
      <c r="W471" s="25"/>
      <c r="X471" s="25"/>
      <c r="Y471" s="25"/>
      <c r="Z471" s="25"/>
    </row>
    <row r="472" spans="1:26" ht="12.75" customHeight="1" x14ac:dyDescent="0.25">
      <c r="A472" s="25"/>
      <c r="B472" s="20"/>
      <c r="C472" s="25"/>
      <c r="D472" s="46"/>
      <c r="E472" s="46"/>
      <c r="F472" s="25"/>
      <c r="G472" s="174"/>
      <c r="H472" s="136"/>
      <c r="I472" s="136"/>
      <c r="J472" s="73"/>
      <c r="K472" s="25"/>
      <c r="L472" s="25"/>
      <c r="M472" s="25"/>
      <c r="N472" s="25"/>
      <c r="O472" s="25"/>
      <c r="P472" s="25"/>
      <c r="Q472" s="25"/>
      <c r="R472" s="25"/>
      <c r="S472" s="25"/>
      <c r="T472" s="25"/>
      <c r="U472" s="25"/>
      <c r="V472" s="25"/>
      <c r="W472" s="25"/>
      <c r="X472" s="25"/>
      <c r="Y472" s="25"/>
      <c r="Z472" s="25"/>
    </row>
    <row r="473" spans="1:26" ht="12.75" customHeight="1" x14ac:dyDescent="0.25">
      <c r="A473" s="25"/>
      <c r="B473" s="20"/>
      <c r="C473" s="25"/>
      <c r="D473" s="46"/>
      <c r="E473" s="46"/>
      <c r="F473" s="25"/>
      <c r="G473" s="174"/>
      <c r="H473" s="136"/>
      <c r="I473" s="136"/>
      <c r="J473" s="73"/>
      <c r="K473" s="25"/>
      <c r="L473" s="25"/>
      <c r="M473" s="25"/>
      <c r="N473" s="25"/>
      <c r="O473" s="25"/>
      <c r="P473" s="25"/>
      <c r="Q473" s="25"/>
      <c r="R473" s="25"/>
      <c r="S473" s="25"/>
      <c r="T473" s="25"/>
      <c r="U473" s="25"/>
      <c r="V473" s="25"/>
      <c r="W473" s="25"/>
      <c r="X473" s="25"/>
      <c r="Y473" s="25"/>
      <c r="Z473" s="25"/>
    </row>
    <row r="474" spans="1:26" ht="12.75" customHeight="1" x14ac:dyDescent="0.25">
      <c r="A474" s="25"/>
      <c r="B474" s="20"/>
      <c r="C474" s="25"/>
      <c r="D474" s="46"/>
      <c r="E474" s="46"/>
      <c r="F474" s="25"/>
      <c r="G474" s="174"/>
      <c r="H474" s="136"/>
      <c r="I474" s="136"/>
      <c r="J474" s="73"/>
      <c r="K474" s="25"/>
      <c r="L474" s="25"/>
      <c r="M474" s="25"/>
      <c r="N474" s="25"/>
      <c r="O474" s="25"/>
      <c r="P474" s="25"/>
      <c r="Q474" s="25"/>
      <c r="R474" s="25"/>
      <c r="S474" s="25"/>
      <c r="T474" s="25"/>
      <c r="U474" s="25"/>
      <c r="V474" s="25"/>
      <c r="W474" s="25"/>
      <c r="X474" s="25"/>
      <c r="Y474" s="25"/>
      <c r="Z474" s="25"/>
    </row>
    <row r="475" spans="1:26" ht="12.75" customHeight="1" x14ac:dyDescent="0.25">
      <c r="A475" s="25"/>
      <c r="B475" s="20"/>
      <c r="C475" s="25"/>
      <c r="D475" s="46"/>
      <c r="E475" s="46"/>
      <c r="F475" s="25"/>
      <c r="G475" s="174"/>
      <c r="H475" s="136"/>
      <c r="I475" s="136"/>
      <c r="J475" s="73"/>
      <c r="K475" s="25"/>
      <c r="L475" s="25"/>
      <c r="M475" s="25"/>
      <c r="N475" s="25"/>
      <c r="O475" s="25"/>
      <c r="P475" s="25"/>
      <c r="Q475" s="25"/>
      <c r="R475" s="25"/>
      <c r="S475" s="25"/>
      <c r="T475" s="25"/>
      <c r="U475" s="25"/>
      <c r="V475" s="25"/>
      <c r="W475" s="25"/>
      <c r="X475" s="25"/>
      <c r="Y475" s="25"/>
      <c r="Z475" s="25"/>
    </row>
    <row r="476" spans="1:26" ht="12.75" customHeight="1" x14ac:dyDescent="0.25">
      <c r="A476" s="25"/>
      <c r="B476" s="20"/>
      <c r="C476" s="25"/>
      <c r="D476" s="46"/>
      <c r="E476" s="46"/>
      <c r="F476" s="25"/>
      <c r="G476" s="174"/>
      <c r="H476" s="136"/>
      <c r="I476" s="136"/>
      <c r="J476" s="73"/>
      <c r="K476" s="25"/>
      <c r="L476" s="25"/>
      <c r="M476" s="25"/>
      <c r="N476" s="25"/>
      <c r="O476" s="25"/>
      <c r="P476" s="25"/>
      <c r="Q476" s="25"/>
      <c r="R476" s="25"/>
      <c r="S476" s="25"/>
      <c r="T476" s="25"/>
      <c r="U476" s="25"/>
      <c r="V476" s="25"/>
      <c r="W476" s="25"/>
      <c r="X476" s="25"/>
      <c r="Y476" s="25"/>
      <c r="Z476" s="25"/>
    </row>
    <row r="477" spans="1:26" ht="12.75" customHeight="1" x14ac:dyDescent="0.25">
      <c r="A477" s="25"/>
      <c r="B477" s="20"/>
      <c r="C477" s="25"/>
      <c r="D477" s="46"/>
      <c r="E477" s="46"/>
      <c r="F477" s="25"/>
      <c r="G477" s="174"/>
      <c r="H477" s="136"/>
      <c r="I477" s="136"/>
      <c r="J477" s="73"/>
      <c r="K477" s="25"/>
      <c r="L477" s="25"/>
      <c r="M477" s="25"/>
      <c r="N477" s="25"/>
      <c r="O477" s="25"/>
      <c r="P477" s="25"/>
      <c r="Q477" s="25"/>
      <c r="R477" s="25"/>
      <c r="S477" s="25"/>
      <c r="T477" s="25"/>
      <c r="U477" s="25"/>
      <c r="V477" s="25"/>
      <c r="W477" s="25"/>
      <c r="X477" s="25"/>
      <c r="Y477" s="25"/>
      <c r="Z477" s="25"/>
    </row>
    <row r="478" spans="1:26" ht="12.75" customHeight="1" x14ac:dyDescent="0.25">
      <c r="A478" s="25"/>
      <c r="B478" s="20"/>
      <c r="C478" s="25"/>
      <c r="D478" s="46"/>
      <c r="E478" s="46"/>
      <c r="F478" s="25"/>
      <c r="G478" s="174"/>
      <c r="H478" s="136"/>
      <c r="I478" s="136"/>
      <c r="J478" s="73"/>
      <c r="K478" s="25"/>
      <c r="L478" s="25"/>
      <c r="M478" s="25"/>
      <c r="N478" s="25"/>
      <c r="O478" s="25"/>
      <c r="P478" s="25"/>
      <c r="Q478" s="25"/>
      <c r="R478" s="25"/>
      <c r="S478" s="25"/>
      <c r="T478" s="25"/>
      <c r="U478" s="25"/>
      <c r="V478" s="25"/>
      <c r="W478" s="25"/>
      <c r="X478" s="25"/>
      <c r="Y478" s="25"/>
      <c r="Z478" s="25"/>
    </row>
    <row r="479" spans="1:26" ht="12.75" customHeight="1" x14ac:dyDescent="0.25">
      <c r="A479" s="25"/>
      <c r="B479" s="20"/>
      <c r="C479" s="25"/>
      <c r="D479" s="46"/>
      <c r="E479" s="46"/>
      <c r="F479" s="25"/>
      <c r="G479" s="174"/>
      <c r="H479" s="136"/>
      <c r="I479" s="136"/>
      <c r="J479" s="73"/>
      <c r="K479" s="25"/>
      <c r="L479" s="25"/>
      <c r="M479" s="25"/>
      <c r="N479" s="25"/>
      <c r="O479" s="25"/>
      <c r="P479" s="25"/>
      <c r="Q479" s="25"/>
      <c r="R479" s="25"/>
      <c r="S479" s="25"/>
      <c r="T479" s="25"/>
      <c r="U479" s="25"/>
      <c r="V479" s="25"/>
      <c r="W479" s="25"/>
      <c r="X479" s="25"/>
      <c r="Y479" s="25"/>
      <c r="Z479" s="25"/>
    </row>
    <row r="480" spans="1:26" ht="12.75" customHeight="1" x14ac:dyDescent="0.25">
      <c r="A480" s="25"/>
      <c r="B480" s="20"/>
      <c r="C480" s="25"/>
      <c r="D480" s="46"/>
      <c r="E480" s="46"/>
      <c r="F480" s="25"/>
      <c r="G480" s="174"/>
      <c r="H480" s="136"/>
      <c r="I480" s="136"/>
      <c r="J480" s="73"/>
      <c r="K480" s="25"/>
      <c r="L480" s="25"/>
      <c r="M480" s="25"/>
      <c r="N480" s="25"/>
      <c r="O480" s="25"/>
      <c r="P480" s="25"/>
      <c r="Q480" s="25"/>
      <c r="R480" s="25"/>
      <c r="S480" s="25"/>
      <c r="T480" s="25"/>
      <c r="U480" s="25"/>
      <c r="V480" s="25"/>
      <c r="W480" s="25"/>
      <c r="X480" s="25"/>
      <c r="Y480" s="25"/>
      <c r="Z480" s="25"/>
    </row>
    <row r="481" spans="1:26" ht="12.75" customHeight="1" x14ac:dyDescent="0.25">
      <c r="A481" s="25"/>
      <c r="B481" s="20"/>
      <c r="C481" s="25"/>
      <c r="D481" s="46"/>
      <c r="E481" s="46"/>
      <c r="F481" s="25"/>
      <c r="G481" s="174"/>
      <c r="H481" s="136"/>
      <c r="I481" s="136"/>
      <c r="J481" s="73"/>
      <c r="K481" s="25"/>
      <c r="L481" s="25"/>
      <c r="M481" s="25"/>
      <c r="N481" s="25"/>
      <c r="O481" s="25"/>
      <c r="P481" s="25"/>
      <c r="Q481" s="25"/>
      <c r="R481" s="25"/>
      <c r="S481" s="25"/>
      <c r="T481" s="25"/>
      <c r="U481" s="25"/>
      <c r="V481" s="25"/>
      <c r="W481" s="25"/>
      <c r="X481" s="25"/>
      <c r="Y481" s="25"/>
      <c r="Z481" s="25"/>
    </row>
    <row r="482" spans="1:26" ht="12.75" customHeight="1" x14ac:dyDescent="0.25">
      <c r="A482" s="25"/>
      <c r="B482" s="20"/>
      <c r="C482" s="25"/>
      <c r="D482" s="46"/>
      <c r="E482" s="46"/>
      <c r="F482" s="25"/>
      <c r="G482" s="174"/>
      <c r="H482" s="136"/>
      <c r="I482" s="136"/>
      <c r="J482" s="73"/>
      <c r="K482" s="25"/>
      <c r="L482" s="25"/>
      <c r="M482" s="25"/>
      <c r="N482" s="25"/>
      <c r="O482" s="25"/>
      <c r="P482" s="25"/>
      <c r="Q482" s="25"/>
      <c r="R482" s="25"/>
      <c r="S482" s="25"/>
      <c r="T482" s="25"/>
      <c r="U482" s="25"/>
      <c r="V482" s="25"/>
      <c r="W482" s="25"/>
      <c r="X482" s="25"/>
      <c r="Y482" s="25"/>
      <c r="Z482" s="25"/>
    </row>
    <row r="483" spans="1:26" ht="12.75" customHeight="1" x14ac:dyDescent="0.25">
      <c r="A483" s="25"/>
      <c r="B483" s="20"/>
      <c r="C483" s="25"/>
      <c r="D483" s="46"/>
      <c r="E483" s="46"/>
      <c r="F483" s="25"/>
      <c r="G483" s="174"/>
      <c r="H483" s="136"/>
      <c r="I483" s="136"/>
      <c r="J483" s="73"/>
      <c r="K483" s="25"/>
      <c r="L483" s="25"/>
      <c r="M483" s="25"/>
      <c r="N483" s="25"/>
      <c r="O483" s="25"/>
      <c r="P483" s="25"/>
      <c r="Q483" s="25"/>
      <c r="R483" s="25"/>
      <c r="S483" s="25"/>
      <c r="T483" s="25"/>
      <c r="U483" s="25"/>
      <c r="V483" s="25"/>
      <c r="W483" s="25"/>
      <c r="X483" s="25"/>
      <c r="Y483" s="25"/>
      <c r="Z483" s="25"/>
    </row>
    <row r="484" spans="1:26" ht="12.75" customHeight="1" x14ac:dyDescent="0.25">
      <c r="A484" s="25"/>
      <c r="B484" s="20"/>
      <c r="C484" s="25"/>
      <c r="D484" s="46"/>
      <c r="E484" s="46"/>
      <c r="F484" s="25"/>
      <c r="G484" s="174"/>
      <c r="H484" s="136"/>
      <c r="I484" s="136"/>
      <c r="J484" s="73"/>
      <c r="K484" s="25"/>
      <c r="L484" s="25"/>
      <c r="M484" s="25"/>
      <c r="N484" s="25"/>
      <c r="O484" s="25"/>
      <c r="P484" s="25"/>
      <c r="Q484" s="25"/>
      <c r="R484" s="25"/>
      <c r="S484" s="25"/>
      <c r="T484" s="25"/>
      <c r="U484" s="25"/>
      <c r="V484" s="25"/>
      <c r="W484" s="25"/>
      <c r="X484" s="25"/>
      <c r="Y484" s="25"/>
      <c r="Z484" s="25"/>
    </row>
    <row r="485" spans="1:26" ht="12.75" customHeight="1" x14ac:dyDescent="0.25">
      <c r="A485" s="25"/>
      <c r="B485" s="20"/>
      <c r="C485" s="25"/>
      <c r="D485" s="46"/>
      <c r="E485" s="46"/>
      <c r="F485" s="25"/>
      <c r="G485" s="174"/>
      <c r="H485" s="136"/>
      <c r="I485" s="136"/>
      <c r="J485" s="73"/>
      <c r="K485" s="25"/>
      <c r="L485" s="25"/>
      <c r="M485" s="25"/>
      <c r="N485" s="25"/>
      <c r="O485" s="25"/>
      <c r="P485" s="25"/>
      <c r="Q485" s="25"/>
      <c r="R485" s="25"/>
      <c r="S485" s="25"/>
      <c r="T485" s="25"/>
      <c r="U485" s="25"/>
      <c r="V485" s="25"/>
      <c r="W485" s="25"/>
      <c r="X485" s="25"/>
      <c r="Y485" s="25"/>
      <c r="Z485" s="25"/>
    </row>
    <row r="486" spans="1:26" ht="12.75" customHeight="1" x14ac:dyDescent="0.25">
      <c r="A486" s="25"/>
      <c r="B486" s="20"/>
      <c r="C486" s="25"/>
      <c r="D486" s="46"/>
      <c r="E486" s="46"/>
      <c r="F486" s="25"/>
      <c r="G486" s="174"/>
      <c r="H486" s="136"/>
      <c r="I486" s="136"/>
      <c r="J486" s="73"/>
      <c r="K486" s="25"/>
      <c r="L486" s="25"/>
      <c r="M486" s="25"/>
      <c r="N486" s="25"/>
      <c r="O486" s="25"/>
      <c r="P486" s="25"/>
      <c r="Q486" s="25"/>
      <c r="R486" s="25"/>
      <c r="S486" s="25"/>
      <c r="T486" s="25"/>
      <c r="U486" s="25"/>
      <c r="V486" s="25"/>
      <c r="W486" s="25"/>
      <c r="X486" s="25"/>
      <c r="Y486" s="25"/>
      <c r="Z486" s="25"/>
    </row>
    <row r="487" spans="1:26" ht="12.75" customHeight="1" x14ac:dyDescent="0.25">
      <c r="A487" s="25"/>
      <c r="B487" s="20"/>
      <c r="C487" s="25"/>
      <c r="D487" s="46"/>
      <c r="E487" s="46"/>
      <c r="F487" s="25"/>
      <c r="G487" s="174"/>
      <c r="H487" s="136"/>
      <c r="I487" s="136"/>
      <c r="J487" s="73"/>
      <c r="K487" s="25"/>
      <c r="L487" s="25"/>
      <c r="M487" s="25"/>
      <c r="N487" s="25"/>
      <c r="O487" s="25"/>
      <c r="P487" s="25"/>
      <c r="Q487" s="25"/>
      <c r="R487" s="25"/>
      <c r="S487" s="25"/>
      <c r="T487" s="25"/>
      <c r="U487" s="25"/>
      <c r="V487" s="25"/>
      <c r="W487" s="25"/>
      <c r="X487" s="25"/>
      <c r="Y487" s="25"/>
      <c r="Z487" s="25"/>
    </row>
    <row r="488" spans="1:26" ht="12.75" customHeight="1" x14ac:dyDescent="0.25">
      <c r="A488" s="25"/>
      <c r="B488" s="20"/>
      <c r="C488" s="25"/>
      <c r="D488" s="46"/>
      <c r="E488" s="46"/>
      <c r="F488" s="25"/>
      <c r="G488" s="174"/>
      <c r="H488" s="136"/>
      <c r="I488" s="136"/>
      <c r="J488" s="73"/>
      <c r="K488" s="25"/>
      <c r="L488" s="25"/>
      <c r="M488" s="25"/>
      <c r="N488" s="25"/>
      <c r="O488" s="25"/>
      <c r="P488" s="25"/>
      <c r="Q488" s="25"/>
      <c r="R488" s="25"/>
      <c r="S488" s="25"/>
      <c r="T488" s="25"/>
      <c r="U488" s="25"/>
      <c r="V488" s="25"/>
      <c r="W488" s="25"/>
      <c r="X488" s="25"/>
      <c r="Y488" s="25"/>
      <c r="Z488" s="25"/>
    </row>
    <row r="489" spans="1:26" ht="12.75" customHeight="1" x14ac:dyDescent="0.25">
      <c r="A489" s="25"/>
      <c r="B489" s="20"/>
      <c r="C489" s="25"/>
      <c r="D489" s="46"/>
      <c r="E489" s="46"/>
      <c r="F489" s="25"/>
      <c r="G489" s="174"/>
      <c r="H489" s="136"/>
      <c r="I489" s="136"/>
      <c r="J489" s="73"/>
      <c r="K489" s="25"/>
      <c r="L489" s="25"/>
      <c r="M489" s="25"/>
      <c r="N489" s="25"/>
      <c r="O489" s="25"/>
      <c r="P489" s="25"/>
      <c r="Q489" s="25"/>
      <c r="R489" s="25"/>
      <c r="S489" s="25"/>
      <c r="T489" s="25"/>
      <c r="U489" s="25"/>
      <c r="V489" s="25"/>
      <c r="W489" s="25"/>
      <c r="X489" s="25"/>
      <c r="Y489" s="25"/>
      <c r="Z489" s="25"/>
    </row>
    <row r="490" spans="1:26" ht="12.75" customHeight="1" x14ac:dyDescent="0.25">
      <c r="A490" s="25"/>
      <c r="B490" s="20"/>
      <c r="C490" s="25"/>
      <c r="D490" s="46"/>
      <c r="E490" s="46"/>
      <c r="F490" s="25"/>
      <c r="G490" s="174"/>
      <c r="H490" s="136"/>
      <c r="I490" s="136"/>
      <c r="J490" s="73"/>
      <c r="K490" s="25"/>
      <c r="L490" s="25"/>
      <c r="M490" s="25"/>
      <c r="N490" s="25"/>
      <c r="O490" s="25"/>
      <c r="P490" s="25"/>
      <c r="Q490" s="25"/>
      <c r="R490" s="25"/>
      <c r="S490" s="25"/>
      <c r="T490" s="25"/>
      <c r="U490" s="25"/>
      <c r="V490" s="25"/>
      <c r="W490" s="25"/>
      <c r="X490" s="25"/>
      <c r="Y490" s="25"/>
      <c r="Z490" s="25"/>
    </row>
    <row r="491" spans="1:26" ht="12.75" customHeight="1" x14ac:dyDescent="0.25">
      <c r="A491" s="25"/>
      <c r="B491" s="20"/>
      <c r="C491" s="25"/>
      <c r="D491" s="46"/>
      <c r="E491" s="46"/>
      <c r="F491" s="25"/>
      <c r="G491" s="174"/>
      <c r="H491" s="136"/>
      <c r="I491" s="136"/>
      <c r="J491" s="73"/>
      <c r="K491" s="25"/>
      <c r="L491" s="25"/>
      <c r="M491" s="25"/>
      <c r="N491" s="25"/>
      <c r="O491" s="25"/>
      <c r="P491" s="25"/>
      <c r="Q491" s="25"/>
      <c r="R491" s="25"/>
      <c r="S491" s="25"/>
      <c r="T491" s="25"/>
      <c r="U491" s="25"/>
      <c r="V491" s="25"/>
      <c r="W491" s="25"/>
      <c r="X491" s="25"/>
      <c r="Y491" s="25"/>
      <c r="Z491" s="25"/>
    </row>
    <row r="492" spans="1:26" ht="12.75" customHeight="1" x14ac:dyDescent="0.25">
      <c r="A492" s="25"/>
      <c r="B492" s="20"/>
      <c r="C492" s="25"/>
      <c r="D492" s="46"/>
      <c r="E492" s="46"/>
      <c r="F492" s="25"/>
      <c r="G492" s="174"/>
      <c r="H492" s="136"/>
      <c r="I492" s="136"/>
      <c r="J492" s="73"/>
      <c r="K492" s="25"/>
      <c r="L492" s="25"/>
      <c r="M492" s="25"/>
      <c r="N492" s="25"/>
      <c r="O492" s="25"/>
      <c r="P492" s="25"/>
      <c r="Q492" s="25"/>
      <c r="R492" s="25"/>
      <c r="S492" s="25"/>
      <c r="T492" s="25"/>
      <c r="U492" s="25"/>
      <c r="V492" s="25"/>
      <c r="W492" s="25"/>
      <c r="X492" s="25"/>
      <c r="Y492" s="25"/>
      <c r="Z492" s="25"/>
    </row>
    <row r="493" spans="1:26" ht="12.75" customHeight="1" x14ac:dyDescent="0.25">
      <c r="A493" s="25"/>
      <c r="B493" s="20"/>
      <c r="C493" s="25"/>
      <c r="D493" s="46"/>
      <c r="E493" s="46"/>
      <c r="F493" s="25"/>
      <c r="G493" s="174"/>
      <c r="H493" s="136"/>
      <c r="I493" s="136"/>
      <c r="J493" s="73"/>
      <c r="K493" s="25"/>
      <c r="L493" s="25"/>
      <c r="M493" s="25"/>
      <c r="N493" s="25"/>
      <c r="O493" s="25"/>
      <c r="P493" s="25"/>
      <c r="Q493" s="25"/>
      <c r="R493" s="25"/>
      <c r="S493" s="25"/>
      <c r="T493" s="25"/>
      <c r="U493" s="25"/>
      <c r="V493" s="25"/>
      <c r="W493" s="25"/>
      <c r="X493" s="25"/>
      <c r="Y493" s="25"/>
      <c r="Z493" s="25"/>
    </row>
    <row r="494" spans="1:26" ht="12.75" customHeight="1" x14ac:dyDescent="0.25">
      <c r="A494" s="25"/>
      <c r="B494" s="20"/>
      <c r="C494" s="25"/>
      <c r="D494" s="46"/>
      <c r="E494" s="46"/>
      <c r="F494" s="25"/>
      <c r="G494" s="174"/>
      <c r="H494" s="136"/>
      <c r="I494" s="136"/>
      <c r="J494" s="73"/>
      <c r="K494" s="25"/>
      <c r="L494" s="25"/>
      <c r="M494" s="25"/>
      <c r="N494" s="25"/>
      <c r="O494" s="25"/>
      <c r="P494" s="25"/>
      <c r="Q494" s="25"/>
      <c r="R494" s="25"/>
      <c r="S494" s="25"/>
      <c r="T494" s="25"/>
      <c r="U494" s="25"/>
      <c r="V494" s="25"/>
      <c r="W494" s="25"/>
      <c r="X494" s="25"/>
      <c r="Y494" s="25"/>
      <c r="Z494" s="25"/>
    </row>
    <row r="495" spans="1:26" ht="12.75" customHeight="1" x14ac:dyDescent="0.25">
      <c r="A495" s="25"/>
      <c r="B495" s="20"/>
      <c r="C495" s="25"/>
      <c r="D495" s="46"/>
      <c r="E495" s="46"/>
      <c r="F495" s="25"/>
      <c r="G495" s="174"/>
      <c r="H495" s="136"/>
      <c r="I495" s="136"/>
      <c r="J495" s="73"/>
      <c r="K495" s="25"/>
      <c r="L495" s="25"/>
      <c r="M495" s="25"/>
      <c r="N495" s="25"/>
      <c r="O495" s="25"/>
      <c r="P495" s="25"/>
      <c r="Q495" s="25"/>
      <c r="R495" s="25"/>
      <c r="S495" s="25"/>
      <c r="T495" s="25"/>
      <c r="U495" s="25"/>
      <c r="V495" s="25"/>
      <c r="W495" s="25"/>
      <c r="X495" s="25"/>
      <c r="Y495" s="25"/>
      <c r="Z495" s="25"/>
    </row>
    <row r="496" spans="1:26" ht="12.75" customHeight="1" x14ac:dyDescent="0.25">
      <c r="A496" s="25"/>
      <c r="B496" s="20"/>
      <c r="C496" s="25"/>
      <c r="D496" s="46"/>
      <c r="E496" s="46"/>
      <c r="F496" s="25"/>
      <c r="G496" s="174"/>
      <c r="H496" s="136"/>
      <c r="I496" s="136"/>
      <c r="J496" s="73"/>
      <c r="K496" s="25"/>
      <c r="L496" s="25"/>
      <c r="M496" s="25"/>
      <c r="N496" s="25"/>
      <c r="O496" s="25"/>
      <c r="P496" s="25"/>
      <c r="Q496" s="25"/>
      <c r="R496" s="25"/>
      <c r="S496" s="25"/>
      <c r="T496" s="25"/>
      <c r="U496" s="25"/>
      <c r="V496" s="25"/>
      <c r="W496" s="25"/>
      <c r="X496" s="25"/>
      <c r="Y496" s="25"/>
      <c r="Z496" s="25"/>
    </row>
    <row r="497" spans="1:26" ht="12.75" customHeight="1" x14ac:dyDescent="0.25">
      <c r="A497" s="25"/>
      <c r="B497" s="20"/>
      <c r="C497" s="25"/>
      <c r="D497" s="46"/>
      <c r="E497" s="46"/>
      <c r="F497" s="25"/>
      <c r="G497" s="174"/>
      <c r="H497" s="136"/>
      <c r="I497" s="136"/>
      <c r="J497" s="73"/>
      <c r="K497" s="25"/>
      <c r="L497" s="25"/>
      <c r="M497" s="25"/>
      <c r="N497" s="25"/>
      <c r="O497" s="25"/>
      <c r="P497" s="25"/>
      <c r="Q497" s="25"/>
      <c r="R497" s="25"/>
      <c r="S497" s="25"/>
      <c r="T497" s="25"/>
      <c r="U497" s="25"/>
      <c r="V497" s="25"/>
      <c r="W497" s="25"/>
      <c r="X497" s="25"/>
      <c r="Y497" s="25"/>
      <c r="Z497" s="25"/>
    </row>
    <row r="498" spans="1:26" ht="12.75" customHeight="1" x14ac:dyDescent="0.25">
      <c r="A498" s="25"/>
      <c r="B498" s="20"/>
      <c r="C498" s="25"/>
      <c r="D498" s="46"/>
      <c r="E498" s="46"/>
      <c r="F498" s="25"/>
      <c r="G498" s="174"/>
      <c r="H498" s="136"/>
      <c r="I498" s="136"/>
      <c r="J498" s="73"/>
      <c r="K498" s="25"/>
      <c r="L498" s="25"/>
      <c r="M498" s="25"/>
      <c r="N498" s="25"/>
      <c r="O498" s="25"/>
      <c r="P498" s="25"/>
      <c r="Q498" s="25"/>
      <c r="R498" s="25"/>
      <c r="S498" s="25"/>
      <c r="T498" s="25"/>
      <c r="U498" s="25"/>
      <c r="V498" s="25"/>
      <c r="W498" s="25"/>
      <c r="X498" s="25"/>
      <c r="Y498" s="25"/>
      <c r="Z498" s="25"/>
    </row>
    <row r="499" spans="1:26" ht="12.75" customHeight="1" x14ac:dyDescent="0.25">
      <c r="A499" s="25"/>
      <c r="B499" s="20"/>
      <c r="C499" s="25"/>
      <c r="D499" s="46"/>
      <c r="E499" s="46"/>
      <c r="F499" s="25"/>
      <c r="G499" s="174"/>
      <c r="H499" s="136"/>
      <c r="I499" s="136"/>
      <c r="J499" s="73"/>
      <c r="K499" s="25"/>
      <c r="L499" s="25"/>
      <c r="M499" s="25"/>
      <c r="N499" s="25"/>
      <c r="O499" s="25"/>
      <c r="P499" s="25"/>
      <c r="Q499" s="25"/>
      <c r="R499" s="25"/>
      <c r="S499" s="25"/>
      <c r="T499" s="25"/>
      <c r="U499" s="25"/>
      <c r="V499" s="25"/>
      <c r="W499" s="25"/>
      <c r="X499" s="25"/>
      <c r="Y499" s="25"/>
      <c r="Z499" s="25"/>
    </row>
    <row r="500" spans="1:26" ht="12.75" customHeight="1" x14ac:dyDescent="0.25">
      <c r="A500" s="25"/>
      <c r="B500" s="20"/>
      <c r="C500" s="25"/>
      <c r="D500" s="46"/>
      <c r="E500" s="46"/>
      <c r="F500" s="25"/>
      <c r="G500" s="174"/>
      <c r="H500" s="136"/>
      <c r="I500" s="136"/>
      <c r="J500" s="73"/>
      <c r="K500" s="25"/>
      <c r="L500" s="25"/>
      <c r="M500" s="25"/>
      <c r="N500" s="25"/>
      <c r="O500" s="25"/>
      <c r="P500" s="25"/>
      <c r="Q500" s="25"/>
      <c r="R500" s="25"/>
      <c r="S500" s="25"/>
      <c r="T500" s="25"/>
      <c r="U500" s="25"/>
      <c r="V500" s="25"/>
      <c r="W500" s="25"/>
      <c r="X500" s="25"/>
      <c r="Y500" s="25"/>
      <c r="Z500" s="25"/>
    </row>
    <row r="501" spans="1:26" ht="12.75" customHeight="1" x14ac:dyDescent="0.25">
      <c r="A501" s="25"/>
      <c r="B501" s="20"/>
      <c r="C501" s="25"/>
      <c r="D501" s="46"/>
      <c r="E501" s="46"/>
      <c r="F501" s="25"/>
      <c r="G501" s="174"/>
      <c r="H501" s="136"/>
      <c r="I501" s="136"/>
      <c r="J501" s="73"/>
      <c r="K501" s="25"/>
      <c r="L501" s="25"/>
      <c r="M501" s="25"/>
      <c r="N501" s="25"/>
      <c r="O501" s="25"/>
      <c r="P501" s="25"/>
      <c r="Q501" s="25"/>
      <c r="R501" s="25"/>
      <c r="S501" s="25"/>
      <c r="T501" s="25"/>
      <c r="U501" s="25"/>
      <c r="V501" s="25"/>
      <c r="W501" s="25"/>
      <c r="X501" s="25"/>
      <c r="Y501" s="25"/>
      <c r="Z501" s="25"/>
    </row>
    <row r="502" spans="1:26" ht="12.75" customHeight="1" x14ac:dyDescent="0.25">
      <c r="A502" s="25"/>
      <c r="B502" s="20"/>
      <c r="C502" s="25"/>
      <c r="D502" s="46"/>
      <c r="E502" s="46"/>
      <c r="F502" s="25"/>
      <c r="G502" s="174"/>
      <c r="H502" s="136"/>
      <c r="I502" s="136"/>
      <c r="J502" s="73"/>
      <c r="K502" s="25"/>
      <c r="L502" s="25"/>
      <c r="M502" s="25"/>
      <c r="N502" s="25"/>
      <c r="O502" s="25"/>
      <c r="P502" s="25"/>
      <c r="Q502" s="25"/>
      <c r="R502" s="25"/>
      <c r="S502" s="25"/>
      <c r="T502" s="25"/>
      <c r="U502" s="25"/>
      <c r="V502" s="25"/>
      <c r="W502" s="25"/>
      <c r="X502" s="25"/>
      <c r="Y502" s="25"/>
      <c r="Z502" s="25"/>
    </row>
    <row r="503" spans="1:26" ht="12.75" customHeight="1" x14ac:dyDescent="0.25">
      <c r="A503" s="25"/>
      <c r="B503" s="20"/>
      <c r="C503" s="25"/>
      <c r="D503" s="46"/>
      <c r="E503" s="46"/>
      <c r="F503" s="25"/>
      <c r="G503" s="174"/>
      <c r="H503" s="136"/>
      <c r="I503" s="136"/>
      <c r="J503" s="73"/>
      <c r="K503" s="25"/>
      <c r="L503" s="25"/>
      <c r="M503" s="25"/>
      <c r="N503" s="25"/>
      <c r="O503" s="25"/>
      <c r="P503" s="25"/>
      <c r="Q503" s="25"/>
      <c r="R503" s="25"/>
      <c r="S503" s="25"/>
      <c r="T503" s="25"/>
      <c r="U503" s="25"/>
      <c r="V503" s="25"/>
      <c r="W503" s="25"/>
      <c r="X503" s="25"/>
      <c r="Y503" s="25"/>
      <c r="Z503" s="25"/>
    </row>
    <row r="504" spans="1:26" ht="12.75" customHeight="1" x14ac:dyDescent="0.25">
      <c r="A504" s="25"/>
      <c r="B504" s="20"/>
      <c r="C504" s="25"/>
      <c r="D504" s="46"/>
      <c r="E504" s="46"/>
      <c r="F504" s="25"/>
      <c r="G504" s="174"/>
      <c r="H504" s="136"/>
      <c r="I504" s="136"/>
      <c r="J504" s="73"/>
      <c r="K504" s="25"/>
      <c r="L504" s="25"/>
      <c r="M504" s="25"/>
      <c r="N504" s="25"/>
      <c r="O504" s="25"/>
      <c r="P504" s="25"/>
      <c r="Q504" s="25"/>
      <c r="R504" s="25"/>
      <c r="S504" s="25"/>
      <c r="T504" s="25"/>
      <c r="U504" s="25"/>
      <c r="V504" s="25"/>
      <c r="W504" s="25"/>
      <c r="X504" s="25"/>
      <c r="Y504" s="25"/>
      <c r="Z504" s="25"/>
    </row>
    <row r="505" spans="1:26" ht="12.75" customHeight="1" x14ac:dyDescent="0.25">
      <c r="A505" s="25"/>
      <c r="B505" s="20"/>
      <c r="C505" s="25"/>
      <c r="D505" s="46"/>
      <c r="E505" s="46"/>
      <c r="F505" s="25"/>
      <c r="G505" s="174"/>
      <c r="H505" s="136"/>
      <c r="I505" s="136"/>
      <c r="J505" s="73"/>
      <c r="K505" s="25"/>
      <c r="L505" s="25"/>
      <c r="M505" s="25"/>
      <c r="N505" s="25"/>
      <c r="O505" s="25"/>
      <c r="P505" s="25"/>
      <c r="Q505" s="25"/>
      <c r="R505" s="25"/>
      <c r="S505" s="25"/>
      <c r="T505" s="25"/>
      <c r="U505" s="25"/>
      <c r="V505" s="25"/>
      <c r="W505" s="25"/>
      <c r="X505" s="25"/>
      <c r="Y505" s="25"/>
      <c r="Z505" s="25"/>
    </row>
    <row r="506" spans="1:26" ht="12.75" customHeight="1" x14ac:dyDescent="0.25">
      <c r="A506" s="25"/>
      <c r="B506" s="20"/>
      <c r="C506" s="25"/>
      <c r="D506" s="46"/>
      <c r="E506" s="46"/>
      <c r="F506" s="25"/>
      <c r="G506" s="174"/>
      <c r="H506" s="136"/>
      <c r="I506" s="136"/>
      <c r="J506" s="73"/>
      <c r="K506" s="25"/>
      <c r="L506" s="25"/>
      <c r="M506" s="25"/>
      <c r="N506" s="25"/>
      <c r="O506" s="25"/>
      <c r="P506" s="25"/>
      <c r="Q506" s="25"/>
      <c r="R506" s="25"/>
      <c r="S506" s="25"/>
      <c r="T506" s="25"/>
      <c r="U506" s="25"/>
      <c r="V506" s="25"/>
      <c r="W506" s="25"/>
      <c r="X506" s="25"/>
      <c r="Y506" s="25"/>
      <c r="Z506" s="25"/>
    </row>
    <row r="507" spans="1:26" ht="12.75" customHeight="1" x14ac:dyDescent="0.25">
      <c r="A507" s="25"/>
      <c r="B507" s="20"/>
      <c r="C507" s="25"/>
      <c r="D507" s="46"/>
      <c r="E507" s="46"/>
      <c r="F507" s="25"/>
      <c r="G507" s="174"/>
      <c r="H507" s="136"/>
      <c r="I507" s="136"/>
      <c r="J507" s="73"/>
      <c r="K507" s="25"/>
      <c r="L507" s="25"/>
      <c r="M507" s="25"/>
      <c r="N507" s="25"/>
      <c r="O507" s="25"/>
      <c r="P507" s="25"/>
      <c r="Q507" s="25"/>
      <c r="R507" s="25"/>
      <c r="S507" s="25"/>
      <c r="T507" s="25"/>
      <c r="U507" s="25"/>
      <c r="V507" s="25"/>
      <c r="W507" s="25"/>
      <c r="X507" s="25"/>
      <c r="Y507" s="25"/>
      <c r="Z507" s="25"/>
    </row>
    <row r="508" spans="1:26" ht="12.75" customHeight="1" x14ac:dyDescent="0.25">
      <c r="A508" s="25"/>
      <c r="B508" s="20"/>
      <c r="C508" s="25"/>
      <c r="D508" s="46"/>
      <c r="E508" s="46"/>
      <c r="F508" s="25"/>
      <c r="G508" s="174"/>
      <c r="H508" s="136"/>
      <c r="I508" s="136"/>
      <c r="J508" s="73"/>
      <c r="K508" s="25"/>
      <c r="L508" s="25"/>
      <c r="M508" s="25"/>
      <c r="N508" s="25"/>
      <c r="O508" s="25"/>
      <c r="P508" s="25"/>
      <c r="Q508" s="25"/>
      <c r="R508" s="25"/>
      <c r="S508" s="25"/>
      <c r="T508" s="25"/>
      <c r="U508" s="25"/>
      <c r="V508" s="25"/>
      <c r="W508" s="25"/>
      <c r="X508" s="25"/>
      <c r="Y508" s="25"/>
      <c r="Z508" s="25"/>
    </row>
    <row r="509" spans="1:26" ht="12.75" customHeight="1" x14ac:dyDescent="0.25">
      <c r="A509" s="25"/>
      <c r="B509" s="20"/>
      <c r="C509" s="25"/>
      <c r="D509" s="46"/>
      <c r="E509" s="46"/>
      <c r="F509" s="25"/>
      <c r="G509" s="174"/>
      <c r="H509" s="136"/>
      <c r="I509" s="136"/>
      <c r="J509" s="73"/>
      <c r="K509" s="25"/>
      <c r="L509" s="25"/>
      <c r="M509" s="25"/>
      <c r="N509" s="25"/>
      <c r="O509" s="25"/>
      <c r="P509" s="25"/>
      <c r="Q509" s="25"/>
      <c r="R509" s="25"/>
      <c r="S509" s="25"/>
      <c r="T509" s="25"/>
      <c r="U509" s="25"/>
      <c r="V509" s="25"/>
      <c r="W509" s="25"/>
      <c r="X509" s="25"/>
      <c r="Y509" s="25"/>
      <c r="Z509" s="25"/>
    </row>
    <row r="510" spans="1:26" ht="12.75" customHeight="1" x14ac:dyDescent="0.25">
      <c r="A510" s="25"/>
      <c r="B510" s="20"/>
      <c r="C510" s="25"/>
      <c r="D510" s="46"/>
      <c r="E510" s="46"/>
      <c r="F510" s="25"/>
      <c r="G510" s="174"/>
      <c r="H510" s="136"/>
      <c r="I510" s="136"/>
      <c r="J510" s="73"/>
      <c r="K510" s="25"/>
      <c r="L510" s="25"/>
      <c r="M510" s="25"/>
      <c r="N510" s="25"/>
      <c r="O510" s="25"/>
      <c r="P510" s="25"/>
      <c r="Q510" s="25"/>
      <c r="R510" s="25"/>
      <c r="S510" s="25"/>
      <c r="T510" s="25"/>
      <c r="U510" s="25"/>
      <c r="V510" s="25"/>
      <c r="W510" s="25"/>
      <c r="X510" s="25"/>
      <c r="Y510" s="25"/>
      <c r="Z510" s="25"/>
    </row>
    <row r="511" spans="1:26" ht="12.75" customHeight="1" x14ac:dyDescent="0.25">
      <c r="A511" s="25"/>
      <c r="B511" s="20"/>
      <c r="C511" s="25"/>
      <c r="D511" s="46"/>
      <c r="E511" s="46"/>
      <c r="F511" s="25"/>
      <c r="G511" s="174"/>
      <c r="H511" s="136"/>
      <c r="I511" s="136"/>
      <c r="J511" s="73"/>
      <c r="K511" s="25"/>
      <c r="L511" s="25"/>
      <c r="M511" s="25"/>
      <c r="N511" s="25"/>
      <c r="O511" s="25"/>
      <c r="P511" s="25"/>
      <c r="Q511" s="25"/>
      <c r="R511" s="25"/>
      <c r="S511" s="25"/>
      <c r="T511" s="25"/>
      <c r="U511" s="25"/>
      <c r="V511" s="25"/>
      <c r="W511" s="25"/>
      <c r="X511" s="25"/>
      <c r="Y511" s="25"/>
      <c r="Z511" s="25"/>
    </row>
    <row r="512" spans="1:26" ht="12.75" customHeight="1" x14ac:dyDescent="0.25">
      <c r="A512" s="25"/>
      <c r="B512" s="20"/>
      <c r="C512" s="25"/>
      <c r="D512" s="46"/>
      <c r="E512" s="46"/>
      <c r="F512" s="25"/>
      <c r="G512" s="174"/>
      <c r="H512" s="136"/>
      <c r="I512" s="136"/>
      <c r="J512" s="73"/>
      <c r="K512" s="25"/>
      <c r="L512" s="25"/>
      <c r="M512" s="25"/>
      <c r="N512" s="25"/>
      <c r="O512" s="25"/>
      <c r="P512" s="25"/>
      <c r="Q512" s="25"/>
      <c r="R512" s="25"/>
      <c r="S512" s="25"/>
      <c r="T512" s="25"/>
      <c r="U512" s="25"/>
      <c r="V512" s="25"/>
      <c r="W512" s="25"/>
      <c r="X512" s="25"/>
      <c r="Y512" s="25"/>
      <c r="Z512" s="25"/>
    </row>
    <row r="513" spans="1:26" ht="12.75" customHeight="1" x14ac:dyDescent="0.25">
      <c r="A513" s="25"/>
      <c r="B513" s="20"/>
      <c r="C513" s="25"/>
      <c r="D513" s="46"/>
      <c r="E513" s="46"/>
      <c r="F513" s="25"/>
      <c r="G513" s="174"/>
      <c r="H513" s="136"/>
      <c r="I513" s="136"/>
      <c r="J513" s="73"/>
      <c r="K513" s="25"/>
      <c r="L513" s="25"/>
      <c r="M513" s="25"/>
      <c r="N513" s="25"/>
      <c r="O513" s="25"/>
      <c r="P513" s="25"/>
      <c r="Q513" s="25"/>
      <c r="R513" s="25"/>
      <c r="S513" s="25"/>
      <c r="T513" s="25"/>
      <c r="U513" s="25"/>
      <c r="V513" s="25"/>
      <c r="W513" s="25"/>
      <c r="X513" s="25"/>
      <c r="Y513" s="25"/>
      <c r="Z513" s="25"/>
    </row>
    <row r="514" spans="1:26" ht="12.75" customHeight="1" x14ac:dyDescent="0.25">
      <c r="A514" s="25"/>
      <c r="B514" s="20"/>
      <c r="C514" s="25"/>
      <c r="D514" s="46"/>
      <c r="E514" s="46"/>
      <c r="F514" s="25"/>
      <c r="G514" s="174"/>
      <c r="H514" s="136"/>
      <c r="I514" s="136"/>
      <c r="J514" s="73"/>
      <c r="K514" s="25"/>
      <c r="L514" s="25"/>
      <c r="M514" s="25"/>
      <c r="N514" s="25"/>
      <c r="O514" s="25"/>
      <c r="P514" s="25"/>
      <c r="Q514" s="25"/>
      <c r="R514" s="25"/>
      <c r="S514" s="25"/>
      <c r="T514" s="25"/>
      <c r="U514" s="25"/>
      <c r="V514" s="25"/>
      <c r="W514" s="25"/>
      <c r="X514" s="25"/>
      <c r="Y514" s="25"/>
      <c r="Z514" s="25"/>
    </row>
    <row r="515" spans="1:26" ht="12.75" customHeight="1" x14ac:dyDescent="0.25">
      <c r="A515" s="25"/>
      <c r="B515" s="20"/>
      <c r="C515" s="25"/>
      <c r="D515" s="46"/>
      <c r="E515" s="46"/>
      <c r="F515" s="25"/>
      <c r="G515" s="174"/>
      <c r="H515" s="136"/>
      <c r="I515" s="136"/>
      <c r="J515" s="73"/>
      <c r="K515" s="25"/>
      <c r="L515" s="25"/>
      <c r="M515" s="25"/>
      <c r="N515" s="25"/>
      <c r="O515" s="25"/>
      <c r="P515" s="25"/>
      <c r="Q515" s="25"/>
      <c r="R515" s="25"/>
      <c r="S515" s="25"/>
      <c r="T515" s="25"/>
      <c r="U515" s="25"/>
      <c r="V515" s="25"/>
      <c r="W515" s="25"/>
      <c r="X515" s="25"/>
      <c r="Y515" s="25"/>
      <c r="Z515" s="25"/>
    </row>
    <row r="516" spans="1:26" ht="12.75" customHeight="1" x14ac:dyDescent="0.25">
      <c r="A516" s="25"/>
      <c r="B516" s="20"/>
      <c r="C516" s="25"/>
      <c r="D516" s="46"/>
      <c r="E516" s="46"/>
      <c r="F516" s="25"/>
      <c r="G516" s="174"/>
      <c r="H516" s="136"/>
      <c r="I516" s="136"/>
      <c r="J516" s="73"/>
      <c r="K516" s="25"/>
      <c r="L516" s="25"/>
      <c r="M516" s="25"/>
      <c r="N516" s="25"/>
      <c r="O516" s="25"/>
      <c r="P516" s="25"/>
      <c r="Q516" s="25"/>
      <c r="R516" s="25"/>
      <c r="S516" s="25"/>
      <c r="T516" s="25"/>
      <c r="U516" s="25"/>
      <c r="V516" s="25"/>
      <c r="W516" s="25"/>
      <c r="X516" s="25"/>
      <c r="Y516" s="25"/>
      <c r="Z516" s="25"/>
    </row>
    <row r="517" spans="1:26" ht="12.75" customHeight="1" x14ac:dyDescent="0.25">
      <c r="A517" s="25"/>
      <c r="B517" s="20"/>
      <c r="C517" s="25"/>
      <c r="D517" s="46"/>
      <c r="E517" s="46"/>
      <c r="F517" s="25"/>
      <c r="G517" s="174"/>
      <c r="H517" s="136"/>
      <c r="I517" s="136"/>
      <c r="J517" s="73"/>
      <c r="K517" s="25"/>
      <c r="L517" s="25"/>
      <c r="M517" s="25"/>
      <c r="N517" s="25"/>
      <c r="O517" s="25"/>
      <c r="P517" s="25"/>
      <c r="Q517" s="25"/>
      <c r="R517" s="25"/>
      <c r="S517" s="25"/>
      <c r="T517" s="25"/>
      <c r="U517" s="25"/>
      <c r="V517" s="25"/>
      <c r="W517" s="25"/>
      <c r="X517" s="25"/>
      <c r="Y517" s="25"/>
      <c r="Z517" s="25"/>
    </row>
    <row r="518" spans="1:26" ht="12.75" customHeight="1" x14ac:dyDescent="0.25">
      <c r="A518" s="25"/>
      <c r="B518" s="20"/>
      <c r="C518" s="25"/>
      <c r="D518" s="46"/>
      <c r="E518" s="46"/>
      <c r="F518" s="25"/>
      <c r="G518" s="174"/>
      <c r="H518" s="136"/>
      <c r="I518" s="136"/>
      <c r="J518" s="73"/>
      <c r="K518" s="25"/>
      <c r="L518" s="25"/>
      <c r="M518" s="25"/>
      <c r="N518" s="25"/>
      <c r="O518" s="25"/>
      <c r="P518" s="25"/>
      <c r="Q518" s="25"/>
      <c r="R518" s="25"/>
      <c r="S518" s="25"/>
      <c r="T518" s="25"/>
      <c r="U518" s="25"/>
      <c r="V518" s="25"/>
      <c r="W518" s="25"/>
      <c r="X518" s="25"/>
      <c r="Y518" s="25"/>
      <c r="Z518" s="25"/>
    </row>
    <row r="519" spans="1:26" ht="12.75" customHeight="1" x14ac:dyDescent="0.25">
      <c r="A519" s="25"/>
      <c r="B519" s="20"/>
      <c r="C519" s="25"/>
      <c r="D519" s="46"/>
      <c r="E519" s="46"/>
      <c r="F519" s="25"/>
      <c r="G519" s="174"/>
      <c r="H519" s="136"/>
      <c r="I519" s="136"/>
      <c r="J519" s="73"/>
      <c r="K519" s="25"/>
      <c r="L519" s="25"/>
      <c r="M519" s="25"/>
      <c r="N519" s="25"/>
      <c r="O519" s="25"/>
      <c r="P519" s="25"/>
      <c r="Q519" s="25"/>
      <c r="R519" s="25"/>
      <c r="S519" s="25"/>
      <c r="T519" s="25"/>
      <c r="U519" s="25"/>
      <c r="V519" s="25"/>
      <c r="W519" s="25"/>
      <c r="X519" s="25"/>
      <c r="Y519" s="25"/>
      <c r="Z519" s="25"/>
    </row>
    <row r="520" spans="1:26" ht="12.75" customHeight="1" x14ac:dyDescent="0.25">
      <c r="A520" s="25"/>
      <c r="B520" s="20"/>
      <c r="C520" s="25"/>
      <c r="D520" s="46"/>
      <c r="E520" s="46"/>
      <c r="F520" s="25"/>
      <c r="G520" s="174"/>
      <c r="H520" s="136"/>
      <c r="I520" s="136"/>
      <c r="J520" s="73"/>
      <c r="K520" s="25"/>
      <c r="L520" s="25"/>
      <c r="M520" s="25"/>
      <c r="N520" s="25"/>
      <c r="O520" s="25"/>
      <c r="P520" s="25"/>
      <c r="Q520" s="25"/>
      <c r="R520" s="25"/>
      <c r="S520" s="25"/>
      <c r="T520" s="25"/>
      <c r="U520" s="25"/>
      <c r="V520" s="25"/>
      <c r="W520" s="25"/>
      <c r="X520" s="25"/>
      <c r="Y520" s="25"/>
      <c r="Z520" s="25"/>
    </row>
    <row r="521" spans="1:26" ht="12.75" customHeight="1" x14ac:dyDescent="0.25">
      <c r="A521" s="25"/>
      <c r="B521" s="20"/>
      <c r="C521" s="25"/>
      <c r="D521" s="46"/>
      <c r="E521" s="46"/>
      <c r="F521" s="25"/>
      <c r="G521" s="174"/>
      <c r="H521" s="136"/>
      <c r="I521" s="136"/>
      <c r="J521" s="73"/>
      <c r="K521" s="25"/>
      <c r="L521" s="25"/>
      <c r="M521" s="25"/>
      <c r="N521" s="25"/>
      <c r="O521" s="25"/>
      <c r="P521" s="25"/>
      <c r="Q521" s="25"/>
      <c r="R521" s="25"/>
      <c r="S521" s="25"/>
      <c r="T521" s="25"/>
      <c r="U521" s="25"/>
      <c r="V521" s="25"/>
      <c r="W521" s="25"/>
      <c r="X521" s="25"/>
      <c r="Y521" s="25"/>
      <c r="Z521" s="25"/>
    </row>
    <row r="522" spans="1:26" ht="12.75" customHeight="1" x14ac:dyDescent="0.25">
      <c r="A522" s="25"/>
      <c r="B522" s="20"/>
      <c r="C522" s="25"/>
      <c r="D522" s="46"/>
      <c r="E522" s="46"/>
      <c r="F522" s="25"/>
      <c r="G522" s="174"/>
      <c r="H522" s="136"/>
      <c r="I522" s="136"/>
      <c r="J522" s="73"/>
      <c r="K522" s="25"/>
      <c r="L522" s="25"/>
      <c r="M522" s="25"/>
      <c r="N522" s="25"/>
      <c r="O522" s="25"/>
      <c r="P522" s="25"/>
      <c r="Q522" s="25"/>
      <c r="R522" s="25"/>
      <c r="S522" s="25"/>
      <c r="T522" s="25"/>
      <c r="U522" s="25"/>
      <c r="V522" s="25"/>
      <c r="W522" s="25"/>
      <c r="X522" s="25"/>
      <c r="Y522" s="25"/>
      <c r="Z522" s="25"/>
    </row>
    <row r="523" spans="1:26" ht="12.75" customHeight="1" x14ac:dyDescent="0.25">
      <c r="A523" s="25"/>
      <c r="B523" s="20"/>
      <c r="C523" s="25"/>
      <c r="D523" s="46"/>
      <c r="E523" s="46"/>
      <c r="F523" s="25"/>
      <c r="G523" s="174"/>
      <c r="H523" s="136"/>
      <c r="I523" s="136"/>
      <c r="J523" s="73"/>
      <c r="K523" s="25"/>
      <c r="L523" s="25"/>
      <c r="M523" s="25"/>
      <c r="N523" s="25"/>
      <c r="O523" s="25"/>
      <c r="P523" s="25"/>
      <c r="Q523" s="25"/>
      <c r="R523" s="25"/>
      <c r="S523" s="25"/>
      <c r="T523" s="25"/>
      <c r="U523" s="25"/>
      <c r="V523" s="25"/>
      <c r="W523" s="25"/>
      <c r="X523" s="25"/>
      <c r="Y523" s="25"/>
      <c r="Z523" s="25"/>
    </row>
    <row r="524" spans="1:26" ht="12.75" customHeight="1" x14ac:dyDescent="0.25">
      <c r="A524" s="25"/>
      <c r="B524" s="20"/>
      <c r="C524" s="25"/>
      <c r="D524" s="46"/>
      <c r="E524" s="46"/>
      <c r="F524" s="25"/>
      <c r="G524" s="174"/>
      <c r="H524" s="136"/>
      <c r="I524" s="136"/>
      <c r="J524" s="73"/>
      <c r="K524" s="25"/>
      <c r="L524" s="25"/>
      <c r="M524" s="25"/>
      <c r="N524" s="25"/>
      <c r="O524" s="25"/>
      <c r="P524" s="25"/>
      <c r="Q524" s="25"/>
      <c r="R524" s="25"/>
      <c r="S524" s="25"/>
      <c r="T524" s="25"/>
      <c r="U524" s="25"/>
      <c r="V524" s="25"/>
      <c r="W524" s="25"/>
      <c r="X524" s="25"/>
      <c r="Y524" s="25"/>
      <c r="Z524" s="25"/>
    </row>
    <row r="525" spans="1:26" ht="12.75" customHeight="1" x14ac:dyDescent="0.25">
      <c r="A525" s="25"/>
      <c r="B525" s="20"/>
      <c r="C525" s="25"/>
      <c r="D525" s="46"/>
      <c r="E525" s="46"/>
      <c r="F525" s="25"/>
      <c r="G525" s="174"/>
      <c r="H525" s="136"/>
      <c r="I525" s="136"/>
      <c r="J525" s="73"/>
      <c r="K525" s="25"/>
      <c r="L525" s="25"/>
      <c r="M525" s="25"/>
      <c r="N525" s="25"/>
      <c r="O525" s="25"/>
      <c r="P525" s="25"/>
      <c r="Q525" s="25"/>
      <c r="R525" s="25"/>
      <c r="S525" s="25"/>
      <c r="T525" s="25"/>
      <c r="U525" s="25"/>
      <c r="V525" s="25"/>
      <c r="W525" s="25"/>
      <c r="X525" s="25"/>
      <c r="Y525" s="25"/>
      <c r="Z525" s="25"/>
    </row>
    <row r="526" spans="1:26" ht="12.75" customHeight="1" x14ac:dyDescent="0.25">
      <c r="A526" s="25"/>
      <c r="B526" s="20"/>
      <c r="C526" s="25"/>
      <c r="D526" s="46"/>
      <c r="E526" s="46"/>
      <c r="F526" s="25"/>
      <c r="G526" s="174"/>
      <c r="H526" s="136"/>
      <c r="I526" s="136"/>
      <c r="J526" s="73"/>
      <c r="K526" s="25"/>
      <c r="L526" s="25"/>
      <c r="M526" s="25"/>
      <c r="N526" s="25"/>
      <c r="O526" s="25"/>
      <c r="P526" s="25"/>
      <c r="Q526" s="25"/>
      <c r="R526" s="25"/>
      <c r="S526" s="25"/>
      <c r="T526" s="25"/>
      <c r="U526" s="25"/>
      <c r="V526" s="25"/>
      <c r="W526" s="25"/>
      <c r="X526" s="25"/>
      <c r="Y526" s="25"/>
      <c r="Z526" s="25"/>
    </row>
    <row r="527" spans="1:26" ht="12.75" customHeight="1" x14ac:dyDescent="0.25">
      <c r="A527" s="25"/>
      <c r="B527" s="20"/>
      <c r="C527" s="25"/>
      <c r="D527" s="46"/>
      <c r="E527" s="46"/>
      <c r="F527" s="25"/>
      <c r="G527" s="174"/>
      <c r="H527" s="136"/>
      <c r="I527" s="136"/>
      <c r="J527" s="73"/>
      <c r="K527" s="25"/>
      <c r="L527" s="25"/>
      <c r="M527" s="25"/>
      <c r="N527" s="25"/>
      <c r="O527" s="25"/>
      <c r="P527" s="25"/>
      <c r="Q527" s="25"/>
      <c r="R527" s="25"/>
      <c r="S527" s="25"/>
      <c r="T527" s="25"/>
      <c r="U527" s="25"/>
      <c r="V527" s="25"/>
      <c r="W527" s="25"/>
      <c r="X527" s="25"/>
      <c r="Y527" s="25"/>
      <c r="Z527" s="25"/>
    </row>
    <row r="528" spans="1:26" ht="12.75" customHeight="1" x14ac:dyDescent="0.25">
      <c r="A528" s="25"/>
      <c r="B528" s="20"/>
      <c r="C528" s="25"/>
      <c r="D528" s="46"/>
      <c r="E528" s="46"/>
      <c r="F528" s="25"/>
      <c r="G528" s="174"/>
      <c r="H528" s="136"/>
      <c r="I528" s="136"/>
      <c r="J528" s="73"/>
      <c r="K528" s="25"/>
      <c r="L528" s="25"/>
      <c r="M528" s="25"/>
      <c r="N528" s="25"/>
      <c r="O528" s="25"/>
      <c r="P528" s="25"/>
      <c r="Q528" s="25"/>
      <c r="R528" s="25"/>
      <c r="S528" s="25"/>
      <c r="T528" s="25"/>
      <c r="U528" s="25"/>
      <c r="V528" s="25"/>
      <c r="W528" s="25"/>
      <c r="X528" s="25"/>
      <c r="Y528" s="25"/>
      <c r="Z528" s="25"/>
    </row>
    <row r="529" spans="1:26" ht="12.75" customHeight="1" x14ac:dyDescent="0.25">
      <c r="A529" s="25"/>
      <c r="B529" s="20"/>
      <c r="C529" s="25"/>
      <c r="D529" s="46"/>
      <c r="E529" s="46"/>
      <c r="F529" s="25"/>
      <c r="G529" s="174"/>
      <c r="H529" s="136"/>
      <c r="I529" s="136"/>
      <c r="J529" s="73"/>
      <c r="K529" s="25"/>
      <c r="L529" s="25"/>
      <c r="M529" s="25"/>
      <c r="N529" s="25"/>
      <c r="O529" s="25"/>
      <c r="P529" s="25"/>
      <c r="Q529" s="25"/>
      <c r="R529" s="25"/>
      <c r="S529" s="25"/>
      <c r="T529" s="25"/>
      <c r="U529" s="25"/>
      <c r="V529" s="25"/>
      <c r="W529" s="25"/>
      <c r="X529" s="25"/>
      <c r="Y529" s="25"/>
      <c r="Z529" s="25"/>
    </row>
    <row r="530" spans="1:26" ht="12.75" customHeight="1" x14ac:dyDescent="0.25">
      <c r="A530" s="25"/>
      <c r="B530" s="20"/>
      <c r="C530" s="25"/>
      <c r="D530" s="46"/>
      <c r="E530" s="46"/>
      <c r="F530" s="25"/>
      <c r="G530" s="174"/>
      <c r="H530" s="136"/>
      <c r="I530" s="136"/>
      <c r="J530" s="73"/>
      <c r="K530" s="25"/>
      <c r="L530" s="25"/>
      <c r="M530" s="25"/>
      <c r="N530" s="25"/>
      <c r="O530" s="25"/>
      <c r="P530" s="25"/>
      <c r="Q530" s="25"/>
      <c r="R530" s="25"/>
      <c r="S530" s="25"/>
      <c r="T530" s="25"/>
      <c r="U530" s="25"/>
      <c r="V530" s="25"/>
      <c r="W530" s="25"/>
      <c r="X530" s="25"/>
      <c r="Y530" s="25"/>
      <c r="Z530" s="25"/>
    </row>
    <row r="531" spans="1:26" ht="12.75" customHeight="1" x14ac:dyDescent="0.25">
      <c r="A531" s="25"/>
      <c r="B531" s="20"/>
      <c r="C531" s="25"/>
      <c r="D531" s="46"/>
      <c r="E531" s="46"/>
      <c r="F531" s="25"/>
      <c r="G531" s="174"/>
      <c r="H531" s="136"/>
      <c r="I531" s="136"/>
      <c r="J531" s="73"/>
      <c r="K531" s="25"/>
      <c r="L531" s="25"/>
      <c r="M531" s="25"/>
      <c r="N531" s="25"/>
      <c r="O531" s="25"/>
      <c r="P531" s="25"/>
      <c r="Q531" s="25"/>
      <c r="R531" s="25"/>
      <c r="S531" s="25"/>
      <c r="T531" s="25"/>
      <c r="U531" s="25"/>
      <c r="V531" s="25"/>
      <c r="W531" s="25"/>
      <c r="X531" s="25"/>
      <c r="Y531" s="25"/>
      <c r="Z531" s="25"/>
    </row>
    <row r="532" spans="1:26" ht="12.75" customHeight="1" x14ac:dyDescent="0.25">
      <c r="A532" s="25"/>
      <c r="B532" s="20"/>
      <c r="C532" s="25"/>
      <c r="D532" s="46"/>
      <c r="E532" s="46"/>
      <c r="F532" s="25"/>
      <c r="G532" s="174"/>
      <c r="H532" s="136"/>
      <c r="I532" s="136"/>
      <c r="J532" s="73"/>
      <c r="K532" s="25"/>
      <c r="L532" s="25"/>
      <c r="M532" s="25"/>
      <c r="N532" s="25"/>
      <c r="O532" s="25"/>
      <c r="P532" s="25"/>
      <c r="Q532" s="25"/>
      <c r="R532" s="25"/>
      <c r="S532" s="25"/>
      <c r="T532" s="25"/>
      <c r="U532" s="25"/>
      <c r="V532" s="25"/>
      <c r="W532" s="25"/>
      <c r="X532" s="25"/>
      <c r="Y532" s="25"/>
      <c r="Z532" s="25"/>
    </row>
    <row r="533" spans="1:26" ht="12.75" customHeight="1" x14ac:dyDescent="0.25">
      <c r="A533" s="25"/>
      <c r="B533" s="20"/>
      <c r="C533" s="25"/>
      <c r="D533" s="46"/>
      <c r="E533" s="46"/>
      <c r="F533" s="25"/>
      <c r="G533" s="174"/>
      <c r="H533" s="136"/>
      <c r="I533" s="136"/>
      <c r="J533" s="73"/>
      <c r="K533" s="25"/>
      <c r="L533" s="25"/>
      <c r="M533" s="25"/>
      <c r="N533" s="25"/>
      <c r="O533" s="25"/>
      <c r="P533" s="25"/>
      <c r="Q533" s="25"/>
      <c r="R533" s="25"/>
      <c r="S533" s="25"/>
      <c r="T533" s="25"/>
      <c r="U533" s="25"/>
      <c r="V533" s="25"/>
      <c r="W533" s="25"/>
      <c r="X533" s="25"/>
      <c r="Y533" s="25"/>
      <c r="Z533" s="25"/>
    </row>
    <row r="534" spans="1:26" ht="12.75" customHeight="1" x14ac:dyDescent="0.25">
      <c r="A534" s="25"/>
      <c r="B534" s="20"/>
      <c r="C534" s="25"/>
      <c r="D534" s="46"/>
      <c r="E534" s="46"/>
      <c r="F534" s="25"/>
      <c r="G534" s="174"/>
      <c r="H534" s="136"/>
      <c r="I534" s="136"/>
      <c r="J534" s="73"/>
      <c r="K534" s="25"/>
      <c r="L534" s="25"/>
      <c r="M534" s="25"/>
      <c r="N534" s="25"/>
      <c r="O534" s="25"/>
      <c r="P534" s="25"/>
      <c r="Q534" s="25"/>
      <c r="R534" s="25"/>
      <c r="S534" s="25"/>
      <c r="T534" s="25"/>
      <c r="U534" s="25"/>
      <c r="V534" s="25"/>
      <c r="W534" s="25"/>
      <c r="X534" s="25"/>
      <c r="Y534" s="25"/>
      <c r="Z534" s="25"/>
    </row>
    <row r="535" spans="1:26" ht="12.75" customHeight="1" x14ac:dyDescent="0.25">
      <c r="A535" s="25"/>
      <c r="B535" s="20"/>
      <c r="C535" s="25"/>
      <c r="D535" s="46"/>
      <c r="E535" s="46"/>
      <c r="F535" s="25"/>
      <c r="G535" s="174"/>
      <c r="H535" s="136"/>
      <c r="I535" s="136"/>
      <c r="J535" s="73"/>
      <c r="K535" s="25"/>
      <c r="L535" s="25"/>
      <c r="M535" s="25"/>
      <c r="N535" s="25"/>
      <c r="O535" s="25"/>
      <c r="P535" s="25"/>
      <c r="Q535" s="25"/>
      <c r="R535" s="25"/>
      <c r="S535" s="25"/>
      <c r="T535" s="25"/>
      <c r="U535" s="25"/>
      <c r="V535" s="25"/>
      <c r="W535" s="25"/>
      <c r="X535" s="25"/>
      <c r="Y535" s="25"/>
      <c r="Z535" s="25"/>
    </row>
    <row r="536" spans="1:26" ht="12.75" customHeight="1" x14ac:dyDescent="0.25">
      <c r="A536" s="25"/>
      <c r="B536" s="20"/>
      <c r="C536" s="25"/>
      <c r="D536" s="46"/>
      <c r="E536" s="46"/>
      <c r="F536" s="25"/>
      <c r="G536" s="174"/>
      <c r="H536" s="136"/>
      <c r="I536" s="136"/>
      <c r="J536" s="73"/>
      <c r="K536" s="25"/>
      <c r="L536" s="25"/>
      <c r="M536" s="25"/>
      <c r="N536" s="25"/>
      <c r="O536" s="25"/>
      <c r="P536" s="25"/>
      <c r="Q536" s="25"/>
      <c r="R536" s="25"/>
      <c r="S536" s="25"/>
      <c r="T536" s="25"/>
      <c r="U536" s="25"/>
      <c r="V536" s="25"/>
      <c r="W536" s="25"/>
      <c r="X536" s="25"/>
      <c r="Y536" s="25"/>
      <c r="Z536" s="25"/>
    </row>
    <row r="537" spans="1:26" ht="12.75" customHeight="1" x14ac:dyDescent="0.25">
      <c r="A537" s="25"/>
      <c r="B537" s="20"/>
      <c r="C537" s="25"/>
      <c r="D537" s="46"/>
      <c r="E537" s="46"/>
      <c r="F537" s="25"/>
      <c r="G537" s="174"/>
      <c r="H537" s="136"/>
      <c r="I537" s="136"/>
      <c r="J537" s="73"/>
      <c r="K537" s="25"/>
      <c r="L537" s="25"/>
      <c r="M537" s="25"/>
      <c r="N537" s="25"/>
      <c r="O537" s="25"/>
      <c r="P537" s="25"/>
      <c r="Q537" s="25"/>
      <c r="R537" s="25"/>
      <c r="S537" s="25"/>
      <c r="T537" s="25"/>
      <c r="U537" s="25"/>
      <c r="V537" s="25"/>
      <c r="W537" s="25"/>
      <c r="X537" s="25"/>
      <c r="Y537" s="25"/>
      <c r="Z537" s="25"/>
    </row>
    <row r="538" spans="1:26" ht="12.75" customHeight="1" x14ac:dyDescent="0.25">
      <c r="A538" s="25"/>
      <c r="B538" s="20"/>
      <c r="C538" s="25"/>
      <c r="D538" s="46"/>
      <c r="E538" s="46"/>
      <c r="F538" s="25"/>
      <c r="G538" s="174"/>
      <c r="H538" s="136"/>
      <c r="I538" s="136"/>
      <c r="J538" s="73"/>
      <c r="K538" s="25"/>
      <c r="L538" s="25"/>
      <c r="M538" s="25"/>
      <c r="N538" s="25"/>
      <c r="O538" s="25"/>
      <c r="P538" s="25"/>
      <c r="Q538" s="25"/>
      <c r="R538" s="25"/>
      <c r="S538" s="25"/>
      <c r="T538" s="25"/>
      <c r="U538" s="25"/>
      <c r="V538" s="25"/>
      <c r="W538" s="25"/>
      <c r="X538" s="25"/>
      <c r="Y538" s="25"/>
      <c r="Z538" s="25"/>
    </row>
    <row r="539" spans="1:26" ht="12.75" customHeight="1" x14ac:dyDescent="0.25">
      <c r="A539" s="25"/>
      <c r="B539" s="20"/>
      <c r="C539" s="25"/>
      <c r="D539" s="46"/>
      <c r="E539" s="46"/>
      <c r="F539" s="25"/>
      <c r="G539" s="174"/>
      <c r="H539" s="136"/>
      <c r="I539" s="136"/>
      <c r="J539" s="73"/>
      <c r="K539" s="25"/>
      <c r="L539" s="25"/>
      <c r="M539" s="25"/>
      <c r="N539" s="25"/>
      <c r="O539" s="25"/>
      <c r="P539" s="25"/>
      <c r="Q539" s="25"/>
      <c r="R539" s="25"/>
      <c r="S539" s="25"/>
      <c r="T539" s="25"/>
      <c r="U539" s="25"/>
      <c r="V539" s="25"/>
      <c r="W539" s="25"/>
      <c r="X539" s="25"/>
      <c r="Y539" s="25"/>
      <c r="Z539" s="25"/>
    </row>
    <row r="540" spans="1:26" ht="12.75" customHeight="1" x14ac:dyDescent="0.25">
      <c r="A540" s="25"/>
      <c r="B540" s="20"/>
      <c r="C540" s="25"/>
      <c r="D540" s="46"/>
      <c r="E540" s="46"/>
      <c r="F540" s="25"/>
      <c r="G540" s="174"/>
      <c r="H540" s="136"/>
      <c r="I540" s="136"/>
      <c r="J540" s="73"/>
      <c r="K540" s="25"/>
      <c r="L540" s="25"/>
      <c r="M540" s="25"/>
      <c r="N540" s="25"/>
      <c r="O540" s="25"/>
      <c r="P540" s="25"/>
      <c r="Q540" s="25"/>
      <c r="R540" s="25"/>
      <c r="S540" s="25"/>
      <c r="T540" s="25"/>
      <c r="U540" s="25"/>
      <c r="V540" s="25"/>
      <c r="W540" s="25"/>
      <c r="X540" s="25"/>
      <c r="Y540" s="25"/>
      <c r="Z540" s="25"/>
    </row>
    <row r="541" spans="1:26" ht="12.75" customHeight="1" x14ac:dyDescent="0.25">
      <c r="A541" s="25"/>
      <c r="B541" s="20"/>
      <c r="C541" s="25"/>
      <c r="D541" s="46"/>
      <c r="E541" s="46"/>
      <c r="F541" s="25"/>
      <c r="G541" s="174"/>
      <c r="H541" s="136"/>
      <c r="I541" s="136"/>
      <c r="J541" s="73"/>
      <c r="K541" s="25"/>
      <c r="L541" s="25"/>
      <c r="M541" s="25"/>
      <c r="N541" s="25"/>
      <c r="O541" s="25"/>
      <c r="P541" s="25"/>
      <c r="Q541" s="25"/>
      <c r="R541" s="25"/>
      <c r="S541" s="25"/>
      <c r="T541" s="25"/>
      <c r="U541" s="25"/>
      <c r="V541" s="25"/>
      <c r="W541" s="25"/>
      <c r="X541" s="25"/>
      <c r="Y541" s="25"/>
      <c r="Z541" s="25"/>
    </row>
    <row r="542" spans="1:26" ht="12.75" customHeight="1" x14ac:dyDescent="0.25">
      <c r="A542" s="25"/>
      <c r="B542" s="20"/>
      <c r="C542" s="25"/>
      <c r="D542" s="46"/>
      <c r="E542" s="46"/>
      <c r="F542" s="25"/>
      <c r="G542" s="174"/>
      <c r="H542" s="136"/>
      <c r="I542" s="136"/>
      <c r="J542" s="73"/>
      <c r="K542" s="25"/>
      <c r="L542" s="25"/>
      <c r="M542" s="25"/>
      <c r="N542" s="25"/>
      <c r="O542" s="25"/>
      <c r="P542" s="25"/>
      <c r="Q542" s="25"/>
      <c r="R542" s="25"/>
      <c r="S542" s="25"/>
      <c r="T542" s="25"/>
      <c r="U542" s="25"/>
      <c r="V542" s="25"/>
      <c r="W542" s="25"/>
      <c r="X542" s="25"/>
      <c r="Y542" s="25"/>
      <c r="Z542" s="25"/>
    </row>
    <row r="543" spans="1:26" ht="12.75" customHeight="1" x14ac:dyDescent="0.25">
      <c r="A543" s="25"/>
      <c r="B543" s="20"/>
      <c r="C543" s="25"/>
      <c r="D543" s="46"/>
      <c r="E543" s="46"/>
      <c r="F543" s="25"/>
      <c r="G543" s="174"/>
      <c r="H543" s="136"/>
      <c r="I543" s="136"/>
      <c r="J543" s="73"/>
      <c r="K543" s="25"/>
      <c r="L543" s="25"/>
      <c r="M543" s="25"/>
      <c r="N543" s="25"/>
      <c r="O543" s="25"/>
      <c r="P543" s="25"/>
      <c r="Q543" s="25"/>
      <c r="R543" s="25"/>
      <c r="S543" s="25"/>
      <c r="T543" s="25"/>
      <c r="U543" s="25"/>
      <c r="V543" s="25"/>
      <c r="W543" s="25"/>
      <c r="X543" s="25"/>
      <c r="Y543" s="25"/>
      <c r="Z543" s="25"/>
    </row>
    <row r="544" spans="1:26" ht="12.75" customHeight="1" x14ac:dyDescent="0.25">
      <c r="A544" s="25"/>
      <c r="B544" s="20"/>
      <c r="C544" s="25"/>
      <c r="D544" s="46"/>
      <c r="E544" s="46"/>
      <c r="F544" s="25"/>
      <c r="G544" s="174"/>
      <c r="H544" s="136"/>
      <c r="I544" s="136"/>
      <c r="J544" s="73"/>
      <c r="K544" s="25"/>
      <c r="L544" s="25"/>
      <c r="M544" s="25"/>
      <c r="N544" s="25"/>
      <c r="O544" s="25"/>
      <c r="P544" s="25"/>
      <c r="Q544" s="25"/>
      <c r="R544" s="25"/>
      <c r="S544" s="25"/>
      <c r="T544" s="25"/>
      <c r="U544" s="25"/>
      <c r="V544" s="25"/>
      <c r="W544" s="25"/>
      <c r="X544" s="25"/>
      <c r="Y544" s="25"/>
      <c r="Z544" s="25"/>
    </row>
    <row r="545" spans="1:26" ht="12.75" customHeight="1" x14ac:dyDescent="0.25">
      <c r="A545" s="25"/>
      <c r="B545" s="20"/>
      <c r="C545" s="25"/>
      <c r="D545" s="46"/>
      <c r="E545" s="46"/>
      <c r="F545" s="25"/>
      <c r="G545" s="174"/>
      <c r="H545" s="136"/>
      <c r="I545" s="136"/>
      <c r="J545" s="73"/>
      <c r="K545" s="25"/>
      <c r="L545" s="25"/>
      <c r="M545" s="25"/>
      <c r="N545" s="25"/>
      <c r="O545" s="25"/>
      <c r="P545" s="25"/>
      <c r="Q545" s="25"/>
      <c r="R545" s="25"/>
      <c r="S545" s="25"/>
      <c r="T545" s="25"/>
      <c r="U545" s="25"/>
      <c r="V545" s="25"/>
      <c r="W545" s="25"/>
      <c r="X545" s="25"/>
      <c r="Y545" s="25"/>
      <c r="Z545" s="25"/>
    </row>
    <row r="546" spans="1:26" ht="12.75" customHeight="1" x14ac:dyDescent="0.25">
      <c r="A546" s="25"/>
      <c r="B546" s="20"/>
      <c r="C546" s="25"/>
      <c r="D546" s="46"/>
      <c r="E546" s="46"/>
      <c r="F546" s="25"/>
      <c r="G546" s="174"/>
      <c r="H546" s="136"/>
      <c r="I546" s="136"/>
      <c r="J546" s="73"/>
      <c r="K546" s="25"/>
      <c r="L546" s="25"/>
      <c r="M546" s="25"/>
      <c r="N546" s="25"/>
      <c r="O546" s="25"/>
      <c r="P546" s="25"/>
      <c r="Q546" s="25"/>
      <c r="R546" s="25"/>
      <c r="S546" s="25"/>
      <c r="T546" s="25"/>
      <c r="U546" s="25"/>
      <c r="V546" s="25"/>
      <c r="W546" s="25"/>
      <c r="X546" s="25"/>
      <c r="Y546" s="25"/>
      <c r="Z546" s="25"/>
    </row>
    <row r="547" spans="1:26" ht="12.75" customHeight="1" x14ac:dyDescent="0.25">
      <c r="A547" s="25"/>
      <c r="B547" s="20"/>
      <c r="C547" s="25"/>
      <c r="D547" s="46"/>
      <c r="E547" s="46"/>
      <c r="F547" s="25"/>
      <c r="G547" s="174"/>
      <c r="H547" s="136"/>
      <c r="I547" s="136"/>
      <c r="J547" s="73"/>
      <c r="K547" s="25"/>
      <c r="L547" s="25"/>
      <c r="M547" s="25"/>
      <c r="N547" s="25"/>
      <c r="O547" s="25"/>
      <c r="P547" s="25"/>
      <c r="Q547" s="25"/>
      <c r="R547" s="25"/>
      <c r="S547" s="25"/>
      <c r="T547" s="25"/>
      <c r="U547" s="25"/>
      <c r="V547" s="25"/>
      <c r="W547" s="25"/>
      <c r="X547" s="25"/>
      <c r="Y547" s="25"/>
      <c r="Z547" s="25"/>
    </row>
    <row r="548" spans="1:26" ht="12.75" customHeight="1" x14ac:dyDescent="0.25">
      <c r="A548" s="25"/>
      <c r="B548" s="20"/>
      <c r="C548" s="25"/>
      <c r="D548" s="46"/>
      <c r="E548" s="46"/>
      <c r="F548" s="25"/>
      <c r="G548" s="174"/>
      <c r="H548" s="136"/>
      <c r="I548" s="136"/>
      <c r="J548" s="73"/>
      <c r="K548" s="25"/>
      <c r="L548" s="25"/>
      <c r="M548" s="25"/>
      <c r="N548" s="25"/>
      <c r="O548" s="25"/>
      <c r="P548" s="25"/>
      <c r="Q548" s="25"/>
      <c r="R548" s="25"/>
      <c r="S548" s="25"/>
      <c r="T548" s="25"/>
      <c r="U548" s="25"/>
      <c r="V548" s="25"/>
      <c r="W548" s="25"/>
      <c r="X548" s="25"/>
      <c r="Y548" s="25"/>
      <c r="Z548" s="25"/>
    </row>
    <row r="549" spans="1:26" ht="12.75" customHeight="1" x14ac:dyDescent="0.25">
      <c r="A549" s="25"/>
      <c r="B549" s="20"/>
      <c r="C549" s="25"/>
      <c r="D549" s="46"/>
      <c r="E549" s="46"/>
      <c r="F549" s="25"/>
      <c r="G549" s="174"/>
      <c r="H549" s="136"/>
      <c r="I549" s="136"/>
      <c r="J549" s="73"/>
      <c r="K549" s="25"/>
      <c r="L549" s="25"/>
      <c r="M549" s="25"/>
      <c r="N549" s="25"/>
      <c r="O549" s="25"/>
      <c r="P549" s="25"/>
      <c r="Q549" s="25"/>
      <c r="R549" s="25"/>
      <c r="S549" s="25"/>
      <c r="T549" s="25"/>
      <c r="U549" s="25"/>
      <c r="V549" s="25"/>
      <c r="W549" s="25"/>
      <c r="X549" s="25"/>
      <c r="Y549" s="25"/>
      <c r="Z549" s="25"/>
    </row>
    <row r="550" spans="1:26" ht="12.75" customHeight="1" x14ac:dyDescent="0.25">
      <c r="A550" s="25"/>
      <c r="B550" s="20"/>
      <c r="C550" s="25"/>
      <c r="D550" s="46"/>
      <c r="E550" s="46"/>
      <c r="F550" s="25"/>
      <c r="G550" s="174"/>
      <c r="H550" s="136"/>
      <c r="I550" s="136"/>
      <c r="J550" s="73"/>
      <c r="K550" s="25"/>
      <c r="L550" s="25"/>
      <c r="M550" s="25"/>
      <c r="N550" s="25"/>
      <c r="O550" s="25"/>
      <c r="P550" s="25"/>
      <c r="Q550" s="25"/>
      <c r="R550" s="25"/>
      <c r="S550" s="25"/>
      <c r="T550" s="25"/>
      <c r="U550" s="25"/>
      <c r="V550" s="25"/>
      <c r="W550" s="25"/>
      <c r="X550" s="25"/>
      <c r="Y550" s="25"/>
      <c r="Z550" s="25"/>
    </row>
    <row r="551" spans="1:26" ht="12.75" customHeight="1" x14ac:dyDescent="0.25">
      <c r="A551" s="25"/>
      <c r="B551" s="20"/>
      <c r="C551" s="25"/>
      <c r="D551" s="46"/>
      <c r="E551" s="46"/>
      <c r="F551" s="25"/>
      <c r="G551" s="174"/>
      <c r="H551" s="136"/>
      <c r="I551" s="136"/>
      <c r="J551" s="73"/>
      <c r="K551" s="25"/>
      <c r="L551" s="25"/>
      <c r="M551" s="25"/>
      <c r="N551" s="25"/>
      <c r="O551" s="25"/>
      <c r="P551" s="25"/>
      <c r="Q551" s="25"/>
      <c r="R551" s="25"/>
      <c r="S551" s="25"/>
      <c r="T551" s="25"/>
      <c r="U551" s="25"/>
      <c r="V551" s="25"/>
      <c r="W551" s="25"/>
      <c r="X551" s="25"/>
      <c r="Y551" s="25"/>
      <c r="Z551" s="25"/>
    </row>
    <row r="552" spans="1:26" ht="12.75" customHeight="1" x14ac:dyDescent="0.25">
      <c r="A552" s="25"/>
      <c r="B552" s="20"/>
      <c r="C552" s="25"/>
      <c r="D552" s="46"/>
      <c r="E552" s="46"/>
      <c r="F552" s="25"/>
      <c r="G552" s="174"/>
      <c r="H552" s="136"/>
      <c r="I552" s="136"/>
      <c r="J552" s="73"/>
      <c r="K552" s="25"/>
      <c r="L552" s="25"/>
      <c r="M552" s="25"/>
      <c r="N552" s="25"/>
      <c r="O552" s="25"/>
      <c r="P552" s="25"/>
      <c r="Q552" s="25"/>
      <c r="R552" s="25"/>
      <c r="S552" s="25"/>
      <c r="T552" s="25"/>
      <c r="U552" s="25"/>
      <c r="V552" s="25"/>
      <c r="W552" s="25"/>
      <c r="X552" s="25"/>
      <c r="Y552" s="25"/>
      <c r="Z552" s="25"/>
    </row>
    <row r="553" spans="1:26" ht="12.75" customHeight="1" x14ac:dyDescent="0.25">
      <c r="A553" s="25"/>
      <c r="B553" s="20"/>
      <c r="C553" s="25"/>
      <c r="D553" s="46"/>
      <c r="E553" s="46"/>
      <c r="F553" s="25"/>
      <c r="G553" s="174"/>
      <c r="H553" s="136"/>
      <c r="I553" s="136"/>
      <c r="J553" s="73"/>
      <c r="K553" s="25"/>
      <c r="L553" s="25"/>
      <c r="M553" s="25"/>
      <c r="N553" s="25"/>
      <c r="O553" s="25"/>
      <c r="P553" s="25"/>
      <c r="Q553" s="25"/>
      <c r="R553" s="25"/>
      <c r="S553" s="25"/>
      <c r="T553" s="25"/>
      <c r="U553" s="25"/>
      <c r="V553" s="25"/>
      <c r="W553" s="25"/>
      <c r="X553" s="25"/>
      <c r="Y553" s="25"/>
      <c r="Z553" s="25"/>
    </row>
    <row r="554" spans="1:26" ht="12.75" customHeight="1" x14ac:dyDescent="0.25">
      <c r="A554" s="25"/>
      <c r="B554" s="20"/>
      <c r="C554" s="25"/>
      <c r="D554" s="46"/>
      <c r="E554" s="46"/>
      <c r="F554" s="25"/>
      <c r="G554" s="174"/>
      <c r="H554" s="136"/>
      <c r="I554" s="136"/>
      <c r="J554" s="73"/>
      <c r="K554" s="25"/>
      <c r="L554" s="25"/>
      <c r="M554" s="25"/>
      <c r="N554" s="25"/>
      <c r="O554" s="25"/>
      <c r="P554" s="25"/>
      <c r="Q554" s="25"/>
      <c r="R554" s="25"/>
      <c r="S554" s="25"/>
      <c r="T554" s="25"/>
      <c r="U554" s="25"/>
      <c r="V554" s="25"/>
      <c r="W554" s="25"/>
      <c r="X554" s="25"/>
      <c r="Y554" s="25"/>
      <c r="Z554" s="25"/>
    </row>
    <row r="555" spans="1:26" ht="12.75" customHeight="1" x14ac:dyDescent="0.25">
      <c r="A555" s="25"/>
      <c r="B555" s="20"/>
      <c r="C555" s="25"/>
      <c r="D555" s="46"/>
      <c r="E555" s="46"/>
      <c r="F555" s="25"/>
      <c r="G555" s="174"/>
      <c r="H555" s="136"/>
      <c r="I555" s="136"/>
      <c r="J555" s="73"/>
      <c r="K555" s="25"/>
      <c r="L555" s="25"/>
      <c r="M555" s="25"/>
      <c r="N555" s="25"/>
      <c r="O555" s="25"/>
      <c r="P555" s="25"/>
      <c r="Q555" s="25"/>
      <c r="R555" s="25"/>
      <c r="S555" s="25"/>
      <c r="T555" s="25"/>
      <c r="U555" s="25"/>
      <c r="V555" s="25"/>
      <c r="W555" s="25"/>
      <c r="X555" s="25"/>
      <c r="Y555" s="25"/>
      <c r="Z555" s="25"/>
    </row>
    <row r="556" spans="1:26" ht="12.75" customHeight="1" x14ac:dyDescent="0.25">
      <c r="A556" s="25"/>
      <c r="B556" s="20"/>
      <c r="C556" s="25"/>
      <c r="D556" s="46"/>
      <c r="E556" s="46"/>
      <c r="F556" s="25"/>
      <c r="G556" s="174"/>
      <c r="H556" s="136"/>
      <c r="I556" s="136"/>
      <c r="J556" s="73"/>
      <c r="K556" s="25"/>
      <c r="L556" s="25"/>
      <c r="M556" s="25"/>
      <c r="N556" s="25"/>
      <c r="O556" s="25"/>
      <c r="P556" s="25"/>
      <c r="Q556" s="25"/>
      <c r="R556" s="25"/>
      <c r="S556" s="25"/>
      <c r="T556" s="25"/>
      <c r="U556" s="25"/>
      <c r="V556" s="25"/>
      <c r="W556" s="25"/>
      <c r="X556" s="25"/>
      <c r="Y556" s="25"/>
      <c r="Z556" s="25"/>
    </row>
    <row r="557" spans="1:26" ht="12.75" customHeight="1" x14ac:dyDescent="0.25">
      <c r="A557" s="25"/>
      <c r="B557" s="20"/>
      <c r="C557" s="25"/>
      <c r="D557" s="46"/>
      <c r="E557" s="46"/>
      <c r="F557" s="25"/>
      <c r="G557" s="174"/>
      <c r="H557" s="136"/>
      <c r="I557" s="136"/>
      <c r="J557" s="73"/>
      <c r="K557" s="25"/>
      <c r="L557" s="25"/>
      <c r="M557" s="25"/>
      <c r="N557" s="25"/>
      <c r="O557" s="25"/>
      <c r="P557" s="25"/>
      <c r="Q557" s="25"/>
      <c r="R557" s="25"/>
      <c r="S557" s="25"/>
      <c r="T557" s="25"/>
      <c r="U557" s="25"/>
      <c r="V557" s="25"/>
      <c r="W557" s="25"/>
      <c r="X557" s="25"/>
      <c r="Y557" s="25"/>
      <c r="Z557" s="25"/>
    </row>
    <row r="558" spans="1:26" ht="12.75" customHeight="1" x14ac:dyDescent="0.25">
      <c r="A558" s="25"/>
      <c r="B558" s="20"/>
      <c r="C558" s="25"/>
      <c r="D558" s="46"/>
      <c r="E558" s="46"/>
      <c r="F558" s="25"/>
      <c r="G558" s="174"/>
      <c r="H558" s="136"/>
      <c r="I558" s="136"/>
      <c r="J558" s="73"/>
      <c r="K558" s="25"/>
      <c r="L558" s="25"/>
      <c r="M558" s="25"/>
      <c r="N558" s="25"/>
      <c r="O558" s="25"/>
      <c r="P558" s="25"/>
      <c r="Q558" s="25"/>
      <c r="R558" s="25"/>
      <c r="S558" s="25"/>
      <c r="T558" s="25"/>
      <c r="U558" s="25"/>
      <c r="V558" s="25"/>
      <c r="W558" s="25"/>
      <c r="X558" s="25"/>
      <c r="Y558" s="25"/>
      <c r="Z558" s="25"/>
    </row>
    <row r="559" spans="1:26" ht="12.75" customHeight="1" x14ac:dyDescent="0.25">
      <c r="A559" s="25"/>
      <c r="B559" s="20"/>
      <c r="C559" s="25"/>
      <c r="D559" s="46"/>
      <c r="E559" s="46"/>
      <c r="F559" s="25"/>
      <c r="G559" s="174"/>
      <c r="H559" s="136"/>
      <c r="I559" s="136"/>
      <c r="J559" s="73"/>
      <c r="K559" s="25"/>
      <c r="L559" s="25"/>
      <c r="M559" s="25"/>
      <c r="N559" s="25"/>
      <c r="O559" s="25"/>
      <c r="P559" s="25"/>
      <c r="Q559" s="25"/>
      <c r="R559" s="25"/>
      <c r="S559" s="25"/>
      <c r="T559" s="25"/>
      <c r="U559" s="25"/>
      <c r="V559" s="25"/>
      <c r="W559" s="25"/>
      <c r="X559" s="25"/>
      <c r="Y559" s="25"/>
      <c r="Z559" s="25"/>
    </row>
    <row r="560" spans="1:26" ht="12.75" customHeight="1" x14ac:dyDescent="0.25">
      <c r="A560" s="25"/>
      <c r="B560" s="20"/>
      <c r="C560" s="25"/>
      <c r="D560" s="46"/>
      <c r="E560" s="46"/>
      <c r="F560" s="25"/>
      <c r="G560" s="174"/>
      <c r="H560" s="136"/>
      <c r="I560" s="136"/>
      <c r="J560" s="73"/>
      <c r="K560" s="25"/>
      <c r="L560" s="25"/>
      <c r="M560" s="25"/>
      <c r="N560" s="25"/>
      <c r="O560" s="25"/>
      <c r="P560" s="25"/>
      <c r="Q560" s="25"/>
      <c r="R560" s="25"/>
      <c r="S560" s="25"/>
      <c r="T560" s="25"/>
      <c r="U560" s="25"/>
      <c r="V560" s="25"/>
      <c r="W560" s="25"/>
      <c r="X560" s="25"/>
      <c r="Y560" s="25"/>
      <c r="Z560" s="25"/>
    </row>
    <row r="561" spans="1:26" ht="12.75" customHeight="1" x14ac:dyDescent="0.25">
      <c r="A561" s="25"/>
      <c r="B561" s="20"/>
      <c r="C561" s="25"/>
      <c r="D561" s="46"/>
      <c r="E561" s="46"/>
      <c r="F561" s="25"/>
      <c r="G561" s="174"/>
      <c r="H561" s="136"/>
      <c r="I561" s="136"/>
      <c r="J561" s="73"/>
      <c r="K561" s="25"/>
      <c r="L561" s="25"/>
      <c r="M561" s="25"/>
      <c r="N561" s="25"/>
      <c r="O561" s="25"/>
      <c r="P561" s="25"/>
      <c r="Q561" s="25"/>
      <c r="R561" s="25"/>
      <c r="S561" s="25"/>
      <c r="T561" s="25"/>
      <c r="U561" s="25"/>
      <c r="V561" s="25"/>
      <c r="W561" s="25"/>
      <c r="X561" s="25"/>
      <c r="Y561" s="25"/>
      <c r="Z561" s="25"/>
    </row>
    <row r="562" spans="1:26" ht="12.75" customHeight="1" x14ac:dyDescent="0.25">
      <c r="A562" s="25"/>
      <c r="B562" s="20"/>
      <c r="C562" s="25"/>
      <c r="D562" s="46"/>
      <c r="E562" s="46"/>
      <c r="F562" s="25"/>
      <c r="G562" s="174"/>
      <c r="H562" s="136"/>
      <c r="I562" s="136"/>
      <c r="J562" s="73"/>
      <c r="K562" s="25"/>
      <c r="L562" s="25"/>
      <c r="M562" s="25"/>
      <c r="N562" s="25"/>
      <c r="O562" s="25"/>
      <c r="P562" s="25"/>
      <c r="Q562" s="25"/>
      <c r="R562" s="25"/>
      <c r="S562" s="25"/>
      <c r="T562" s="25"/>
      <c r="U562" s="25"/>
      <c r="V562" s="25"/>
      <c r="W562" s="25"/>
      <c r="X562" s="25"/>
      <c r="Y562" s="25"/>
      <c r="Z562" s="25"/>
    </row>
    <row r="563" spans="1:26" ht="12.75" customHeight="1" x14ac:dyDescent="0.25">
      <c r="A563" s="25"/>
      <c r="B563" s="20"/>
      <c r="C563" s="25"/>
      <c r="D563" s="46"/>
      <c r="E563" s="46"/>
      <c r="F563" s="25"/>
      <c r="G563" s="174"/>
      <c r="H563" s="136"/>
      <c r="I563" s="136"/>
      <c r="J563" s="73"/>
      <c r="K563" s="25"/>
      <c r="L563" s="25"/>
      <c r="M563" s="25"/>
      <c r="N563" s="25"/>
      <c r="O563" s="25"/>
      <c r="P563" s="25"/>
      <c r="Q563" s="25"/>
      <c r="R563" s="25"/>
      <c r="S563" s="25"/>
      <c r="T563" s="25"/>
      <c r="U563" s="25"/>
      <c r="V563" s="25"/>
      <c r="W563" s="25"/>
      <c r="X563" s="25"/>
      <c r="Y563" s="25"/>
      <c r="Z563" s="25"/>
    </row>
    <row r="564" spans="1:26" ht="12.75" customHeight="1" x14ac:dyDescent="0.25">
      <c r="A564" s="25"/>
      <c r="B564" s="20"/>
      <c r="C564" s="25"/>
      <c r="D564" s="46"/>
      <c r="E564" s="46"/>
      <c r="F564" s="25"/>
      <c r="G564" s="174"/>
      <c r="H564" s="136"/>
      <c r="I564" s="136"/>
      <c r="J564" s="73"/>
      <c r="K564" s="25"/>
      <c r="L564" s="25"/>
      <c r="M564" s="25"/>
      <c r="N564" s="25"/>
      <c r="O564" s="25"/>
      <c r="P564" s="25"/>
      <c r="Q564" s="25"/>
      <c r="R564" s="25"/>
      <c r="S564" s="25"/>
      <c r="T564" s="25"/>
      <c r="U564" s="25"/>
      <c r="V564" s="25"/>
      <c r="W564" s="25"/>
      <c r="X564" s="25"/>
      <c r="Y564" s="25"/>
      <c r="Z564" s="25"/>
    </row>
    <row r="565" spans="1:26" ht="12.75" customHeight="1" x14ac:dyDescent="0.25">
      <c r="A565" s="25"/>
      <c r="B565" s="20"/>
      <c r="C565" s="25"/>
      <c r="D565" s="46"/>
      <c r="E565" s="46"/>
      <c r="F565" s="25"/>
      <c r="G565" s="174"/>
      <c r="H565" s="136"/>
      <c r="I565" s="136"/>
      <c r="J565" s="73"/>
      <c r="K565" s="25"/>
      <c r="L565" s="25"/>
      <c r="M565" s="25"/>
      <c r="N565" s="25"/>
      <c r="O565" s="25"/>
      <c r="P565" s="25"/>
      <c r="Q565" s="25"/>
      <c r="R565" s="25"/>
      <c r="S565" s="25"/>
      <c r="T565" s="25"/>
      <c r="U565" s="25"/>
      <c r="V565" s="25"/>
      <c r="W565" s="25"/>
      <c r="X565" s="25"/>
      <c r="Y565" s="25"/>
      <c r="Z565" s="25"/>
    </row>
    <row r="566" spans="1:26" ht="12.75" customHeight="1" x14ac:dyDescent="0.25">
      <c r="A566" s="25"/>
      <c r="B566" s="20"/>
      <c r="C566" s="25"/>
      <c r="D566" s="46"/>
      <c r="E566" s="46"/>
      <c r="F566" s="25"/>
      <c r="G566" s="174"/>
      <c r="H566" s="136"/>
      <c r="I566" s="136"/>
      <c r="J566" s="73"/>
      <c r="K566" s="25"/>
      <c r="L566" s="25"/>
      <c r="M566" s="25"/>
      <c r="N566" s="25"/>
      <c r="O566" s="25"/>
      <c r="P566" s="25"/>
      <c r="Q566" s="25"/>
      <c r="R566" s="25"/>
      <c r="S566" s="25"/>
      <c r="T566" s="25"/>
      <c r="U566" s="25"/>
      <c r="V566" s="25"/>
      <c r="W566" s="25"/>
      <c r="X566" s="25"/>
      <c r="Y566" s="25"/>
      <c r="Z566" s="25"/>
    </row>
    <row r="567" spans="1:26" ht="12.75" customHeight="1" x14ac:dyDescent="0.25">
      <c r="A567" s="25"/>
      <c r="B567" s="20"/>
      <c r="C567" s="25"/>
      <c r="D567" s="46"/>
      <c r="E567" s="46"/>
      <c r="F567" s="25"/>
      <c r="G567" s="174"/>
      <c r="H567" s="136"/>
      <c r="I567" s="136"/>
      <c r="J567" s="73"/>
      <c r="K567" s="25"/>
      <c r="L567" s="25"/>
      <c r="M567" s="25"/>
      <c r="N567" s="25"/>
      <c r="O567" s="25"/>
      <c r="P567" s="25"/>
      <c r="Q567" s="25"/>
      <c r="R567" s="25"/>
      <c r="S567" s="25"/>
      <c r="T567" s="25"/>
      <c r="U567" s="25"/>
      <c r="V567" s="25"/>
      <c r="W567" s="25"/>
      <c r="X567" s="25"/>
      <c r="Y567" s="25"/>
      <c r="Z567" s="25"/>
    </row>
    <row r="568" spans="1:26" ht="12.75" customHeight="1" x14ac:dyDescent="0.25">
      <c r="A568" s="25"/>
      <c r="B568" s="20"/>
      <c r="C568" s="25"/>
      <c r="D568" s="46"/>
      <c r="E568" s="46"/>
      <c r="F568" s="25"/>
      <c r="G568" s="174"/>
      <c r="H568" s="136"/>
      <c r="I568" s="136"/>
      <c r="J568" s="73"/>
      <c r="K568" s="25"/>
      <c r="L568" s="25"/>
      <c r="M568" s="25"/>
      <c r="N568" s="25"/>
      <c r="O568" s="25"/>
      <c r="P568" s="25"/>
      <c r="Q568" s="25"/>
      <c r="R568" s="25"/>
      <c r="S568" s="25"/>
      <c r="T568" s="25"/>
      <c r="U568" s="25"/>
      <c r="V568" s="25"/>
      <c r="W568" s="25"/>
      <c r="X568" s="25"/>
      <c r="Y568" s="25"/>
      <c r="Z568" s="25"/>
    </row>
    <row r="569" spans="1:26" ht="12.75" customHeight="1" x14ac:dyDescent="0.25">
      <c r="A569" s="25"/>
      <c r="B569" s="20"/>
      <c r="C569" s="25"/>
      <c r="D569" s="46"/>
      <c r="E569" s="46"/>
      <c r="F569" s="25"/>
      <c r="G569" s="174"/>
      <c r="H569" s="136"/>
      <c r="I569" s="136"/>
      <c r="J569" s="73"/>
      <c r="K569" s="25"/>
      <c r="L569" s="25"/>
      <c r="M569" s="25"/>
      <c r="N569" s="25"/>
      <c r="O569" s="25"/>
      <c r="P569" s="25"/>
      <c r="Q569" s="25"/>
      <c r="R569" s="25"/>
      <c r="S569" s="25"/>
      <c r="T569" s="25"/>
      <c r="U569" s="25"/>
      <c r="V569" s="25"/>
      <c r="W569" s="25"/>
      <c r="X569" s="25"/>
      <c r="Y569" s="25"/>
      <c r="Z569" s="25"/>
    </row>
    <row r="570" spans="1:26" ht="12.75" customHeight="1" x14ac:dyDescent="0.25">
      <c r="A570" s="25"/>
      <c r="B570" s="20"/>
      <c r="C570" s="25"/>
      <c r="D570" s="46"/>
      <c r="E570" s="46"/>
      <c r="F570" s="25"/>
      <c r="G570" s="174"/>
      <c r="H570" s="136"/>
      <c r="I570" s="136"/>
      <c r="J570" s="73"/>
      <c r="K570" s="25"/>
      <c r="L570" s="25"/>
      <c r="M570" s="25"/>
      <c r="N570" s="25"/>
      <c r="O570" s="25"/>
      <c r="P570" s="25"/>
      <c r="Q570" s="25"/>
      <c r="R570" s="25"/>
      <c r="S570" s="25"/>
      <c r="T570" s="25"/>
      <c r="U570" s="25"/>
      <c r="V570" s="25"/>
      <c r="W570" s="25"/>
      <c r="X570" s="25"/>
      <c r="Y570" s="25"/>
      <c r="Z570" s="25"/>
    </row>
    <row r="571" spans="1:26" ht="12.75" customHeight="1" x14ac:dyDescent="0.25">
      <c r="A571" s="25"/>
      <c r="B571" s="20"/>
      <c r="C571" s="25"/>
      <c r="D571" s="46"/>
      <c r="E571" s="46"/>
      <c r="F571" s="25"/>
      <c r="G571" s="174"/>
      <c r="H571" s="136"/>
      <c r="I571" s="136"/>
      <c r="J571" s="73"/>
      <c r="K571" s="25"/>
      <c r="L571" s="25"/>
      <c r="M571" s="25"/>
      <c r="N571" s="25"/>
      <c r="O571" s="25"/>
      <c r="P571" s="25"/>
      <c r="Q571" s="25"/>
      <c r="R571" s="25"/>
      <c r="S571" s="25"/>
      <c r="T571" s="25"/>
      <c r="U571" s="25"/>
      <c r="V571" s="25"/>
      <c r="W571" s="25"/>
      <c r="X571" s="25"/>
      <c r="Y571" s="25"/>
      <c r="Z571" s="25"/>
    </row>
    <row r="572" spans="1:26" ht="12.75" customHeight="1" x14ac:dyDescent="0.25">
      <c r="A572" s="25"/>
      <c r="B572" s="20"/>
      <c r="C572" s="25"/>
      <c r="D572" s="46"/>
      <c r="E572" s="46"/>
      <c r="F572" s="25"/>
      <c r="G572" s="174"/>
      <c r="H572" s="136"/>
      <c r="I572" s="136"/>
      <c r="J572" s="73"/>
      <c r="K572" s="25"/>
      <c r="L572" s="25"/>
      <c r="M572" s="25"/>
      <c r="N572" s="25"/>
      <c r="O572" s="25"/>
      <c r="P572" s="25"/>
      <c r="Q572" s="25"/>
      <c r="R572" s="25"/>
      <c r="S572" s="25"/>
      <c r="T572" s="25"/>
      <c r="U572" s="25"/>
      <c r="V572" s="25"/>
      <c r="W572" s="25"/>
      <c r="X572" s="25"/>
      <c r="Y572" s="25"/>
      <c r="Z572" s="25"/>
    </row>
    <row r="573" spans="1:26" ht="12.75" customHeight="1" x14ac:dyDescent="0.25">
      <c r="A573" s="25"/>
      <c r="B573" s="20"/>
      <c r="C573" s="25"/>
      <c r="D573" s="46"/>
      <c r="E573" s="46"/>
      <c r="F573" s="25"/>
      <c r="G573" s="174"/>
      <c r="H573" s="136"/>
      <c r="I573" s="136"/>
      <c r="J573" s="73"/>
      <c r="K573" s="25"/>
      <c r="L573" s="25"/>
      <c r="M573" s="25"/>
      <c r="N573" s="25"/>
      <c r="O573" s="25"/>
      <c r="P573" s="25"/>
      <c r="Q573" s="25"/>
      <c r="R573" s="25"/>
      <c r="S573" s="25"/>
      <c r="T573" s="25"/>
      <c r="U573" s="25"/>
      <c r="V573" s="25"/>
      <c r="W573" s="25"/>
      <c r="X573" s="25"/>
      <c r="Y573" s="25"/>
      <c r="Z573" s="25"/>
    </row>
    <row r="574" spans="1:26" ht="12.75" customHeight="1" x14ac:dyDescent="0.25">
      <c r="A574" s="25"/>
      <c r="B574" s="20"/>
      <c r="C574" s="25"/>
      <c r="D574" s="46"/>
      <c r="E574" s="46"/>
      <c r="F574" s="25"/>
      <c r="G574" s="174"/>
      <c r="H574" s="136"/>
      <c r="I574" s="136"/>
      <c r="J574" s="73"/>
      <c r="K574" s="25"/>
      <c r="L574" s="25"/>
      <c r="M574" s="25"/>
      <c r="N574" s="25"/>
      <c r="O574" s="25"/>
      <c r="P574" s="25"/>
      <c r="Q574" s="25"/>
      <c r="R574" s="25"/>
      <c r="S574" s="25"/>
      <c r="T574" s="25"/>
      <c r="U574" s="25"/>
      <c r="V574" s="25"/>
      <c r="W574" s="25"/>
      <c r="X574" s="25"/>
      <c r="Y574" s="25"/>
      <c r="Z574" s="25"/>
    </row>
    <row r="575" spans="1:26" ht="12.75" customHeight="1" x14ac:dyDescent="0.25">
      <c r="A575" s="25"/>
      <c r="B575" s="20"/>
      <c r="C575" s="25"/>
      <c r="D575" s="46"/>
      <c r="E575" s="46"/>
      <c r="F575" s="25"/>
      <c r="G575" s="174"/>
      <c r="H575" s="136"/>
      <c r="I575" s="136"/>
      <c r="J575" s="73"/>
      <c r="K575" s="25"/>
      <c r="L575" s="25"/>
      <c r="M575" s="25"/>
      <c r="N575" s="25"/>
      <c r="O575" s="25"/>
      <c r="P575" s="25"/>
      <c r="Q575" s="25"/>
      <c r="R575" s="25"/>
      <c r="S575" s="25"/>
      <c r="T575" s="25"/>
      <c r="U575" s="25"/>
      <c r="V575" s="25"/>
      <c r="W575" s="25"/>
      <c r="X575" s="25"/>
      <c r="Y575" s="25"/>
      <c r="Z575" s="25"/>
    </row>
    <row r="576" spans="1:26" ht="12.75" customHeight="1" x14ac:dyDescent="0.25">
      <c r="A576" s="25"/>
      <c r="B576" s="20"/>
      <c r="C576" s="25"/>
      <c r="D576" s="46"/>
      <c r="E576" s="46"/>
      <c r="F576" s="25"/>
      <c r="G576" s="174"/>
      <c r="H576" s="136"/>
      <c r="I576" s="136"/>
      <c r="J576" s="73"/>
      <c r="K576" s="25"/>
      <c r="L576" s="25"/>
      <c r="M576" s="25"/>
      <c r="N576" s="25"/>
      <c r="O576" s="25"/>
      <c r="P576" s="25"/>
      <c r="Q576" s="25"/>
      <c r="R576" s="25"/>
      <c r="S576" s="25"/>
      <c r="T576" s="25"/>
      <c r="U576" s="25"/>
      <c r="V576" s="25"/>
      <c r="W576" s="25"/>
      <c r="X576" s="25"/>
      <c r="Y576" s="25"/>
      <c r="Z576" s="25"/>
    </row>
    <row r="577" spans="1:26" ht="12.75" customHeight="1" x14ac:dyDescent="0.25">
      <c r="A577" s="25"/>
      <c r="B577" s="20"/>
      <c r="C577" s="25"/>
      <c r="D577" s="46"/>
      <c r="E577" s="46"/>
      <c r="F577" s="25"/>
      <c r="G577" s="174"/>
      <c r="H577" s="136"/>
      <c r="I577" s="136"/>
      <c r="J577" s="73"/>
      <c r="K577" s="25"/>
      <c r="L577" s="25"/>
      <c r="M577" s="25"/>
      <c r="N577" s="25"/>
      <c r="O577" s="25"/>
      <c r="P577" s="25"/>
      <c r="Q577" s="25"/>
      <c r="R577" s="25"/>
      <c r="S577" s="25"/>
      <c r="T577" s="25"/>
      <c r="U577" s="25"/>
      <c r="V577" s="25"/>
      <c r="W577" s="25"/>
      <c r="X577" s="25"/>
      <c r="Y577" s="25"/>
      <c r="Z577" s="25"/>
    </row>
    <row r="578" spans="1:26" ht="12.75" customHeight="1" x14ac:dyDescent="0.25">
      <c r="A578" s="25"/>
      <c r="B578" s="20"/>
      <c r="C578" s="25"/>
      <c r="D578" s="46"/>
      <c r="E578" s="46"/>
      <c r="F578" s="25"/>
      <c r="G578" s="174"/>
      <c r="H578" s="136"/>
      <c r="I578" s="136"/>
      <c r="J578" s="73"/>
      <c r="K578" s="25"/>
      <c r="L578" s="25"/>
      <c r="M578" s="25"/>
      <c r="N578" s="25"/>
      <c r="O578" s="25"/>
      <c r="P578" s="25"/>
      <c r="Q578" s="25"/>
      <c r="R578" s="25"/>
      <c r="S578" s="25"/>
      <c r="T578" s="25"/>
      <c r="U578" s="25"/>
      <c r="V578" s="25"/>
      <c r="W578" s="25"/>
      <c r="X578" s="25"/>
      <c r="Y578" s="25"/>
      <c r="Z578" s="25"/>
    </row>
    <row r="579" spans="1:26" ht="12.75" customHeight="1" x14ac:dyDescent="0.25">
      <c r="A579" s="25"/>
      <c r="B579" s="20"/>
      <c r="C579" s="25"/>
      <c r="D579" s="46"/>
      <c r="E579" s="46"/>
      <c r="F579" s="25"/>
      <c r="G579" s="174"/>
      <c r="H579" s="136"/>
      <c r="I579" s="136"/>
      <c r="J579" s="73"/>
      <c r="K579" s="25"/>
      <c r="L579" s="25"/>
      <c r="M579" s="25"/>
      <c r="N579" s="25"/>
      <c r="O579" s="25"/>
      <c r="P579" s="25"/>
      <c r="Q579" s="25"/>
      <c r="R579" s="25"/>
      <c r="S579" s="25"/>
      <c r="T579" s="25"/>
      <c r="U579" s="25"/>
      <c r="V579" s="25"/>
      <c r="W579" s="25"/>
      <c r="X579" s="25"/>
      <c r="Y579" s="25"/>
      <c r="Z579" s="25"/>
    </row>
    <row r="580" spans="1:26" ht="12.75" customHeight="1" x14ac:dyDescent="0.25">
      <c r="A580" s="25"/>
      <c r="B580" s="20"/>
      <c r="C580" s="25"/>
      <c r="D580" s="46"/>
      <c r="E580" s="46"/>
      <c r="F580" s="25"/>
      <c r="G580" s="174"/>
      <c r="H580" s="136"/>
      <c r="I580" s="136"/>
      <c r="J580" s="73"/>
      <c r="K580" s="25"/>
      <c r="L580" s="25"/>
      <c r="M580" s="25"/>
      <c r="N580" s="25"/>
      <c r="O580" s="25"/>
      <c r="P580" s="25"/>
      <c r="Q580" s="25"/>
      <c r="R580" s="25"/>
      <c r="S580" s="25"/>
      <c r="T580" s="25"/>
      <c r="U580" s="25"/>
      <c r="V580" s="25"/>
      <c r="W580" s="25"/>
      <c r="X580" s="25"/>
      <c r="Y580" s="25"/>
      <c r="Z580" s="25"/>
    </row>
    <row r="581" spans="1:26" ht="12.75" customHeight="1" x14ac:dyDescent="0.25">
      <c r="A581" s="25"/>
      <c r="B581" s="20"/>
      <c r="C581" s="25"/>
      <c r="D581" s="46"/>
      <c r="E581" s="46"/>
      <c r="F581" s="25"/>
      <c r="G581" s="174"/>
      <c r="H581" s="136"/>
      <c r="I581" s="136"/>
      <c r="J581" s="73"/>
      <c r="K581" s="25"/>
      <c r="L581" s="25"/>
      <c r="M581" s="25"/>
      <c r="N581" s="25"/>
      <c r="O581" s="25"/>
      <c r="P581" s="25"/>
      <c r="Q581" s="25"/>
      <c r="R581" s="25"/>
      <c r="S581" s="25"/>
      <c r="T581" s="25"/>
      <c r="U581" s="25"/>
      <c r="V581" s="25"/>
      <c r="W581" s="25"/>
      <c r="X581" s="25"/>
      <c r="Y581" s="25"/>
      <c r="Z581" s="25"/>
    </row>
    <row r="582" spans="1:26" ht="12.75" customHeight="1" x14ac:dyDescent="0.25">
      <c r="A582" s="25"/>
      <c r="B582" s="20"/>
      <c r="C582" s="25"/>
      <c r="D582" s="46"/>
      <c r="E582" s="46"/>
      <c r="F582" s="25"/>
      <c r="G582" s="174"/>
      <c r="H582" s="136"/>
      <c r="I582" s="136"/>
      <c r="J582" s="73"/>
      <c r="K582" s="25"/>
      <c r="L582" s="25"/>
      <c r="M582" s="25"/>
      <c r="N582" s="25"/>
      <c r="O582" s="25"/>
      <c r="P582" s="25"/>
      <c r="Q582" s="25"/>
      <c r="R582" s="25"/>
      <c r="S582" s="25"/>
      <c r="T582" s="25"/>
      <c r="U582" s="25"/>
      <c r="V582" s="25"/>
      <c r="W582" s="25"/>
      <c r="X582" s="25"/>
      <c r="Y582" s="25"/>
      <c r="Z582" s="25"/>
    </row>
    <row r="583" spans="1:26" ht="12.75" customHeight="1" x14ac:dyDescent="0.25">
      <c r="A583" s="25"/>
      <c r="B583" s="20"/>
      <c r="C583" s="25"/>
      <c r="D583" s="46"/>
      <c r="E583" s="46"/>
      <c r="F583" s="25"/>
      <c r="G583" s="174"/>
      <c r="H583" s="136"/>
      <c r="I583" s="136"/>
      <c r="J583" s="73"/>
      <c r="K583" s="25"/>
      <c r="L583" s="25"/>
      <c r="M583" s="25"/>
      <c r="N583" s="25"/>
      <c r="O583" s="25"/>
      <c r="P583" s="25"/>
      <c r="Q583" s="25"/>
      <c r="R583" s="25"/>
      <c r="S583" s="25"/>
      <c r="T583" s="25"/>
      <c r="U583" s="25"/>
      <c r="V583" s="25"/>
      <c r="W583" s="25"/>
      <c r="X583" s="25"/>
      <c r="Y583" s="25"/>
      <c r="Z583" s="25"/>
    </row>
    <row r="584" spans="1:26" ht="12.75" customHeight="1" x14ac:dyDescent="0.25">
      <c r="A584" s="25"/>
      <c r="B584" s="20"/>
      <c r="C584" s="25"/>
      <c r="D584" s="46"/>
      <c r="E584" s="46"/>
      <c r="F584" s="25"/>
      <c r="G584" s="174"/>
      <c r="H584" s="136"/>
      <c r="I584" s="136"/>
      <c r="J584" s="73"/>
      <c r="K584" s="25"/>
      <c r="L584" s="25"/>
      <c r="M584" s="25"/>
      <c r="N584" s="25"/>
      <c r="O584" s="25"/>
      <c r="P584" s="25"/>
      <c r="Q584" s="25"/>
      <c r="R584" s="25"/>
      <c r="S584" s="25"/>
      <c r="T584" s="25"/>
      <c r="U584" s="25"/>
      <c r="V584" s="25"/>
      <c r="W584" s="25"/>
      <c r="X584" s="25"/>
      <c r="Y584" s="25"/>
      <c r="Z584" s="25"/>
    </row>
    <row r="585" spans="1:26" ht="12.75" customHeight="1" x14ac:dyDescent="0.25">
      <c r="A585" s="25"/>
      <c r="B585" s="20"/>
      <c r="C585" s="25"/>
      <c r="D585" s="46"/>
      <c r="E585" s="46"/>
      <c r="F585" s="25"/>
      <c r="G585" s="174"/>
      <c r="H585" s="136"/>
      <c r="I585" s="136"/>
      <c r="J585" s="73"/>
      <c r="K585" s="25"/>
      <c r="L585" s="25"/>
      <c r="M585" s="25"/>
      <c r="N585" s="25"/>
      <c r="O585" s="25"/>
      <c r="P585" s="25"/>
      <c r="Q585" s="25"/>
      <c r="R585" s="25"/>
      <c r="S585" s="25"/>
      <c r="T585" s="25"/>
      <c r="U585" s="25"/>
      <c r="V585" s="25"/>
      <c r="W585" s="25"/>
      <c r="X585" s="25"/>
      <c r="Y585" s="25"/>
      <c r="Z585" s="25"/>
    </row>
    <row r="586" spans="1:26" ht="12.75" customHeight="1" x14ac:dyDescent="0.25">
      <c r="A586" s="25"/>
      <c r="B586" s="20"/>
      <c r="C586" s="25"/>
      <c r="D586" s="46"/>
      <c r="E586" s="46"/>
      <c r="F586" s="25"/>
      <c r="G586" s="174"/>
      <c r="H586" s="136"/>
      <c r="I586" s="136"/>
      <c r="J586" s="73"/>
      <c r="K586" s="25"/>
      <c r="L586" s="25"/>
      <c r="M586" s="25"/>
      <c r="N586" s="25"/>
      <c r="O586" s="25"/>
      <c r="P586" s="25"/>
      <c r="Q586" s="25"/>
      <c r="R586" s="25"/>
      <c r="S586" s="25"/>
      <c r="T586" s="25"/>
      <c r="U586" s="25"/>
      <c r="V586" s="25"/>
      <c r="W586" s="25"/>
      <c r="X586" s="25"/>
      <c r="Y586" s="25"/>
      <c r="Z586" s="25"/>
    </row>
    <row r="587" spans="1:26" ht="12.75" customHeight="1" x14ac:dyDescent="0.25">
      <c r="A587" s="25"/>
      <c r="B587" s="20"/>
      <c r="C587" s="25"/>
      <c r="D587" s="46"/>
      <c r="E587" s="46"/>
      <c r="F587" s="25"/>
      <c r="G587" s="174"/>
      <c r="H587" s="136"/>
      <c r="I587" s="136"/>
      <c r="J587" s="73"/>
      <c r="K587" s="25"/>
      <c r="L587" s="25"/>
      <c r="M587" s="25"/>
      <c r="N587" s="25"/>
      <c r="O587" s="25"/>
      <c r="P587" s="25"/>
      <c r="Q587" s="25"/>
      <c r="R587" s="25"/>
      <c r="S587" s="25"/>
      <c r="T587" s="25"/>
      <c r="U587" s="25"/>
      <c r="V587" s="25"/>
      <c r="W587" s="25"/>
      <c r="X587" s="25"/>
      <c r="Y587" s="25"/>
      <c r="Z587" s="25"/>
    </row>
    <row r="588" spans="1:26" ht="12.75" customHeight="1" x14ac:dyDescent="0.25">
      <c r="A588" s="25"/>
      <c r="B588" s="20"/>
      <c r="C588" s="25"/>
      <c r="D588" s="46"/>
      <c r="E588" s="46"/>
      <c r="F588" s="25"/>
      <c r="G588" s="174"/>
      <c r="H588" s="136"/>
      <c r="I588" s="136"/>
      <c r="J588" s="73"/>
      <c r="K588" s="25"/>
      <c r="L588" s="25"/>
      <c r="M588" s="25"/>
      <c r="N588" s="25"/>
      <c r="O588" s="25"/>
      <c r="P588" s="25"/>
      <c r="Q588" s="25"/>
      <c r="R588" s="25"/>
      <c r="S588" s="25"/>
      <c r="T588" s="25"/>
      <c r="U588" s="25"/>
      <c r="V588" s="25"/>
      <c r="W588" s="25"/>
      <c r="X588" s="25"/>
      <c r="Y588" s="25"/>
      <c r="Z588" s="25"/>
    </row>
    <row r="589" spans="1:26" ht="12.75" customHeight="1" x14ac:dyDescent="0.25">
      <c r="A589" s="25"/>
      <c r="B589" s="20"/>
      <c r="C589" s="25"/>
      <c r="D589" s="46"/>
      <c r="E589" s="46"/>
      <c r="F589" s="25"/>
      <c r="G589" s="174"/>
      <c r="H589" s="136"/>
      <c r="I589" s="136"/>
      <c r="J589" s="73"/>
      <c r="K589" s="25"/>
      <c r="L589" s="25"/>
      <c r="M589" s="25"/>
      <c r="N589" s="25"/>
      <c r="O589" s="25"/>
      <c r="P589" s="25"/>
      <c r="Q589" s="25"/>
      <c r="R589" s="25"/>
      <c r="S589" s="25"/>
      <c r="T589" s="25"/>
      <c r="U589" s="25"/>
      <c r="V589" s="25"/>
      <c r="W589" s="25"/>
      <c r="X589" s="25"/>
      <c r="Y589" s="25"/>
      <c r="Z589" s="25"/>
    </row>
    <row r="590" spans="1:26" ht="12.75" customHeight="1" x14ac:dyDescent="0.25">
      <c r="A590" s="25"/>
      <c r="B590" s="20"/>
      <c r="C590" s="25"/>
      <c r="D590" s="46"/>
      <c r="E590" s="46"/>
      <c r="F590" s="25"/>
      <c r="G590" s="174"/>
      <c r="H590" s="136"/>
      <c r="I590" s="136"/>
      <c r="J590" s="73"/>
      <c r="K590" s="25"/>
      <c r="L590" s="25"/>
      <c r="M590" s="25"/>
      <c r="N590" s="25"/>
      <c r="O590" s="25"/>
      <c r="P590" s="25"/>
      <c r="Q590" s="25"/>
      <c r="R590" s="25"/>
      <c r="S590" s="25"/>
      <c r="T590" s="25"/>
      <c r="U590" s="25"/>
      <c r="V590" s="25"/>
      <c r="W590" s="25"/>
      <c r="X590" s="25"/>
      <c r="Y590" s="25"/>
      <c r="Z590" s="25"/>
    </row>
    <row r="591" spans="1:26" ht="12.75" customHeight="1" x14ac:dyDescent="0.25">
      <c r="A591" s="25"/>
      <c r="B591" s="20"/>
      <c r="C591" s="25"/>
      <c r="D591" s="46"/>
      <c r="E591" s="46"/>
      <c r="F591" s="25"/>
      <c r="G591" s="174"/>
      <c r="H591" s="136"/>
      <c r="I591" s="136"/>
      <c r="J591" s="73"/>
      <c r="K591" s="25"/>
      <c r="L591" s="25"/>
      <c r="M591" s="25"/>
      <c r="N591" s="25"/>
      <c r="O591" s="25"/>
      <c r="P591" s="25"/>
      <c r="Q591" s="25"/>
      <c r="R591" s="25"/>
      <c r="S591" s="25"/>
      <c r="T591" s="25"/>
      <c r="U591" s="25"/>
      <c r="V591" s="25"/>
      <c r="W591" s="25"/>
      <c r="X591" s="25"/>
      <c r="Y591" s="25"/>
      <c r="Z591" s="25"/>
    </row>
    <row r="592" spans="1:26" ht="12.75" customHeight="1" x14ac:dyDescent="0.25">
      <c r="A592" s="25"/>
      <c r="B592" s="20"/>
      <c r="C592" s="25"/>
      <c r="D592" s="46"/>
      <c r="E592" s="46"/>
      <c r="F592" s="25"/>
      <c r="G592" s="174"/>
      <c r="H592" s="136"/>
      <c r="I592" s="136"/>
      <c r="J592" s="73"/>
      <c r="K592" s="25"/>
      <c r="L592" s="25"/>
      <c r="M592" s="25"/>
      <c r="N592" s="25"/>
      <c r="O592" s="25"/>
      <c r="P592" s="25"/>
      <c r="Q592" s="25"/>
      <c r="R592" s="25"/>
      <c r="S592" s="25"/>
      <c r="T592" s="25"/>
      <c r="U592" s="25"/>
      <c r="V592" s="25"/>
      <c r="W592" s="25"/>
      <c r="X592" s="25"/>
      <c r="Y592" s="25"/>
      <c r="Z592" s="25"/>
    </row>
    <row r="593" spans="1:26" ht="12.75" customHeight="1" x14ac:dyDescent="0.25">
      <c r="A593" s="25"/>
      <c r="B593" s="20"/>
      <c r="C593" s="25"/>
      <c r="D593" s="46"/>
      <c r="E593" s="46"/>
      <c r="F593" s="25"/>
      <c r="G593" s="174"/>
      <c r="H593" s="136"/>
      <c r="I593" s="136"/>
      <c r="J593" s="73"/>
      <c r="K593" s="25"/>
      <c r="L593" s="25"/>
      <c r="M593" s="25"/>
      <c r="N593" s="25"/>
      <c r="O593" s="25"/>
      <c r="P593" s="25"/>
      <c r="Q593" s="25"/>
      <c r="R593" s="25"/>
      <c r="S593" s="25"/>
      <c r="T593" s="25"/>
      <c r="U593" s="25"/>
      <c r="V593" s="25"/>
      <c r="W593" s="25"/>
      <c r="X593" s="25"/>
      <c r="Y593" s="25"/>
      <c r="Z593" s="25"/>
    </row>
    <row r="594" spans="1:26" ht="12.75" customHeight="1" x14ac:dyDescent="0.25">
      <c r="A594" s="25"/>
      <c r="B594" s="20"/>
      <c r="C594" s="25"/>
      <c r="D594" s="46"/>
      <c r="E594" s="46"/>
      <c r="F594" s="25"/>
      <c r="G594" s="174"/>
      <c r="H594" s="136"/>
      <c r="I594" s="136"/>
      <c r="J594" s="73"/>
      <c r="K594" s="25"/>
      <c r="L594" s="25"/>
      <c r="M594" s="25"/>
      <c r="N594" s="25"/>
      <c r="O594" s="25"/>
      <c r="P594" s="25"/>
      <c r="Q594" s="25"/>
      <c r="R594" s="25"/>
      <c r="S594" s="25"/>
      <c r="T594" s="25"/>
      <c r="U594" s="25"/>
      <c r="V594" s="25"/>
      <c r="W594" s="25"/>
      <c r="X594" s="25"/>
      <c r="Y594" s="25"/>
      <c r="Z594" s="25"/>
    </row>
    <row r="595" spans="1:26" ht="12.75" customHeight="1" x14ac:dyDescent="0.25">
      <c r="A595" s="25"/>
      <c r="B595" s="20"/>
      <c r="C595" s="25"/>
      <c r="D595" s="46"/>
      <c r="E595" s="46"/>
      <c r="F595" s="25"/>
      <c r="G595" s="174"/>
      <c r="H595" s="136"/>
      <c r="I595" s="136"/>
      <c r="J595" s="73"/>
      <c r="K595" s="25"/>
      <c r="L595" s="25"/>
      <c r="M595" s="25"/>
      <c r="N595" s="25"/>
      <c r="O595" s="25"/>
      <c r="P595" s="25"/>
      <c r="Q595" s="25"/>
      <c r="R595" s="25"/>
      <c r="S595" s="25"/>
      <c r="T595" s="25"/>
      <c r="U595" s="25"/>
      <c r="V595" s="25"/>
      <c r="W595" s="25"/>
      <c r="X595" s="25"/>
      <c r="Y595" s="25"/>
      <c r="Z595" s="25"/>
    </row>
    <row r="596" spans="1:26" ht="12.75" customHeight="1" x14ac:dyDescent="0.25">
      <c r="A596" s="25"/>
      <c r="B596" s="20"/>
      <c r="C596" s="25"/>
      <c r="D596" s="46"/>
      <c r="E596" s="46"/>
      <c r="F596" s="25"/>
      <c r="G596" s="174"/>
      <c r="H596" s="136"/>
      <c r="I596" s="136"/>
      <c r="J596" s="73"/>
      <c r="K596" s="25"/>
      <c r="L596" s="25"/>
      <c r="M596" s="25"/>
      <c r="N596" s="25"/>
      <c r="O596" s="25"/>
      <c r="P596" s="25"/>
      <c r="Q596" s="25"/>
      <c r="R596" s="25"/>
      <c r="S596" s="25"/>
      <c r="T596" s="25"/>
      <c r="U596" s="25"/>
      <c r="V596" s="25"/>
      <c r="W596" s="25"/>
      <c r="X596" s="25"/>
      <c r="Y596" s="25"/>
      <c r="Z596" s="25"/>
    </row>
    <row r="597" spans="1:26" ht="12.75" customHeight="1" x14ac:dyDescent="0.25">
      <c r="A597" s="25"/>
      <c r="B597" s="20"/>
      <c r="C597" s="25"/>
      <c r="D597" s="46"/>
      <c r="E597" s="46"/>
      <c r="F597" s="25"/>
      <c r="G597" s="174"/>
      <c r="H597" s="136"/>
      <c r="I597" s="136"/>
      <c r="J597" s="73"/>
      <c r="K597" s="25"/>
      <c r="L597" s="25"/>
      <c r="M597" s="25"/>
      <c r="N597" s="25"/>
      <c r="O597" s="25"/>
      <c r="P597" s="25"/>
      <c r="Q597" s="25"/>
      <c r="R597" s="25"/>
      <c r="S597" s="25"/>
      <c r="T597" s="25"/>
      <c r="U597" s="25"/>
      <c r="V597" s="25"/>
      <c r="W597" s="25"/>
      <c r="X597" s="25"/>
      <c r="Y597" s="25"/>
      <c r="Z597" s="25"/>
    </row>
    <row r="598" spans="1:26" ht="12.75" customHeight="1" x14ac:dyDescent="0.25">
      <c r="A598" s="25"/>
      <c r="B598" s="20"/>
      <c r="C598" s="25"/>
      <c r="D598" s="46"/>
      <c r="E598" s="46"/>
      <c r="F598" s="25"/>
      <c r="G598" s="174"/>
      <c r="H598" s="136"/>
      <c r="I598" s="136"/>
      <c r="J598" s="73"/>
      <c r="K598" s="25"/>
      <c r="L598" s="25"/>
      <c r="M598" s="25"/>
      <c r="N598" s="25"/>
      <c r="O598" s="25"/>
      <c r="P598" s="25"/>
      <c r="Q598" s="25"/>
      <c r="R598" s="25"/>
      <c r="S598" s="25"/>
      <c r="T598" s="25"/>
      <c r="U598" s="25"/>
      <c r="V598" s="25"/>
      <c r="W598" s="25"/>
      <c r="X598" s="25"/>
      <c r="Y598" s="25"/>
      <c r="Z598" s="25"/>
    </row>
    <row r="599" spans="1:26" ht="12.75" customHeight="1" x14ac:dyDescent="0.25">
      <c r="A599" s="25"/>
      <c r="B599" s="20"/>
      <c r="C599" s="25"/>
      <c r="D599" s="46"/>
      <c r="E599" s="46"/>
      <c r="F599" s="25"/>
      <c r="G599" s="174"/>
      <c r="H599" s="136"/>
      <c r="I599" s="136"/>
      <c r="J599" s="73"/>
      <c r="K599" s="25"/>
      <c r="L599" s="25"/>
      <c r="M599" s="25"/>
      <c r="N599" s="25"/>
      <c r="O599" s="25"/>
      <c r="P599" s="25"/>
      <c r="Q599" s="25"/>
      <c r="R599" s="25"/>
      <c r="S599" s="25"/>
      <c r="T599" s="25"/>
      <c r="U599" s="25"/>
      <c r="V599" s="25"/>
      <c r="W599" s="25"/>
      <c r="X599" s="25"/>
      <c r="Y599" s="25"/>
      <c r="Z599" s="25"/>
    </row>
    <row r="600" spans="1:26" ht="12.75" customHeight="1" x14ac:dyDescent="0.25">
      <c r="A600" s="25"/>
      <c r="B600" s="20"/>
      <c r="C600" s="25"/>
      <c r="D600" s="46"/>
      <c r="E600" s="46"/>
      <c r="F600" s="25"/>
      <c r="G600" s="174"/>
      <c r="H600" s="136"/>
      <c r="I600" s="136"/>
      <c r="J600" s="73"/>
      <c r="K600" s="25"/>
      <c r="L600" s="25"/>
      <c r="M600" s="25"/>
      <c r="N600" s="25"/>
      <c r="O600" s="25"/>
      <c r="P600" s="25"/>
      <c r="Q600" s="25"/>
      <c r="R600" s="25"/>
      <c r="S600" s="25"/>
      <c r="T600" s="25"/>
      <c r="U600" s="25"/>
      <c r="V600" s="25"/>
      <c r="W600" s="25"/>
      <c r="X600" s="25"/>
      <c r="Y600" s="25"/>
      <c r="Z600" s="25"/>
    </row>
    <row r="601" spans="1:26" ht="12.75" customHeight="1" x14ac:dyDescent="0.25">
      <c r="A601" s="25"/>
      <c r="B601" s="20"/>
      <c r="C601" s="25"/>
      <c r="D601" s="46"/>
      <c r="E601" s="46"/>
      <c r="F601" s="25"/>
      <c r="G601" s="174"/>
      <c r="H601" s="136"/>
      <c r="I601" s="136"/>
      <c r="J601" s="73"/>
      <c r="K601" s="25"/>
      <c r="L601" s="25"/>
      <c r="M601" s="25"/>
      <c r="N601" s="25"/>
      <c r="O601" s="25"/>
      <c r="P601" s="25"/>
      <c r="Q601" s="25"/>
      <c r="R601" s="25"/>
      <c r="S601" s="25"/>
      <c r="T601" s="25"/>
      <c r="U601" s="25"/>
      <c r="V601" s="25"/>
      <c r="W601" s="25"/>
      <c r="X601" s="25"/>
      <c r="Y601" s="25"/>
      <c r="Z601" s="25"/>
    </row>
    <row r="602" spans="1:26" ht="12.75" customHeight="1" x14ac:dyDescent="0.25">
      <c r="A602" s="25"/>
      <c r="B602" s="20"/>
      <c r="C602" s="25"/>
      <c r="D602" s="46"/>
      <c r="E602" s="46"/>
      <c r="F602" s="25"/>
      <c r="G602" s="174"/>
      <c r="H602" s="136"/>
      <c r="I602" s="136"/>
      <c r="J602" s="73"/>
      <c r="K602" s="25"/>
      <c r="L602" s="25"/>
      <c r="M602" s="25"/>
      <c r="N602" s="25"/>
      <c r="O602" s="25"/>
      <c r="P602" s="25"/>
      <c r="Q602" s="25"/>
      <c r="R602" s="25"/>
      <c r="S602" s="25"/>
      <c r="T602" s="25"/>
      <c r="U602" s="25"/>
      <c r="V602" s="25"/>
      <c r="W602" s="25"/>
      <c r="X602" s="25"/>
      <c r="Y602" s="25"/>
      <c r="Z602" s="25"/>
    </row>
    <row r="603" spans="1:26" ht="12.75" customHeight="1" x14ac:dyDescent="0.25">
      <c r="A603" s="25"/>
      <c r="B603" s="20"/>
      <c r="C603" s="25"/>
      <c r="D603" s="46"/>
      <c r="E603" s="46"/>
      <c r="F603" s="25"/>
      <c r="G603" s="174"/>
      <c r="H603" s="136"/>
      <c r="I603" s="136"/>
      <c r="J603" s="73"/>
      <c r="K603" s="25"/>
      <c r="L603" s="25"/>
      <c r="M603" s="25"/>
      <c r="N603" s="25"/>
      <c r="O603" s="25"/>
      <c r="P603" s="25"/>
      <c r="Q603" s="25"/>
      <c r="R603" s="25"/>
      <c r="S603" s="25"/>
      <c r="T603" s="25"/>
      <c r="U603" s="25"/>
      <c r="V603" s="25"/>
      <c r="W603" s="25"/>
      <c r="X603" s="25"/>
      <c r="Y603" s="25"/>
      <c r="Z603" s="25"/>
    </row>
    <row r="604" spans="1:26" ht="12.75" customHeight="1" x14ac:dyDescent="0.25">
      <c r="A604" s="25"/>
      <c r="B604" s="20"/>
      <c r="C604" s="25"/>
      <c r="D604" s="46"/>
      <c r="E604" s="46"/>
      <c r="F604" s="25"/>
      <c r="G604" s="174"/>
      <c r="H604" s="136"/>
      <c r="I604" s="136"/>
      <c r="J604" s="73"/>
      <c r="K604" s="25"/>
      <c r="L604" s="25"/>
      <c r="M604" s="25"/>
      <c r="N604" s="25"/>
      <c r="O604" s="25"/>
      <c r="P604" s="25"/>
      <c r="Q604" s="25"/>
      <c r="R604" s="25"/>
      <c r="S604" s="25"/>
      <c r="T604" s="25"/>
      <c r="U604" s="25"/>
      <c r="V604" s="25"/>
      <c r="W604" s="25"/>
      <c r="X604" s="25"/>
      <c r="Y604" s="25"/>
      <c r="Z604" s="25"/>
    </row>
    <row r="605" spans="1:26" ht="12.75" customHeight="1" x14ac:dyDescent="0.25">
      <c r="A605" s="25"/>
      <c r="B605" s="20"/>
      <c r="C605" s="25"/>
      <c r="D605" s="46"/>
      <c r="E605" s="46"/>
      <c r="F605" s="25"/>
      <c r="G605" s="174"/>
      <c r="H605" s="136"/>
      <c r="I605" s="136"/>
      <c r="J605" s="73"/>
      <c r="K605" s="25"/>
      <c r="L605" s="25"/>
      <c r="M605" s="25"/>
      <c r="N605" s="25"/>
      <c r="O605" s="25"/>
      <c r="P605" s="25"/>
      <c r="Q605" s="25"/>
      <c r="R605" s="25"/>
      <c r="S605" s="25"/>
      <c r="T605" s="25"/>
      <c r="U605" s="25"/>
      <c r="V605" s="25"/>
      <c r="W605" s="25"/>
      <c r="X605" s="25"/>
      <c r="Y605" s="25"/>
      <c r="Z605" s="25"/>
    </row>
    <row r="606" spans="1:26" ht="12.75" customHeight="1" x14ac:dyDescent="0.25">
      <c r="A606" s="25"/>
      <c r="B606" s="20"/>
      <c r="C606" s="25"/>
      <c r="D606" s="46"/>
      <c r="E606" s="46"/>
      <c r="F606" s="25"/>
      <c r="G606" s="174"/>
      <c r="H606" s="136"/>
      <c r="I606" s="136"/>
      <c r="J606" s="73"/>
      <c r="K606" s="25"/>
      <c r="L606" s="25"/>
      <c r="M606" s="25"/>
      <c r="N606" s="25"/>
      <c r="O606" s="25"/>
      <c r="P606" s="25"/>
      <c r="Q606" s="25"/>
      <c r="R606" s="25"/>
      <c r="S606" s="25"/>
      <c r="T606" s="25"/>
      <c r="U606" s="25"/>
      <c r="V606" s="25"/>
      <c r="W606" s="25"/>
      <c r="X606" s="25"/>
      <c r="Y606" s="25"/>
      <c r="Z606" s="25"/>
    </row>
    <row r="607" spans="1:26" ht="12.75" customHeight="1" x14ac:dyDescent="0.25">
      <c r="A607" s="25"/>
      <c r="B607" s="20"/>
      <c r="C607" s="25"/>
      <c r="D607" s="46"/>
      <c r="E607" s="46"/>
      <c r="F607" s="25"/>
      <c r="G607" s="174"/>
      <c r="H607" s="136"/>
      <c r="I607" s="136"/>
      <c r="J607" s="73"/>
      <c r="K607" s="25"/>
      <c r="L607" s="25"/>
      <c r="M607" s="25"/>
      <c r="N607" s="25"/>
      <c r="O607" s="25"/>
      <c r="P607" s="25"/>
      <c r="Q607" s="25"/>
      <c r="R607" s="25"/>
      <c r="S607" s="25"/>
      <c r="T607" s="25"/>
      <c r="U607" s="25"/>
      <c r="V607" s="25"/>
      <c r="W607" s="25"/>
      <c r="X607" s="25"/>
      <c r="Y607" s="25"/>
      <c r="Z607" s="25"/>
    </row>
    <row r="608" spans="1:26" ht="12.75" customHeight="1" x14ac:dyDescent="0.25">
      <c r="A608" s="25"/>
      <c r="B608" s="20"/>
      <c r="C608" s="25"/>
      <c r="D608" s="46"/>
      <c r="E608" s="46"/>
      <c r="F608" s="25"/>
      <c r="G608" s="174"/>
      <c r="H608" s="136"/>
      <c r="I608" s="136"/>
      <c r="J608" s="73"/>
      <c r="K608" s="25"/>
      <c r="L608" s="25"/>
      <c r="M608" s="25"/>
      <c r="N608" s="25"/>
      <c r="O608" s="25"/>
      <c r="P608" s="25"/>
      <c r="Q608" s="25"/>
      <c r="R608" s="25"/>
      <c r="S608" s="25"/>
      <c r="T608" s="25"/>
      <c r="U608" s="25"/>
      <c r="V608" s="25"/>
      <c r="W608" s="25"/>
      <c r="X608" s="25"/>
      <c r="Y608" s="25"/>
      <c r="Z608" s="25"/>
    </row>
    <row r="609" spans="1:26" ht="12.75" customHeight="1" x14ac:dyDescent="0.25">
      <c r="A609" s="25"/>
      <c r="B609" s="20"/>
      <c r="C609" s="25"/>
      <c r="D609" s="46"/>
      <c r="E609" s="46"/>
      <c r="F609" s="25"/>
      <c r="G609" s="174"/>
      <c r="H609" s="136"/>
      <c r="I609" s="136"/>
      <c r="J609" s="73"/>
      <c r="K609" s="25"/>
      <c r="L609" s="25"/>
      <c r="M609" s="25"/>
      <c r="N609" s="25"/>
      <c r="O609" s="25"/>
      <c r="P609" s="25"/>
      <c r="Q609" s="25"/>
      <c r="R609" s="25"/>
      <c r="S609" s="25"/>
      <c r="T609" s="25"/>
      <c r="U609" s="25"/>
      <c r="V609" s="25"/>
      <c r="W609" s="25"/>
      <c r="X609" s="25"/>
      <c r="Y609" s="25"/>
      <c r="Z609" s="25"/>
    </row>
    <row r="610" spans="1:26" ht="12.75" customHeight="1" x14ac:dyDescent="0.25">
      <c r="A610" s="25"/>
      <c r="B610" s="20"/>
      <c r="C610" s="25"/>
      <c r="D610" s="46"/>
      <c r="E610" s="46"/>
      <c r="F610" s="25"/>
      <c r="G610" s="174"/>
      <c r="H610" s="136"/>
      <c r="I610" s="136"/>
      <c r="J610" s="73"/>
      <c r="K610" s="25"/>
      <c r="L610" s="25"/>
      <c r="M610" s="25"/>
      <c r="N610" s="25"/>
      <c r="O610" s="25"/>
      <c r="P610" s="25"/>
      <c r="Q610" s="25"/>
      <c r="R610" s="25"/>
      <c r="S610" s="25"/>
      <c r="T610" s="25"/>
      <c r="U610" s="25"/>
      <c r="V610" s="25"/>
      <c r="W610" s="25"/>
      <c r="X610" s="25"/>
      <c r="Y610" s="25"/>
      <c r="Z610" s="25"/>
    </row>
    <row r="611" spans="1:26" ht="12.75" customHeight="1" x14ac:dyDescent="0.25">
      <c r="A611" s="25"/>
      <c r="B611" s="20"/>
      <c r="C611" s="25"/>
      <c r="D611" s="46"/>
      <c r="E611" s="46"/>
      <c r="F611" s="25"/>
      <c r="G611" s="174"/>
      <c r="H611" s="136"/>
      <c r="I611" s="136"/>
      <c r="J611" s="73"/>
      <c r="K611" s="25"/>
      <c r="L611" s="25"/>
      <c r="M611" s="25"/>
      <c r="N611" s="25"/>
      <c r="O611" s="25"/>
      <c r="P611" s="25"/>
      <c r="Q611" s="25"/>
      <c r="R611" s="25"/>
      <c r="S611" s="25"/>
      <c r="T611" s="25"/>
      <c r="U611" s="25"/>
      <c r="V611" s="25"/>
      <c r="W611" s="25"/>
      <c r="X611" s="25"/>
      <c r="Y611" s="25"/>
      <c r="Z611" s="25"/>
    </row>
    <row r="612" spans="1:26" ht="12.75" customHeight="1" x14ac:dyDescent="0.25">
      <c r="A612" s="25"/>
      <c r="B612" s="20"/>
      <c r="C612" s="25"/>
      <c r="D612" s="46"/>
      <c r="E612" s="46"/>
      <c r="F612" s="25"/>
      <c r="G612" s="174"/>
      <c r="H612" s="136"/>
      <c r="I612" s="136"/>
      <c r="J612" s="73"/>
      <c r="K612" s="25"/>
      <c r="L612" s="25"/>
      <c r="M612" s="25"/>
      <c r="N612" s="25"/>
      <c r="O612" s="25"/>
      <c r="P612" s="25"/>
      <c r="Q612" s="25"/>
      <c r="R612" s="25"/>
      <c r="S612" s="25"/>
      <c r="T612" s="25"/>
      <c r="U612" s="25"/>
      <c r="V612" s="25"/>
      <c r="W612" s="25"/>
      <c r="X612" s="25"/>
      <c r="Y612" s="25"/>
      <c r="Z612" s="25"/>
    </row>
    <row r="613" spans="1:26" ht="12.75" customHeight="1" x14ac:dyDescent="0.25">
      <c r="A613" s="25"/>
      <c r="B613" s="20"/>
      <c r="C613" s="25"/>
      <c r="D613" s="46"/>
      <c r="E613" s="46"/>
      <c r="F613" s="25"/>
      <c r="G613" s="174"/>
      <c r="H613" s="136"/>
      <c r="I613" s="136"/>
      <c r="J613" s="73"/>
      <c r="K613" s="25"/>
      <c r="L613" s="25"/>
      <c r="M613" s="25"/>
      <c r="N613" s="25"/>
      <c r="O613" s="25"/>
      <c r="P613" s="25"/>
      <c r="Q613" s="25"/>
      <c r="R613" s="25"/>
      <c r="S613" s="25"/>
      <c r="T613" s="25"/>
      <c r="U613" s="25"/>
      <c r="V613" s="25"/>
      <c r="W613" s="25"/>
      <c r="X613" s="25"/>
      <c r="Y613" s="25"/>
      <c r="Z613" s="25"/>
    </row>
    <row r="614" spans="1:26" ht="12.75" customHeight="1" x14ac:dyDescent="0.25">
      <c r="A614" s="25"/>
      <c r="B614" s="20"/>
      <c r="C614" s="25"/>
      <c r="D614" s="46"/>
      <c r="E614" s="46"/>
      <c r="F614" s="25"/>
      <c r="G614" s="174"/>
      <c r="H614" s="136"/>
      <c r="I614" s="136"/>
      <c r="J614" s="73"/>
      <c r="K614" s="25"/>
      <c r="L614" s="25"/>
      <c r="M614" s="25"/>
      <c r="N614" s="25"/>
      <c r="O614" s="25"/>
      <c r="P614" s="25"/>
      <c r="Q614" s="25"/>
      <c r="R614" s="25"/>
      <c r="S614" s="25"/>
      <c r="T614" s="25"/>
      <c r="U614" s="25"/>
      <c r="V614" s="25"/>
      <c r="W614" s="25"/>
      <c r="X614" s="25"/>
      <c r="Y614" s="25"/>
      <c r="Z614" s="25"/>
    </row>
    <row r="615" spans="1:26" ht="12.75" customHeight="1" x14ac:dyDescent="0.25">
      <c r="A615" s="25"/>
      <c r="B615" s="20"/>
      <c r="C615" s="25"/>
      <c r="D615" s="46"/>
      <c r="E615" s="46"/>
      <c r="F615" s="25"/>
      <c r="G615" s="174"/>
      <c r="H615" s="136"/>
      <c r="I615" s="136"/>
      <c r="J615" s="73"/>
      <c r="K615" s="25"/>
      <c r="L615" s="25"/>
      <c r="M615" s="25"/>
      <c r="N615" s="25"/>
      <c r="O615" s="25"/>
      <c r="P615" s="25"/>
      <c r="Q615" s="25"/>
      <c r="R615" s="25"/>
      <c r="S615" s="25"/>
      <c r="T615" s="25"/>
      <c r="U615" s="25"/>
      <c r="V615" s="25"/>
      <c r="W615" s="25"/>
      <c r="X615" s="25"/>
      <c r="Y615" s="25"/>
      <c r="Z615" s="25"/>
    </row>
    <row r="616" spans="1:26" ht="12.75" customHeight="1" x14ac:dyDescent="0.25">
      <c r="A616" s="25"/>
      <c r="B616" s="20"/>
      <c r="C616" s="25"/>
      <c r="D616" s="46"/>
      <c r="E616" s="46"/>
      <c r="F616" s="25"/>
      <c r="G616" s="174"/>
      <c r="H616" s="136"/>
      <c r="I616" s="136"/>
      <c r="J616" s="73"/>
      <c r="K616" s="25"/>
      <c r="L616" s="25"/>
      <c r="M616" s="25"/>
      <c r="N616" s="25"/>
      <c r="O616" s="25"/>
      <c r="P616" s="25"/>
      <c r="Q616" s="25"/>
      <c r="R616" s="25"/>
      <c r="S616" s="25"/>
      <c r="T616" s="25"/>
      <c r="U616" s="25"/>
      <c r="V616" s="25"/>
      <c r="W616" s="25"/>
      <c r="X616" s="25"/>
      <c r="Y616" s="25"/>
      <c r="Z616" s="25"/>
    </row>
    <row r="617" spans="1:26" ht="12.75" customHeight="1" x14ac:dyDescent="0.25">
      <c r="A617" s="25"/>
      <c r="B617" s="20"/>
      <c r="C617" s="25"/>
      <c r="D617" s="46"/>
      <c r="E617" s="46"/>
      <c r="F617" s="25"/>
      <c r="G617" s="174"/>
      <c r="H617" s="136"/>
      <c r="I617" s="136"/>
      <c r="J617" s="73"/>
      <c r="K617" s="25"/>
      <c r="L617" s="25"/>
      <c r="M617" s="25"/>
      <c r="N617" s="25"/>
      <c r="O617" s="25"/>
      <c r="P617" s="25"/>
      <c r="Q617" s="25"/>
      <c r="R617" s="25"/>
      <c r="S617" s="25"/>
      <c r="T617" s="25"/>
      <c r="U617" s="25"/>
      <c r="V617" s="25"/>
      <c r="W617" s="25"/>
      <c r="X617" s="25"/>
      <c r="Y617" s="25"/>
      <c r="Z617" s="25"/>
    </row>
    <row r="618" spans="1:26" ht="12.75" customHeight="1" x14ac:dyDescent="0.25">
      <c r="A618" s="25"/>
      <c r="B618" s="20"/>
      <c r="C618" s="25"/>
      <c r="D618" s="46"/>
      <c r="E618" s="46"/>
      <c r="F618" s="25"/>
      <c r="G618" s="174"/>
      <c r="H618" s="136"/>
      <c r="I618" s="136"/>
      <c r="J618" s="73"/>
      <c r="K618" s="25"/>
      <c r="L618" s="25"/>
      <c r="M618" s="25"/>
      <c r="N618" s="25"/>
      <c r="O618" s="25"/>
      <c r="P618" s="25"/>
      <c r="Q618" s="25"/>
      <c r="R618" s="25"/>
      <c r="S618" s="25"/>
      <c r="T618" s="25"/>
      <c r="U618" s="25"/>
      <c r="V618" s="25"/>
      <c r="W618" s="25"/>
      <c r="X618" s="25"/>
      <c r="Y618" s="25"/>
      <c r="Z618" s="25"/>
    </row>
    <row r="619" spans="1:26" ht="12.75" customHeight="1" x14ac:dyDescent="0.25">
      <c r="A619" s="25"/>
      <c r="B619" s="20"/>
      <c r="C619" s="25"/>
      <c r="D619" s="46"/>
      <c r="E619" s="46"/>
      <c r="F619" s="25"/>
      <c r="G619" s="174"/>
      <c r="H619" s="136"/>
      <c r="I619" s="136"/>
      <c r="J619" s="73"/>
      <c r="K619" s="25"/>
      <c r="L619" s="25"/>
      <c r="M619" s="25"/>
      <c r="N619" s="25"/>
      <c r="O619" s="25"/>
      <c r="P619" s="25"/>
      <c r="Q619" s="25"/>
      <c r="R619" s="25"/>
      <c r="S619" s="25"/>
      <c r="T619" s="25"/>
      <c r="U619" s="25"/>
      <c r="V619" s="25"/>
      <c r="W619" s="25"/>
      <c r="X619" s="25"/>
      <c r="Y619" s="25"/>
      <c r="Z619" s="25"/>
    </row>
    <row r="620" spans="1:26" ht="12.75" customHeight="1" x14ac:dyDescent="0.25">
      <c r="A620" s="25"/>
      <c r="B620" s="20"/>
      <c r="C620" s="25"/>
      <c r="D620" s="46"/>
      <c r="E620" s="46"/>
      <c r="F620" s="25"/>
      <c r="G620" s="174"/>
      <c r="H620" s="136"/>
      <c r="I620" s="136"/>
      <c r="J620" s="73"/>
      <c r="K620" s="25"/>
      <c r="L620" s="25"/>
      <c r="M620" s="25"/>
      <c r="N620" s="25"/>
      <c r="O620" s="25"/>
      <c r="P620" s="25"/>
      <c r="Q620" s="25"/>
      <c r="R620" s="25"/>
      <c r="S620" s="25"/>
      <c r="T620" s="25"/>
      <c r="U620" s="25"/>
      <c r="V620" s="25"/>
      <c r="W620" s="25"/>
      <c r="X620" s="25"/>
      <c r="Y620" s="25"/>
      <c r="Z620" s="25"/>
    </row>
    <row r="621" spans="1:26" ht="12.75" customHeight="1" x14ac:dyDescent="0.25">
      <c r="A621" s="25"/>
      <c r="B621" s="20"/>
      <c r="C621" s="25"/>
      <c r="D621" s="46"/>
      <c r="E621" s="46"/>
      <c r="F621" s="25"/>
      <c r="G621" s="174"/>
      <c r="H621" s="136"/>
      <c r="I621" s="136"/>
      <c r="J621" s="73"/>
      <c r="K621" s="25"/>
      <c r="L621" s="25"/>
      <c r="M621" s="25"/>
      <c r="N621" s="25"/>
      <c r="O621" s="25"/>
      <c r="P621" s="25"/>
      <c r="Q621" s="25"/>
      <c r="R621" s="25"/>
      <c r="S621" s="25"/>
      <c r="T621" s="25"/>
      <c r="U621" s="25"/>
      <c r="V621" s="25"/>
      <c r="W621" s="25"/>
      <c r="X621" s="25"/>
      <c r="Y621" s="25"/>
      <c r="Z621" s="25"/>
    </row>
    <row r="622" spans="1:26" ht="12.75" customHeight="1" x14ac:dyDescent="0.25">
      <c r="A622" s="25"/>
      <c r="B622" s="20"/>
      <c r="C622" s="25"/>
      <c r="D622" s="46"/>
      <c r="E622" s="46"/>
      <c r="F622" s="25"/>
      <c r="G622" s="174"/>
      <c r="H622" s="136"/>
      <c r="I622" s="136"/>
      <c r="J622" s="73"/>
      <c r="K622" s="25"/>
      <c r="L622" s="25"/>
      <c r="M622" s="25"/>
      <c r="N622" s="25"/>
      <c r="O622" s="25"/>
      <c r="P622" s="25"/>
      <c r="Q622" s="25"/>
      <c r="R622" s="25"/>
      <c r="S622" s="25"/>
      <c r="T622" s="25"/>
      <c r="U622" s="25"/>
      <c r="V622" s="25"/>
      <c r="W622" s="25"/>
      <c r="X622" s="25"/>
      <c r="Y622" s="25"/>
      <c r="Z622" s="25"/>
    </row>
    <row r="623" spans="1:26" ht="12.75" customHeight="1" x14ac:dyDescent="0.25">
      <c r="A623" s="25"/>
      <c r="B623" s="20"/>
      <c r="C623" s="25"/>
      <c r="D623" s="46"/>
      <c r="E623" s="46"/>
      <c r="F623" s="25"/>
      <c r="G623" s="174"/>
      <c r="H623" s="136"/>
      <c r="I623" s="136"/>
      <c r="J623" s="73"/>
      <c r="K623" s="25"/>
      <c r="L623" s="25"/>
      <c r="M623" s="25"/>
      <c r="N623" s="25"/>
      <c r="O623" s="25"/>
      <c r="P623" s="25"/>
      <c r="Q623" s="25"/>
      <c r="R623" s="25"/>
      <c r="S623" s="25"/>
      <c r="T623" s="25"/>
      <c r="U623" s="25"/>
      <c r="V623" s="25"/>
      <c r="W623" s="25"/>
      <c r="X623" s="25"/>
      <c r="Y623" s="25"/>
      <c r="Z623" s="25"/>
    </row>
    <row r="624" spans="1:26" ht="12.75" customHeight="1" x14ac:dyDescent="0.25">
      <c r="A624" s="25"/>
      <c r="B624" s="20"/>
      <c r="C624" s="25"/>
      <c r="D624" s="46"/>
      <c r="E624" s="46"/>
      <c r="F624" s="25"/>
      <c r="G624" s="174"/>
      <c r="H624" s="136"/>
      <c r="I624" s="136"/>
      <c r="J624" s="73"/>
      <c r="K624" s="25"/>
      <c r="L624" s="25"/>
      <c r="M624" s="25"/>
      <c r="N624" s="25"/>
      <c r="O624" s="25"/>
      <c r="P624" s="25"/>
      <c r="Q624" s="25"/>
      <c r="R624" s="25"/>
      <c r="S624" s="25"/>
      <c r="T624" s="25"/>
      <c r="U624" s="25"/>
      <c r="V624" s="25"/>
      <c r="W624" s="25"/>
      <c r="X624" s="25"/>
      <c r="Y624" s="25"/>
      <c r="Z624" s="25"/>
    </row>
    <row r="625" spans="1:26" ht="12.75" customHeight="1" x14ac:dyDescent="0.25">
      <c r="A625" s="25"/>
      <c r="B625" s="20"/>
      <c r="C625" s="25"/>
      <c r="D625" s="46"/>
      <c r="E625" s="46"/>
      <c r="F625" s="25"/>
      <c r="G625" s="174"/>
      <c r="H625" s="136"/>
      <c r="I625" s="136"/>
      <c r="J625" s="73"/>
      <c r="K625" s="25"/>
      <c r="L625" s="25"/>
      <c r="M625" s="25"/>
      <c r="N625" s="25"/>
      <c r="O625" s="25"/>
      <c r="P625" s="25"/>
      <c r="Q625" s="25"/>
      <c r="R625" s="25"/>
      <c r="S625" s="25"/>
      <c r="T625" s="25"/>
      <c r="U625" s="25"/>
      <c r="V625" s="25"/>
      <c r="W625" s="25"/>
      <c r="X625" s="25"/>
      <c r="Y625" s="25"/>
      <c r="Z625" s="25"/>
    </row>
    <row r="626" spans="1:26" ht="12.75" customHeight="1" x14ac:dyDescent="0.25">
      <c r="A626" s="25"/>
      <c r="B626" s="20"/>
      <c r="C626" s="25"/>
      <c r="D626" s="46"/>
      <c r="E626" s="46"/>
      <c r="F626" s="25"/>
      <c r="G626" s="174"/>
      <c r="H626" s="136"/>
      <c r="I626" s="136"/>
      <c r="J626" s="73"/>
      <c r="K626" s="25"/>
      <c r="L626" s="25"/>
      <c r="M626" s="25"/>
      <c r="N626" s="25"/>
      <c r="O626" s="25"/>
      <c r="P626" s="25"/>
      <c r="Q626" s="25"/>
      <c r="R626" s="25"/>
      <c r="S626" s="25"/>
      <c r="T626" s="25"/>
      <c r="U626" s="25"/>
      <c r="V626" s="25"/>
      <c r="W626" s="25"/>
      <c r="X626" s="25"/>
      <c r="Y626" s="25"/>
      <c r="Z626" s="25"/>
    </row>
    <row r="627" spans="1:26" ht="12.75" customHeight="1" x14ac:dyDescent="0.25">
      <c r="A627" s="25"/>
      <c r="B627" s="20"/>
      <c r="C627" s="25"/>
      <c r="D627" s="46"/>
      <c r="E627" s="46"/>
      <c r="F627" s="25"/>
      <c r="G627" s="174"/>
      <c r="H627" s="136"/>
      <c r="I627" s="136"/>
      <c r="J627" s="73"/>
      <c r="K627" s="25"/>
      <c r="L627" s="25"/>
      <c r="M627" s="25"/>
      <c r="N627" s="25"/>
      <c r="O627" s="25"/>
      <c r="P627" s="25"/>
      <c r="Q627" s="25"/>
      <c r="R627" s="25"/>
      <c r="S627" s="25"/>
      <c r="T627" s="25"/>
      <c r="U627" s="25"/>
      <c r="V627" s="25"/>
      <c r="W627" s="25"/>
      <c r="X627" s="25"/>
      <c r="Y627" s="25"/>
      <c r="Z627" s="25"/>
    </row>
    <row r="628" spans="1:26" ht="12.75" customHeight="1" x14ac:dyDescent="0.25">
      <c r="A628" s="25"/>
      <c r="B628" s="20"/>
      <c r="C628" s="25"/>
      <c r="D628" s="46"/>
      <c r="E628" s="46"/>
      <c r="F628" s="25"/>
      <c r="G628" s="174"/>
      <c r="H628" s="136"/>
      <c r="I628" s="136"/>
      <c r="J628" s="73"/>
      <c r="K628" s="25"/>
      <c r="L628" s="25"/>
      <c r="M628" s="25"/>
      <c r="N628" s="25"/>
      <c r="O628" s="25"/>
      <c r="P628" s="25"/>
      <c r="Q628" s="25"/>
      <c r="R628" s="25"/>
      <c r="S628" s="25"/>
      <c r="T628" s="25"/>
      <c r="U628" s="25"/>
      <c r="V628" s="25"/>
      <c r="W628" s="25"/>
      <c r="X628" s="25"/>
      <c r="Y628" s="25"/>
      <c r="Z628" s="25"/>
    </row>
    <row r="629" spans="1:26" ht="12.75" customHeight="1" x14ac:dyDescent="0.25">
      <c r="A629" s="25"/>
      <c r="B629" s="20"/>
      <c r="C629" s="25"/>
      <c r="D629" s="46"/>
      <c r="E629" s="46"/>
      <c r="F629" s="25"/>
      <c r="G629" s="174"/>
      <c r="H629" s="136"/>
      <c r="I629" s="136"/>
      <c r="J629" s="73"/>
      <c r="K629" s="25"/>
      <c r="L629" s="25"/>
      <c r="M629" s="25"/>
      <c r="N629" s="25"/>
      <c r="O629" s="25"/>
      <c r="P629" s="25"/>
      <c r="Q629" s="25"/>
      <c r="R629" s="25"/>
      <c r="S629" s="25"/>
      <c r="T629" s="25"/>
      <c r="U629" s="25"/>
      <c r="V629" s="25"/>
      <c r="W629" s="25"/>
      <c r="X629" s="25"/>
      <c r="Y629" s="25"/>
      <c r="Z629" s="25"/>
    </row>
    <row r="630" spans="1:26" ht="12.75" customHeight="1" x14ac:dyDescent="0.25">
      <c r="A630" s="25"/>
      <c r="B630" s="20"/>
      <c r="C630" s="25"/>
      <c r="D630" s="46"/>
      <c r="E630" s="46"/>
      <c r="F630" s="25"/>
      <c r="G630" s="174"/>
      <c r="H630" s="136"/>
      <c r="I630" s="136"/>
      <c r="J630" s="73"/>
      <c r="K630" s="25"/>
      <c r="L630" s="25"/>
      <c r="M630" s="25"/>
      <c r="N630" s="25"/>
      <c r="O630" s="25"/>
      <c r="P630" s="25"/>
      <c r="Q630" s="25"/>
      <c r="R630" s="25"/>
      <c r="S630" s="25"/>
      <c r="T630" s="25"/>
      <c r="U630" s="25"/>
      <c r="V630" s="25"/>
      <c r="W630" s="25"/>
      <c r="X630" s="25"/>
      <c r="Y630" s="25"/>
      <c r="Z630" s="25"/>
    </row>
    <row r="631" spans="1:26" ht="12.75" customHeight="1" x14ac:dyDescent="0.25">
      <c r="A631" s="25"/>
      <c r="B631" s="20"/>
      <c r="C631" s="25"/>
      <c r="D631" s="46"/>
      <c r="E631" s="46"/>
      <c r="F631" s="25"/>
      <c r="G631" s="174"/>
      <c r="H631" s="136"/>
      <c r="I631" s="136"/>
      <c r="J631" s="73"/>
      <c r="K631" s="25"/>
      <c r="L631" s="25"/>
      <c r="M631" s="25"/>
      <c r="N631" s="25"/>
      <c r="O631" s="25"/>
      <c r="P631" s="25"/>
      <c r="Q631" s="25"/>
      <c r="R631" s="25"/>
      <c r="S631" s="25"/>
      <c r="T631" s="25"/>
      <c r="U631" s="25"/>
      <c r="V631" s="25"/>
      <c r="W631" s="25"/>
      <c r="X631" s="25"/>
      <c r="Y631" s="25"/>
      <c r="Z631" s="25"/>
    </row>
    <row r="632" spans="1:26" ht="12.75" customHeight="1" x14ac:dyDescent="0.25">
      <c r="A632" s="25"/>
      <c r="B632" s="20"/>
      <c r="C632" s="25"/>
      <c r="D632" s="46"/>
      <c r="E632" s="46"/>
      <c r="F632" s="25"/>
      <c r="G632" s="174"/>
      <c r="H632" s="136"/>
      <c r="I632" s="136"/>
      <c r="J632" s="73"/>
      <c r="K632" s="25"/>
      <c r="L632" s="25"/>
      <c r="M632" s="25"/>
      <c r="N632" s="25"/>
      <c r="O632" s="25"/>
      <c r="P632" s="25"/>
      <c r="Q632" s="25"/>
      <c r="R632" s="25"/>
      <c r="S632" s="25"/>
      <c r="T632" s="25"/>
      <c r="U632" s="25"/>
      <c r="V632" s="25"/>
      <c r="W632" s="25"/>
      <c r="X632" s="25"/>
      <c r="Y632" s="25"/>
      <c r="Z632" s="25"/>
    </row>
    <row r="633" spans="1:26" ht="12.75" customHeight="1" x14ac:dyDescent="0.25">
      <c r="A633" s="25"/>
      <c r="B633" s="20"/>
      <c r="C633" s="25"/>
      <c r="D633" s="46"/>
      <c r="E633" s="46"/>
      <c r="F633" s="25"/>
      <c r="G633" s="174"/>
      <c r="H633" s="136"/>
      <c r="I633" s="136"/>
      <c r="J633" s="73"/>
      <c r="K633" s="25"/>
      <c r="L633" s="25"/>
      <c r="M633" s="25"/>
      <c r="N633" s="25"/>
      <c r="O633" s="25"/>
      <c r="P633" s="25"/>
      <c r="Q633" s="25"/>
      <c r="R633" s="25"/>
      <c r="S633" s="25"/>
      <c r="T633" s="25"/>
      <c r="U633" s="25"/>
      <c r="V633" s="25"/>
      <c r="W633" s="25"/>
      <c r="X633" s="25"/>
      <c r="Y633" s="25"/>
      <c r="Z633" s="25"/>
    </row>
    <row r="634" spans="1:26" ht="12.75" customHeight="1" x14ac:dyDescent="0.25">
      <c r="A634" s="25"/>
      <c r="B634" s="20"/>
      <c r="C634" s="25"/>
      <c r="D634" s="46"/>
      <c r="E634" s="46"/>
      <c r="F634" s="25"/>
      <c r="G634" s="174"/>
      <c r="H634" s="136"/>
      <c r="I634" s="136"/>
      <c r="J634" s="73"/>
      <c r="K634" s="25"/>
      <c r="L634" s="25"/>
      <c r="M634" s="25"/>
      <c r="N634" s="25"/>
      <c r="O634" s="25"/>
      <c r="P634" s="25"/>
      <c r="Q634" s="25"/>
      <c r="R634" s="25"/>
      <c r="S634" s="25"/>
      <c r="T634" s="25"/>
      <c r="U634" s="25"/>
      <c r="V634" s="25"/>
      <c r="W634" s="25"/>
      <c r="X634" s="25"/>
      <c r="Y634" s="25"/>
      <c r="Z634" s="25"/>
    </row>
    <row r="635" spans="1:26" ht="12.75" customHeight="1" x14ac:dyDescent="0.25">
      <c r="A635" s="25"/>
      <c r="B635" s="20"/>
      <c r="C635" s="25"/>
      <c r="D635" s="46"/>
      <c r="E635" s="46"/>
      <c r="F635" s="25"/>
      <c r="G635" s="174"/>
      <c r="H635" s="136"/>
      <c r="I635" s="136"/>
      <c r="J635" s="73"/>
      <c r="K635" s="25"/>
      <c r="L635" s="25"/>
      <c r="M635" s="25"/>
      <c r="N635" s="25"/>
      <c r="O635" s="25"/>
      <c r="P635" s="25"/>
      <c r="Q635" s="25"/>
      <c r="R635" s="25"/>
      <c r="S635" s="25"/>
      <c r="T635" s="25"/>
      <c r="U635" s="25"/>
      <c r="V635" s="25"/>
      <c r="W635" s="25"/>
      <c r="X635" s="25"/>
      <c r="Y635" s="25"/>
      <c r="Z635" s="25"/>
    </row>
    <row r="636" spans="1:26" ht="12.75" customHeight="1" x14ac:dyDescent="0.25">
      <c r="A636" s="25"/>
      <c r="B636" s="20"/>
      <c r="C636" s="25"/>
      <c r="D636" s="46"/>
      <c r="E636" s="46"/>
      <c r="F636" s="25"/>
      <c r="G636" s="174"/>
      <c r="H636" s="136"/>
      <c r="I636" s="136"/>
      <c r="J636" s="73"/>
      <c r="K636" s="25"/>
      <c r="L636" s="25"/>
      <c r="M636" s="25"/>
      <c r="N636" s="25"/>
      <c r="O636" s="25"/>
      <c r="P636" s="25"/>
      <c r="Q636" s="25"/>
      <c r="R636" s="25"/>
      <c r="S636" s="25"/>
      <c r="T636" s="25"/>
      <c r="U636" s="25"/>
      <c r="V636" s="25"/>
      <c r="W636" s="25"/>
      <c r="X636" s="25"/>
      <c r="Y636" s="25"/>
      <c r="Z636" s="25"/>
    </row>
    <row r="637" spans="1:26" ht="12.75" customHeight="1" x14ac:dyDescent="0.25">
      <c r="A637" s="25"/>
      <c r="B637" s="20"/>
      <c r="C637" s="25"/>
      <c r="D637" s="46"/>
      <c r="E637" s="46"/>
      <c r="F637" s="25"/>
      <c r="G637" s="174"/>
      <c r="H637" s="136"/>
      <c r="I637" s="136"/>
      <c r="J637" s="73"/>
      <c r="K637" s="25"/>
      <c r="L637" s="25"/>
      <c r="M637" s="25"/>
      <c r="N637" s="25"/>
      <c r="O637" s="25"/>
      <c r="P637" s="25"/>
      <c r="Q637" s="25"/>
      <c r="R637" s="25"/>
      <c r="S637" s="25"/>
      <c r="T637" s="25"/>
      <c r="U637" s="25"/>
      <c r="V637" s="25"/>
      <c r="W637" s="25"/>
      <c r="X637" s="25"/>
      <c r="Y637" s="25"/>
      <c r="Z637" s="25"/>
    </row>
    <row r="638" spans="1:26" ht="12.75" customHeight="1" x14ac:dyDescent="0.25">
      <c r="A638" s="25"/>
      <c r="B638" s="20"/>
      <c r="C638" s="25"/>
      <c r="D638" s="46"/>
      <c r="E638" s="46"/>
      <c r="F638" s="25"/>
      <c r="G638" s="174"/>
      <c r="H638" s="136"/>
      <c r="I638" s="136"/>
      <c r="J638" s="73"/>
      <c r="K638" s="25"/>
      <c r="L638" s="25"/>
      <c r="M638" s="25"/>
      <c r="N638" s="25"/>
      <c r="O638" s="25"/>
      <c r="P638" s="25"/>
      <c r="Q638" s="25"/>
      <c r="R638" s="25"/>
      <c r="S638" s="25"/>
      <c r="T638" s="25"/>
      <c r="U638" s="25"/>
      <c r="V638" s="25"/>
      <c r="W638" s="25"/>
      <c r="X638" s="25"/>
      <c r="Y638" s="25"/>
      <c r="Z638" s="25"/>
    </row>
    <row r="639" spans="1:26" ht="12.75" customHeight="1" x14ac:dyDescent="0.25">
      <c r="A639" s="25"/>
      <c r="B639" s="20"/>
      <c r="C639" s="25"/>
      <c r="D639" s="46"/>
      <c r="E639" s="46"/>
      <c r="F639" s="25"/>
      <c r="G639" s="174"/>
      <c r="H639" s="136"/>
      <c r="I639" s="136"/>
      <c r="J639" s="73"/>
      <c r="K639" s="25"/>
      <c r="L639" s="25"/>
      <c r="M639" s="25"/>
      <c r="N639" s="25"/>
      <c r="O639" s="25"/>
      <c r="P639" s="25"/>
      <c r="Q639" s="25"/>
      <c r="R639" s="25"/>
      <c r="S639" s="25"/>
      <c r="T639" s="25"/>
      <c r="U639" s="25"/>
      <c r="V639" s="25"/>
      <c r="W639" s="25"/>
      <c r="X639" s="25"/>
      <c r="Y639" s="25"/>
      <c r="Z639" s="25"/>
    </row>
    <row r="640" spans="1:26" ht="12.75" customHeight="1" x14ac:dyDescent="0.25">
      <c r="A640" s="25"/>
      <c r="B640" s="20"/>
      <c r="C640" s="25"/>
      <c r="D640" s="46"/>
      <c r="E640" s="46"/>
      <c r="F640" s="25"/>
      <c r="G640" s="174"/>
      <c r="H640" s="136"/>
      <c r="I640" s="136"/>
      <c r="J640" s="73"/>
      <c r="K640" s="25"/>
      <c r="L640" s="25"/>
      <c r="M640" s="25"/>
      <c r="N640" s="25"/>
      <c r="O640" s="25"/>
      <c r="P640" s="25"/>
      <c r="Q640" s="25"/>
      <c r="R640" s="25"/>
      <c r="S640" s="25"/>
      <c r="T640" s="25"/>
      <c r="U640" s="25"/>
      <c r="V640" s="25"/>
      <c r="W640" s="25"/>
      <c r="X640" s="25"/>
      <c r="Y640" s="25"/>
      <c r="Z640" s="25"/>
    </row>
    <row r="641" spans="1:26" ht="12.75" customHeight="1" x14ac:dyDescent="0.25">
      <c r="A641" s="25"/>
      <c r="B641" s="20"/>
      <c r="C641" s="25"/>
      <c r="D641" s="46"/>
      <c r="E641" s="46"/>
      <c r="F641" s="25"/>
      <c r="G641" s="174"/>
      <c r="H641" s="136"/>
      <c r="I641" s="136"/>
      <c r="J641" s="73"/>
      <c r="K641" s="25"/>
      <c r="L641" s="25"/>
      <c r="M641" s="25"/>
      <c r="N641" s="25"/>
      <c r="O641" s="25"/>
      <c r="P641" s="25"/>
      <c r="Q641" s="25"/>
      <c r="R641" s="25"/>
      <c r="S641" s="25"/>
      <c r="T641" s="25"/>
      <c r="U641" s="25"/>
      <c r="V641" s="25"/>
      <c r="W641" s="25"/>
      <c r="X641" s="25"/>
      <c r="Y641" s="25"/>
      <c r="Z641" s="25"/>
    </row>
    <row r="642" spans="1:26" ht="12.75" customHeight="1" x14ac:dyDescent="0.25">
      <c r="A642" s="25"/>
      <c r="B642" s="20"/>
      <c r="C642" s="25"/>
      <c r="D642" s="46"/>
      <c r="E642" s="46"/>
      <c r="F642" s="25"/>
      <c r="G642" s="174"/>
      <c r="H642" s="136"/>
      <c r="I642" s="136"/>
      <c r="J642" s="73"/>
      <c r="K642" s="25"/>
      <c r="L642" s="25"/>
      <c r="M642" s="25"/>
      <c r="N642" s="25"/>
      <c r="O642" s="25"/>
      <c r="P642" s="25"/>
      <c r="Q642" s="25"/>
      <c r="R642" s="25"/>
      <c r="S642" s="25"/>
      <c r="T642" s="25"/>
      <c r="U642" s="25"/>
      <c r="V642" s="25"/>
      <c r="W642" s="25"/>
      <c r="X642" s="25"/>
      <c r="Y642" s="25"/>
      <c r="Z642" s="25"/>
    </row>
    <row r="643" spans="1:26" ht="12.75" customHeight="1" x14ac:dyDescent="0.25">
      <c r="A643" s="25"/>
      <c r="B643" s="20"/>
      <c r="C643" s="25"/>
      <c r="D643" s="46"/>
      <c r="E643" s="46"/>
      <c r="F643" s="25"/>
      <c r="G643" s="174"/>
      <c r="H643" s="136"/>
      <c r="I643" s="136"/>
      <c r="J643" s="73"/>
      <c r="K643" s="25"/>
      <c r="L643" s="25"/>
      <c r="M643" s="25"/>
      <c r="N643" s="25"/>
      <c r="O643" s="25"/>
      <c r="P643" s="25"/>
      <c r="Q643" s="25"/>
      <c r="R643" s="25"/>
      <c r="S643" s="25"/>
      <c r="T643" s="25"/>
      <c r="U643" s="25"/>
      <c r="V643" s="25"/>
      <c r="W643" s="25"/>
      <c r="X643" s="25"/>
      <c r="Y643" s="25"/>
      <c r="Z643" s="25"/>
    </row>
    <row r="644" spans="1:26" ht="12.75" customHeight="1" x14ac:dyDescent="0.25">
      <c r="A644" s="25"/>
      <c r="B644" s="20"/>
      <c r="C644" s="25"/>
      <c r="D644" s="46"/>
      <c r="E644" s="46"/>
      <c r="F644" s="25"/>
      <c r="G644" s="174"/>
      <c r="H644" s="136"/>
      <c r="I644" s="136"/>
      <c r="J644" s="73"/>
      <c r="K644" s="25"/>
      <c r="L644" s="25"/>
      <c r="M644" s="25"/>
      <c r="N644" s="25"/>
      <c r="O644" s="25"/>
      <c r="P644" s="25"/>
      <c r="Q644" s="25"/>
      <c r="R644" s="25"/>
      <c r="S644" s="25"/>
      <c r="T644" s="25"/>
      <c r="U644" s="25"/>
      <c r="V644" s="25"/>
      <c r="W644" s="25"/>
      <c r="X644" s="25"/>
      <c r="Y644" s="25"/>
      <c r="Z644" s="25"/>
    </row>
    <row r="645" spans="1:26" ht="12.75" customHeight="1" x14ac:dyDescent="0.25">
      <c r="A645" s="25"/>
      <c r="B645" s="20"/>
      <c r="C645" s="25"/>
      <c r="D645" s="46"/>
      <c r="E645" s="46"/>
      <c r="F645" s="25"/>
      <c r="G645" s="174"/>
      <c r="H645" s="136"/>
      <c r="I645" s="136"/>
      <c r="J645" s="73"/>
      <c r="K645" s="25"/>
      <c r="L645" s="25"/>
      <c r="M645" s="25"/>
      <c r="N645" s="25"/>
      <c r="O645" s="25"/>
      <c r="P645" s="25"/>
      <c r="Q645" s="25"/>
      <c r="R645" s="25"/>
      <c r="S645" s="25"/>
      <c r="T645" s="25"/>
      <c r="U645" s="25"/>
      <c r="V645" s="25"/>
      <c r="W645" s="25"/>
      <c r="X645" s="25"/>
      <c r="Y645" s="25"/>
      <c r="Z645" s="25"/>
    </row>
    <row r="646" spans="1:26" ht="12.75" customHeight="1" x14ac:dyDescent="0.25">
      <c r="A646" s="25"/>
      <c r="B646" s="20"/>
      <c r="C646" s="25"/>
      <c r="D646" s="46"/>
      <c r="E646" s="46"/>
      <c r="F646" s="25"/>
      <c r="G646" s="174"/>
      <c r="H646" s="136"/>
      <c r="I646" s="136"/>
      <c r="J646" s="73"/>
      <c r="K646" s="25"/>
      <c r="L646" s="25"/>
      <c r="M646" s="25"/>
      <c r="N646" s="25"/>
      <c r="O646" s="25"/>
      <c r="P646" s="25"/>
      <c r="Q646" s="25"/>
      <c r="R646" s="25"/>
      <c r="S646" s="25"/>
      <c r="T646" s="25"/>
      <c r="U646" s="25"/>
      <c r="V646" s="25"/>
      <c r="W646" s="25"/>
      <c r="X646" s="25"/>
      <c r="Y646" s="25"/>
      <c r="Z646" s="25"/>
    </row>
    <row r="647" spans="1:26" ht="12.75" customHeight="1" x14ac:dyDescent="0.25">
      <c r="A647" s="25"/>
      <c r="B647" s="20"/>
      <c r="C647" s="25"/>
      <c r="D647" s="46"/>
      <c r="E647" s="46"/>
      <c r="F647" s="25"/>
      <c r="G647" s="174"/>
      <c r="H647" s="136"/>
      <c r="I647" s="136"/>
      <c r="J647" s="73"/>
      <c r="K647" s="25"/>
      <c r="L647" s="25"/>
      <c r="M647" s="25"/>
      <c r="N647" s="25"/>
      <c r="O647" s="25"/>
      <c r="P647" s="25"/>
      <c r="Q647" s="25"/>
      <c r="R647" s="25"/>
      <c r="S647" s="25"/>
      <c r="T647" s="25"/>
      <c r="U647" s="25"/>
      <c r="V647" s="25"/>
      <c r="W647" s="25"/>
      <c r="X647" s="25"/>
      <c r="Y647" s="25"/>
      <c r="Z647" s="25"/>
    </row>
    <row r="648" spans="1:26" ht="12.75" customHeight="1" x14ac:dyDescent="0.25">
      <c r="A648" s="25"/>
      <c r="B648" s="20"/>
      <c r="C648" s="25"/>
      <c r="D648" s="46"/>
      <c r="E648" s="46"/>
      <c r="F648" s="25"/>
      <c r="G648" s="174"/>
      <c r="H648" s="136"/>
      <c r="I648" s="136"/>
      <c r="J648" s="73"/>
      <c r="K648" s="25"/>
      <c r="L648" s="25"/>
      <c r="M648" s="25"/>
      <c r="N648" s="25"/>
      <c r="O648" s="25"/>
      <c r="P648" s="25"/>
      <c r="Q648" s="25"/>
      <c r="R648" s="25"/>
      <c r="S648" s="25"/>
      <c r="T648" s="25"/>
      <c r="U648" s="25"/>
      <c r="V648" s="25"/>
      <c r="W648" s="25"/>
      <c r="X648" s="25"/>
      <c r="Y648" s="25"/>
      <c r="Z648" s="25"/>
    </row>
    <row r="649" spans="1:26" ht="12.75" customHeight="1" x14ac:dyDescent="0.25">
      <c r="A649" s="25"/>
      <c r="B649" s="20"/>
      <c r="C649" s="25"/>
      <c r="D649" s="46"/>
      <c r="E649" s="46"/>
      <c r="F649" s="25"/>
      <c r="G649" s="174"/>
      <c r="H649" s="136"/>
      <c r="I649" s="136"/>
      <c r="J649" s="73"/>
      <c r="K649" s="25"/>
      <c r="L649" s="25"/>
      <c r="M649" s="25"/>
      <c r="N649" s="25"/>
      <c r="O649" s="25"/>
      <c r="P649" s="25"/>
      <c r="Q649" s="25"/>
      <c r="R649" s="25"/>
      <c r="S649" s="25"/>
      <c r="T649" s="25"/>
      <c r="U649" s="25"/>
      <c r="V649" s="25"/>
      <c r="W649" s="25"/>
      <c r="X649" s="25"/>
      <c r="Y649" s="25"/>
      <c r="Z649" s="25"/>
    </row>
    <row r="650" spans="1:26" ht="12.75" customHeight="1" x14ac:dyDescent="0.25">
      <c r="A650" s="25"/>
      <c r="B650" s="20"/>
      <c r="C650" s="25"/>
      <c r="D650" s="46"/>
      <c r="E650" s="46"/>
      <c r="F650" s="25"/>
      <c r="G650" s="174"/>
      <c r="H650" s="136"/>
      <c r="I650" s="136"/>
      <c r="J650" s="73"/>
      <c r="K650" s="25"/>
      <c r="L650" s="25"/>
      <c r="M650" s="25"/>
      <c r="N650" s="25"/>
      <c r="O650" s="25"/>
      <c r="P650" s="25"/>
      <c r="Q650" s="25"/>
      <c r="R650" s="25"/>
      <c r="S650" s="25"/>
      <c r="T650" s="25"/>
      <c r="U650" s="25"/>
      <c r="V650" s="25"/>
      <c r="W650" s="25"/>
      <c r="X650" s="25"/>
      <c r="Y650" s="25"/>
      <c r="Z650" s="25"/>
    </row>
    <row r="651" spans="1:26" ht="12.75" customHeight="1" x14ac:dyDescent="0.25">
      <c r="A651" s="25"/>
      <c r="B651" s="20"/>
      <c r="C651" s="25"/>
      <c r="D651" s="46"/>
      <c r="E651" s="46"/>
      <c r="F651" s="25"/>
      <c r="G651" s="174"/>
      <c r="H651" s="136"/>
      <c r="I651" s="136"/>
      <c r="J651" s="73"/>
      <c r="K651" s="25"/>
      <c r="L651" s="25"/>
      <c r="M651" s="25"/>
      <c r="N651" s="25"/>
      <c r="O651" s="25"/>
      <c r="P651" s="25"/>
      <c r="Q651" s="25"/>
      <c r="R651" s="25"/>
      <c r="S651" s="25"/>
      <c r="T651" s="25"/>
      <c r="U651" s="25"/>
      <c r="V651" s="25"/>
      <c r="W651" s="25"/>
      <c r="X651" s="25"/>
      <c r="Y651" s="25"/>
      <c r="Z651" s="25"/>
    </row>
    <row r="652" spans="1:26" ht="12.75" customHeight="1" x14ac:dyDescent="0.25">
      <c r="A652" s="25"/>
      <c r="B652" s="20"/>
      <c r="C652" s="25"/>
      <c r="D652" s="46"/>
      <c r="E652" s="46"/>
      <c r="F652" s="25"/>
      <c r="G652" s="174"/>
      <c r="H652" s="136"/>
      <c r="I652" s="136"/>
      <c r="J652" s="73"/>
      <c r="K652" s="25"/>
      <c r="L652" s="25"/>
      <c r="M652" s="25"/>
      <c r="N652" s="25"/>
      <c r="O652" s="25"/>
      <c r="P652" s="25"/>
      <c r="Q652" s="25"/>
      <c r="R652" s="25"/>
      <c r="S652" s="25"/>
      <c r="T652" s="25"/>
      <c r="U652" s="25"/>
      <c r="V652" s="25"/>
      <c r="W652" s="25"/>
      <c r="X652" s="25"/>
      <c r="Y652" s="25"/>
      <c r="Z652" s="25"/>
    </row>
    <row r="653" spans="1:26" ht="12.75" customHeight="1" x14ac:dyDescent="0.25">
      <c r="A653" s="25"/>
      <c r="B653" s="20"/>
      <c r="C653" s="25"/>
      <c r="D653" s="46"/>
      <c r="E653" s="46"/>
      <c r="F653" s="25"/>
      <c r="G653" s="174"/>
      <c r="H653" s="136"/>
      <c r="I653" s="136"/>
      <c r="J653" s="73"/>
      <c r="K653" s="25"/>
      <c r="L653" s="25"/>
      <c r="M653" s="25"/>
      <c r="N653" s="25"/>
      <c r="O653" s="25"/>
      <c r="P653" s="25"/>
      <c r="Q653" s="25"/>
      <c r="R653" s="25"/>
      <c r="S653" s="25"/>
      <c r="T653" s="25"/>
      <c r="U653" s="25"/>
      <c r="V653" s="25"/>
      <c r="W653" s="25"/>
      <c r="X653" s="25"/>
      <c r="Y653" s="25"/>
      <c r="Z653" s="25"/>
    </row>
    <row r="654" spans="1:26" ht="12.75" customHeight="1" x14ac:dyDescent="0.25">
      <c r="A654" s="25"/>
      <c r="B654" s="20"/>
      <c r="C654" s="25"/>
      <c r="D654" s="46"/>
      <c r="E654" s="46"/>
      <c r="F654" s="25"/>
      <c r="G654" s="174"/>
      <c r="H654" s="136"/>
      <c r="I654" s="136"/>
      <c r="J654" s="73"/>
      <c r="K654" s="25"/>
      <c r="L654" s="25"/>
      <c r="M654" s="25"/>
      <c r="N654" s="25"/>
      <c r="O654" s="25"/>
      <c r="P654" s="25"/>
      <c r="Q654" s="25"/>
      <c r="R654" s="25"/>
      <c r="S654" s="25"/>
      <c r="T654" s="25"/>
      <c r="U654" s="25"/>
      <c r="V654" s="25"/>
      <c r="W654" s="25"/>
      <c r="X654" s="25"/>
      <c r="Y654" s="25"/>
      <c r="Z654" s="25"/>
    </row>
    <row r="655" spans="1:26" ht="12.75" customHeight="1" x14ac:dyDescent="0.25">
      <c r="A655" s="25"/>
      <c r="B655" s="20"/>
      <c r="C655" s="25"/>
      <c r="D655" s="46"/>
      <c r="E655" s="46"/>
      <c r="F655" s="25"/>
      <c r="G655" s="174"/>
      <c r="H655" s="136"/>
      <c r="I655" s="136"/>
      <c r="J655" s="73"/>
      <c r="K655" s="25"/>
      <c r="L655" s="25"/>
      <c r="M655" s="25"/>
      <c r="N655" s="25"/>
      <c r="O655" s="25"/>
      <c r="P655" s="25"/>
      <c r="Q655" s="25"/>
      <c r="R655" s="25"/>
      <c r="S655" s="25"/>
      <c r="T655" s="25"/>
      <c r="U655" s="25"/>
      <c r="V655" s="25"/>
      <c r="W655" s="25"/>
      <c r="X655" s="25"/>
      <c r="Y655" s="25"/>
      <c r="Z655" s="25"/>
    </row>
    <row r="656" spans="1:26" ht="12.75" customHeight="1" x14ac:dyDescent="0.25">
      <c r="A656" s="25"/>
      <c r="B656" s="20"/>
      <c r="C656" s="25"/>
      <c r="D656" s="46"/>
      <c r="E656" s="46"/>
      <c r="F656" s="25"/>
      <c r="G656" s="174"/>
      <c r="H656" s="136"/>
      <c r="I656" s="136"/>
      <c r="J656" s="73"/>
      <c r="K656" s="25"/>
      <c r="L656" s="25"/>
      <c r="M656" s="25"/>
      <c r="N656" s="25"/>
      <c r="O656" s="25"/>
      <c r="P656" s="25"/>
      <c r="Q656" s="25"/>
      <c r="R656" s="25"/>
      <c r="S656" s="25"/>
      <c r="T656" s="25"/>
      <c r="U656" s="25"/>
      <c r="V656" s="25"/>
      <c r="W656" s="25"/>
      <c r="X656" s="25"/>
      <c r="Y656" s="25"/>
      <c r="Z656" s="25"/>
    </row>
    <row r="657" spans="1:26" ht="12.75" customHeight="1" x14ac:dyDescent="0.25">
      <c r="A657" s="25"/>
      <c r="B657" s="20"/>
      <c r="C657" s="25"/>
      <c r="D657" s="46"/>
      <c r="E657" s="46"/>
      <c r="F657" s="25"/>
      <c r="G657" s="174"/>
      <c r="H657" s="136"/>
      <c r="I657" s="136"/>
      <c r="J657" s="73"/>
      <c r="K657" s="25"/>
      <c r="L657" s="25"/>
      <c r="M657" s="25"/>
      <c r="N657" s="25"/>
      <c r="O657" s="25"/>
      <c r="P657" s="25"/>
      <c r="Q657" s="25"/>
      <c r="R657" s="25"/>
      <c r="S657" s="25"/>
      <c r="T657" s="25"/>
      <c r="U657" s="25"/>
      <c r="V657" s="25"/>
      <c r="W657" s="25"/>
      <c r="X657" s="25"/>
      <c r="Y657" s="25"/>
      <c r="Z657" s="25"/>
    </row>
    <row r="658" spans="1:26" ht="12.75" customHeight="1" x14ac:dyDescent="0.25">
      <c r="A658" s="25"/>
      <c r="B658" s="20"/>
      <c r="C658" s="25"/>
      <c r="D658" s="46"/>
      <c r="E658" s="46"/>
      <c r="F658" s="25"/>
      <c r="G658" s="174"/>
      <c r="H658" s="136"/>
      <c r="I658" s="136"/>
      <c r="J658" s="73"/>
      <c r="K658" s="25"/>
      <c r="L658" s="25"/>
      <c r="M658" s="25"/>
      <c r="N658" s="25"/>
      <c r="O658" s="25"/>
      <c r="P658" s="25"/>
      <c r="Q658" s="25"/>
      <c r="R658" s="25"/>
      <c r="S658" s="25"/>
      <c r="T658" s="25"/>
      <c r="U658" s="25"/>
      <c r="V658" s="25"/>
      <c r="W658" s="25"/>
      <c r="X658" s="25"/>
      <c r="Y658" s="25"/>
      <c r="Z658" s="25"/>
    </row>
    <row r="659" spans="1:26" ht="12.75" customHeight="1" x14ac:dyDescent="0.25">
      <c r="A659" s="25"/>
      <c r="B659" s="20"/>
      <c r="C659" s="25"/>
      <c r="D659" s="46"/>
      <c r="E659" s="46"/>
      <c r="F659" s="25"/>
      <c r="G659" s="174"/>
      <c r="H659" s="136"/>
      <c r="I659" s="136"/>
      <c r="J659" s="73"/>
      <c r="K659" s="25"/>
      <c r="L659" s="25"/>
      <c r="M659" s="25"/>
      <c r="N659" s="25"/>
      <c r="O659" s="25"/>
      <c r="P659" s="25"/>
      <c r="Q659" s="25"/>
      <c r="R659" s="25"/>
      <c r="S659" s="25"/>
      <c r="T659" s="25"/>
      <c r="U659" s="25"/>
      <c r="V659" s="25"/>
      <c r="W659" s="25"/>
      <c r="X659" s="25"/>
      <c r="Y659" s="25"/>
      <c r="Z659" s="25"/>
    </row>
    <row r="660" spans="1:26" ht="12.75" customHeight="1" x14ac:dyDescent="0.25">
      <c r="A660" s="25"/>
      <c r="B660" s="20"/>
      <c r="C660" s="25"/>
      <c r="D660" s="46"/>
      <c r="E660" s="46"/>
      <c r="F660" s="25"/>
      <c r="G660" s="174"/>
      <c r="H660" s="136"/>
      <c r="I660" s="136"/>
      <c r="J660" s="73"/>
      <c r="K660" s="25"/>
      <c r="L660" s="25"/>
      <c r="M660" s="25"/>
      <c r="N660" s="25"/>
      <c r="O660" s="25"/>
      <c r="P660" s="25"/>
      <c r="Q660" s="25"/>
      <c r="R660" s="25"/>
      <c r="S660" s="25"/>
      <c r="T660" s="25"/>
      <c r="U660" s="25"/>
      <c r="V660" s="25"/>
      <c r="W660" s="25"/>
      <c r="X660" s="25"/>
      <c r="Y660" s="25"/>
      <c r="Z660" s="25"/>
    </row>
    <row r="661" spans="1:26" ht="12.75" customHeight="1" x14ac:dyDescent="0.25">
      <c r="A661" s="25"/>
      <c r="B661" s="20"/>
      <c r="C661" s="25"/>
      <c r="D661" s="46"/>
      <c r="E661" s="46"/>
      <c r="F661" s="25"/>
      <c r="G661" s="174"/>
      <c r="H661" s="136"/>
      <c r="I661" s="136"/>
      <c r="J661" s="73"/>
      <c r="K661" s="25"/>
      <c r="L661" s="25"/>
      <c r="M661" s="25"/>
      <c r="N661" s="25"/>
      <c r="O661" s="25"/>
      <c r="P661" s="25"/>
      <c r="Q661" s="25"/>
      <c r="R661" s="25"/>
      <c r="S661" s="25"/>
      <c r="T661" s="25"/>
      <c r="U661" s="25"/>
      <c r="V661" s="25"/>
      <c r="W661" s="25"/>
      <c r="X661" s="25"/>
      <c r="Y661" s="25"/>
      <c r="Z661" s="25"/>
    </row>
    <row r="662" spans="1:26" ht="12.75" customHeight="1" x14ac:dyDescent="0.25">
      <c r="A662" s="25"/>
      <c r="B662" s="20"/>
      <c r="C662" s="25"/>
      <c r="D662" s="46"/>
      <c r="E662" s="46"/>
      <c r="F662" s="25"/>
      <c r="G662" s="174"/>
      <c r="H662" s="136"/>
      <c r="I662" s="136"/>
      <c r="J662" s="73"/>
      <c r="K662" s="25"/>
      <c r="L662" s="25"/>
      <c r="M662" s="25"/>
      <c r="N662" s="25"/>
      <c r="O662" s="25"/>
      <c r="P662" s="25"/>
      <c r="Q662" s="25"/>
      <c r="R662" s="25"/>
      <c r="S662" s="25"/>
      <c r="T662" s="25"/>
      <c r="U662" s="25"/>
      <c r="V662" s="25"/>
      <c r="W662" s="25"/>
      <c r="X662" s="25"/>
      <c r="Y662" s="25"/>
      <c r="Z662" s="25"/>
    </row>
    <row r="663" spans="1:26" ht="12.75" customHeight="1" x14ac:dyDescent="0.25">
      <c r="A663" s="25"/>
      <c r="B663" s="20"/>
      <c r="C663" s="25"/>
      <c r="D663" s="46"/>
      <c r="E663" s="46"/>
      <c r="F663" s="25"/>
      <c r="G663" s="174"/>
      <c r="H663" s="136"/>
      <c r="I663" s="136"/>
      <c r="J663" s="73"/>
      <c r="K663" s="25"/>
      <c r="L663" s="25"/>
      <c r="M663" s="25"/>
      <c r="N663" s="25"/>
      <c r="O663" s="25"/>
      <c r="P663" s="25"/>
      <c r="Q663" s="25"/>
      <c r="R663" s="25"/>
      <c r="S663" s="25"/>
      <c r="T663" s="25"/>
      <c r="U663" s="25"/>
      <c r="V663" s="25"/>
      <c r="W663" s="25"/>
      <c r="X663" s="25"/>
      <c r="Y663" s="25"/>
      <c r="Z663" s="25"/>
    </row>
    <row r="664" spans="1:26" ht="12.75" customHeight="1" x14ac:dyDescent="0.25">
      <c r="A664" s="25"/>
      <c r="B664" s="20"/>
      <c r="C664" s="25"/>
      <c r="D664" s="46"/>
      <c r="E664" s="46"/>
      <c r="F664" s="25"/>
      <c r="G664" s="174"/>
      <c r="H664" s="136"/>
      <c r="I664" s="136"/>
      <c r="J664" s="73"/>
      <c r="K664" s="25"/>
      <c r="L664" s="25"/>
      <c r="M664" s="25"/>
      <c r="N664" s="25"/>
      <c r="O664" s="25"/>
      <c r="P664" s="25"/>
      <c r="Q664" s="25"/>
      <c r="R664" s="25"/>
      <c r="S664" s="25"/>
      <c r="T664" s="25"/>
      <c r="U664" s="25"/>
      <c r="V664" s="25"/>
      <c r="W664" s="25"/>
      <c r="X664" s="25"/>
      <c r="Y664" s="25"/>
      <c r="Z664" s="25"/>
    </row>
    <row r="665" spans="1:26" ht="12.75" customHeight="1" x14ac:dyDescent="0.25">
      <c r="A665" s="25"/>
      <c r="B665" s="20"/>
      <c r="C665" s="25"/>
      <c r="D665" s="46"/>
      <c r="E665" s="46"/>
      <c r="F665" s="25"/>
      <c r="G665" s="174"/>
      <c r="H665" s="136"/>
      <c r="I665" s="136"/>
      <c r="J665" s="73"/>
      <c r="K665" s="25"/>
      <c r="L665" s="25"/>
      <c r="M665" s="25"/>
      <c r="N665" s="25"/>
      <c r="O665" s="25"/>
      <c r="P665" s="25"/>
      <c r="Q665" s="25"/>
      <c r="R665" s="25"/>
      <c r="S665" s="25"/>
      <c r="T665" s="25"/>
      <c r="U665" s="25"/>
      <c r="V665" s="25"/>
      <c r="W665" s="25"/>
      <c r="X665" s="25"/>
      <c r="Y665" s="25"/>
      <c r="Z665" s="25"/>
    </row>
    <row r="666" spans="1:26" ht="12.75" customHeight="1" x14ac:dyDescent="0.25">
      <c r="A666" s="25"/>
      <c r="B666" s="20"/>
      <c r="C666" s="25"/>
      <c r="D666" s="46"/>
      <c r="E666" s="46"/>
      <c r="F666" s="25"/>
      <c r="G666" s="174"/>
      <c r="H666" s="136"/>
      <c r="I666" s="136"/>
      <c r="J666" s="73"/>
      <c r="K666" s="25"/>
      <c r="L666" s="25"/>
      <c r="M666" s="25"/>
      <c r="N666" s="25"/>
      <c r="O666" s="25"/>
      <c r="P666" s="25"/>
      <c r="Q666" s="25"/>
      <c r="R666" s="25"/>
      <c r="S666" s="25"/>
      <c r="T666" s="25"/>
      <c r="U666" s="25"/>
      <c r="V666" s="25"/>
      <c r="W666" s="25"/>
      <c r="X666" s="25"/>
      <c r="Y666" s="25"/>
      <c r="Z666" s="25"/>
    </row>
    <row r="667" spans="1:26" ht="12.75" customHeight="1" x14ac:dyDescent="0.25">
      <c r="A667" s="25"/>
      <c r="B667" s="20"/>
      <c r="C667" s="25"/>
      <c r="D667" s="46"/>
      <c r="E667" s="46"/>
      <c r="F667" s="25"/>
      <c r="G667" s="174"/>
      <c r="H667" s="136"/>
      <c r="I667" s="136"/>
      <c r="J667" s="73"/>
      <c r="K667" s="25"/>
      <c r="L667" s="25"/>
      <c r="M667" s="25"/>
      <c r="N667" s="25"/>
      <c r="O667" s="25"/>
      <c r="P667" s="25"/>
      <c r="Q667" s="25"/>
      <c r="R667" s="25"/>
      <c r="S667" s="25"/>
      <c r="T667" s="25"/>
      <c r="U667" s="25"/>
      <c r="V667" s="25"/>
      <c r="W667" s="25"/>
      <c r="X667" s="25"/>
      <c r="Y667" s="25"/>
      <c r="Z667" s="25"/>
    </row>
    <row r="668" spans="1:26" ht="12.75" customHeight="1" x14ac:dyDescent="0.25">
      <c r="A668" s="25"/>
      <c r="B668" s="20"/>
      <c r="C668" s="25"/>
      <c r="D668" s="46"/>
      <c r="E668" s="46"/>
      <c r="F668" s="25"/>
      <c r="G668" s="174"/>
      <c r="H668" s="136"/>
      <c r="I668" s="136"/>
      <c r="J668" s="73"/>
      <c r="K668" s="25"/>
      <c r="L668" s="25"/>
      <c r="M668" s="25"/>
      <c r="N668" s="25"/>
      <c r="O668" s="25"/>
      <c r="P668" s="25"/>
      <c r="Q668" s="25"/>
      <c r="R668" s="25"/>
      <c r="S668" s="25"/>
      <c r="T668" s="25"/>
      <c r="U668" s="25"/>
      <c r="V668" s="25"/>
      <c r="W668" s="25"/>
      <c r="X668" s="25"/>
      <c r="Y668" s="25"/>
      <c r="Z668" s="25"/>
    </row>
    <row r="669" spans="1:26" ht="12.75" customHeight="1" x14ac:dyDescent="0.25">
      <c r="A669" s="25"/>
      <c r="B669" s="20"/>
      <c r="C669" s="25"/>
      <c r="D669" s="46"/>
      <c r="E669" s="46"/>
      <c r="F669" s="25"/>
      <c r="G669" s="174"/>
      <c r="H669" s="136"/>
      <c r="I669" s="136"/>
      <c r="J669" s="73"/>
      <c r="K669" s="25"/>
      <c r="L669" s="25"/>
      <c r="M669" s="25"/>
      <c r="N669" s="25"/>
      <c r="O669" s="25"/>
      <c r="P669" s="25"/>
      <c r="Q669" s="25"/>
      <c r="R669" s="25"/>
      <c r="S669" s="25"/>
      <c r="T669" s="25"/>
      <c r="U669" s="25"/>
      <c r="V669" s="25"/>
      <c r="W669" s="25"/>
      <c r="X669" s="25"/>
      <c r="Y669" s="25"/>
      <c r="Z669" s="25"/>
    </row>
    <row r="670" spans="1:26" ht="12.75" customHeight="1" x14ac:dyDescent="0.25">
      <c r="A670" s="25"/>
      <c r="B670" s="20"/>
      <c r="C670" s="25"/>
      <c r="D670" s="46"/>
      <c r="E670" s="46"/>
      <c r="F670" s="25"/>
      <c r="G670" s="174"/>
      <c r="H670" s="136"/>
      <c r="I670" s="136"/>
      <c r="J670" s="73"/>
      <c r="K670" s="25"/>
      <c r="L670" s="25"/>
      <c r="M670" s="25"/>
      <c r="N670" s="25"/>
      <c r="O670" s="25"/>
      <c r="P670" s="25"/>
      <c r="Q670" s="25"/>
      <c r="R670" s="25"/>
      <c r="S670" s="25"/>
      <c r="T670" s="25"/>
      <c r="U670" s="25"/>
      <c r="V670" s="25"/>
      <c r="W670" s="25"/>
      <c r="X670" s="25"/>
      <c r="Y670" s="25"/>
      <c r="Z670" s="25"/>
    </row>
    <row r="671" spans="1:26" ht="12.75" customHeight="1" x14ac:dyDescent="0.25">
      <c r="A671" s="25"/>
      <c r="B671" s="20"/>
      <c r="C671" s="25"/>
      <c r="D671" s="46"/>
      <c r="E671" s="46"/>
      <c r="F671" s="25"/>
      <c r="G671" s="174"/>
      <c r="H671" s="136"/>
      <c r="I671" s="136"/>
      <c r="J671" s="73"/>
      <c r="K671" s="25"/>
      <c r="L671" s="25"/>
      <c r="M671" s="25"/>
      <c r="N671" s="25"/>
      <c r="O671" s="25"/>
      <c r="P671" s="25"/>
      <c r="Q671" s="25"/>
      <c r="R671" s="25"/>
      <c r="S671" s="25"/>
      <c r="T671" s="25"/>
      <c r="U671" s="25"/>
      <c r="V671" s="25"/>
      <c r="W671" s="25"/>
      <c r="X671" s="25"/>
      <c r="Y671" s="25"/>
      <c r="Z671" s="25"/>
    </row>
    <row r="672" spans="1:26" ht="12.75" customHeight="1" x14ac:dyDescent="0.25">
      <c r="A672" s="25"/>
      <c r="B672" s="20"/>
      <c r="C672" s="25"/>
      <c r="D672" s="46"/>
      <c r="E672" s="46"/>
      <c r="F672" s="25"/>
      <c r="G672" s="174"/>
      <c r="H672" s="136"/>
      <c r="I672" s="136"/>
      <c r="J672" s="73"/>
      <c r="K672" s="25"/>
      <c r="L672" s="25"/>
      <c r="M672" s="25"/>
      <c r="N672" s="25"/>
      <c r="O672" s="25"/>
      <c r="P672" s="25"/>
      <c r="Q672" s="25"/>
      <c r="R672" s="25"/>
      <c r="S672" s="25"/>
      <c r="T672" s="25"/>
      <c r="U672" s="25"/>
      <c r="V672" s="25"/>
      <c r="W672" s="25"/>
      <c r="X672" s="25"/>
      <c r="Y672" s="25"/>
      <c r="Z672" s="25"/>
    </row>
    <row r="673" spans="1:26" ht="12.75" customHeight="1" x14ac:dyDescent="0.25">
      <c r="A673" s="25"/>
      <c r="B673" s="20"/>
      <c r="C673" s="25"/>
      <c r="D673" s="46"/>
      <c r="E673" s="46"/>
      <c r="F673" s="25"/>
      <c r="G673" s="174"/>
      <c r="H673" s="136"/>
      <c r="I673" s="136"/>
      <c r="J673" s="73"/>
      <c r="K673" s="25"/>
      <c r="L673" s="25"/>
      <c r="M673" s="25"/>
      <c r="N673" s="25"/>
      <c r="O673" s="25"/>
      <c r="P673" s="25"/>
      <c r="Q673" s="25"/>
      <c r="R673" s="25"/>
      <c r="S673" s="25"/>
      <c r="T673" s="25"/>
      <c r="U673" s="25"/>
      <c r="V673" s="25"/>
      <c r="W673" s="25"/>
      <c r="X673" s="25"/>
      <c r="Y673" s="25"/>
      <c r="Z673" s="25"/>
    </row>
    <row r="674" spans="1:26" ht="12.75" customHeight="1" x14ac:dyDescent="0.25">
      <c r="A674" s="25"/>
      <c r="B674" s="20"/>
      <c r="C674" s="25"/>
      <c r="D674" s="46"/>
      <c r="E674" s="46"/>
      <c r="F674" s="25"/>
      <c r="G674" s="174"/>
      <c r="H674" s="136"/>
      <c r="I674" s="136"/>
      <c r="J674" s="73"/>
      <c r="K674" s="25"/>
      <c r="L674" s="25"/>
      <c r="M674" s="25"/>
      <c r="N674" s="25"/>
      <c r="O674" s="25"/>
      <c r="P674" s="25"/>
      <c r="Q674" s="25"/>
      <c r="R674" s="25"/>
      <c r="S674" s="25"/>
      <c r="T674" s="25"/>
      <c r="U674" s="25"/>
      <c r="V674" s="25"/>
      <c r="W674" s="25"/>
      <c r="X674" s="25"/>
      <c r="Y674" s="25"/>
      <c r="Z674" s="25"/>
    </row>
    <row r="675" spans="1:26" ht="12.75" customHeight="1" x14ac:dyDescent="0.25">
      <c r="A675" s="25"/>
      <c r="B675" s="20"/>
      <c r="C675" s="25"/>
      <c r="D675" s="46"/>
      <c r="E675" s="46"/>
      <c r="F675" s="25"/>
      <c r="G675" s="174"/>
      <c r="H675" s="136"/>
      <c r="I675" s="136"/>
      <c r="J675" s="73"/>
      <c r="K675" s="25"/>
      <c r="L675" s="25"/>
      <c r="M675" s="25"/>
      <c r="N675" s="25"/>
      <c r="O675" s="25"/>
      <c r="P675" s="25"/>
      <c r="Q675" s="25"/>
      <c r="R675" s="25"/>
      <c r="S675" s="25"/>
      <c r="T675" s="25"/>
      <c r="U675" s="25"/>
      <c r="V675" s="25"/>
      <c r="W675" s="25"/>
      <c r="X675" s="25"/>
      <c r="Y675" s="25"/>
      <c r="Z675" s="25"/>
    </row>
    <row r="676" spans="1:26" ht="12.75" customHeight="1" x14ac:dyDescent="0.25">
      <c r="A676" s="25"/>
      <c r="B676" s="20"/>
      <c r="C676" s="25"/>
      <c r="D676" s="46"/>
      <c r="E676" s="46"/>
      <c r="F676" s="25"/>
      <c r="G676" s="174"/>
      <c r="H676" s="136"/>
      <c r="I676" s="136"/>
      <c r="J676" s="73"/>
      <c r="K676" s="25"/>
      <c r="L676" s="25"/>
      <c r="M676" s="25"/>
      <c r="N676" s="25"/>
      <c r="O676" s="25"/>
      <c r="P676" s="25"/>
      <c r="Q676" s="25"/>
      <c r="R676" s="25"/>
      <c r="S676" s="25"/>
      <c r="T676" s="25"/>
      <c r="U676" s="25"/>
      <c r="V676" s="25"/>
      <c r="W676" s="25"/>
      <c r="X676" s="25"/>
      <c r="Y676" s="25"/>
      <c r="Z676" s="25"/>
    </row>
    <row r="677" spans="1:26" ht="12.75" customHeight="1" x14ac:dyDescent="0.25">
      <c r="A677" s="25"/>
      <c r="B677" s="20"/>
      <c r="C677" s="25"/>
      <c r="D677" s="46"/>
      <c r="E677" s="46"/>
      <c r="F677" s="25"/>
      <c r="G677" s="174"/>
      <c r="H677" s="136"/>
      <c r="I677" s="136"/>
      <c r="J677" s="73"/>
      <c r="K677" s="25"/>
      <c r="L677" s="25"/>
      <c r="M677" s="25"/>
      <c r="N677" s="25"/>
      <c r="O677" s="25"/>
      <c r="P677" s="25"/>
      <c r="Q677" s="25"/>
      <c r="R677" s="25"/>
      <c r="S677" s="25"/>
      <c r="T677" s="25"/>
      <c r="U677" s="25"/>
      <c r="V677" s="25"/>
      <c r="W677" s="25"/>
      <c r="X677" s="25"/>
      <c r="Y677" s="25"/>
      <c r="Z677" s="25"/>
    </row>
    <row r="678" spans="1:26" ht="12.75" customHeight="1" x14ac:dyDescent="0.25">
      <c r="A678" s="25"/>
      <c r="B678" s="20"/>
      <c r="C678" s="25"/>
      <c r="D678" s="46"/>
      <c r="E678" s="46"/>
      <c r="F678" s="25"/>
      <c r="G678" s="174"/>
      <c r="H678" s="136"/>
      <c r="I678" s="136"/>
      <c r="J678" s="73"/>
      <c r="K678" s="25"/>
      <c r="L678" s="25"/>
      <c r="M678" s="25"/>
      <c r="N678" s="25"/>
      <c r="O678" s="25"/>
      <c r="P678" s="25"/>
      <c r="Q678" s="25"/>
      <c r="R678" s="25"/>
      <c r="S678" s="25"/>
      <c r="T678" s="25"/>
      <c r="U678" s="25"/>
      <c r="V678" s="25"/>
      <c r="W678" s="25"/>
      <c r="X678" s="25"/>
      <c r="Y678" s="25"/>
      <c r="Z678" s="25"/>
    </row>
    <row r="679" spans="1:26" ht="12.75" customHeight="1" x14ac:dyDescent="0.25">
      <c r="A679" s="25"/>
      <c r="B679" s="20"/>
      <c r="C679" s="25"/>
      <c r="D679" s="46"/>
      <c r="E679" s="46"/>
      <c r="F679" s="25"/>
      <c r="G679" s="174"/>
      <c r="H679" s="136"/>
      <c r="I679" s="136"/>
      <c r="J679" s="73"/>
      <c r="K679" s="25"/>
      <c r="L679" s="25"/>
      <c r="M679" s="25"/>
      <c r="N679" s="25"/>
      <c r="O679" s="25"/>
      <c r="P679" s="25"/>
      <c r="Q679" s="25"/>
      <c r="R679" s="25"/>
      <c r="S679" s="25"/>
      <c r="T679" s="25"/>
      <c r="U679" s="25"/>
      <c r="V679" s="25"/>
      <c r="W679" s="25"/>
      <c r="X679" s="25"/>
      <c r="Y679" s="25"/>
      <c r="Z679" s="25"/>
    </row>
    <row r="680" spans="1:26" ht="12.75" customHeight="1" x14ac:dyDescent="0.25">
      <c r="A680" s="25"/>
      <c r="B680" s="20"/>
      <c r="C680" s="25"/>
      <c r="D680" s="46"/>
      <c r="E680" s="46"/>
      <c r="F680" s="25"/>
      <c r="G680" s="174"/>
      <c r="H680" s="136"/>
      <c r="I680" s="136"/>
      <c r="J680" s="73"/>
      <c r="K680" s="25"/>
      <c r="L680" s="25"/>
      <c r="M680" s="25"/>
      <c r="N680" s="25"/>
      <c r="O680" s="25"/>
      <c r="P680" s="25"/>
      <c r="Q680" s="25"/>
      <c r="R680" s="25"/>
      <c r="S680" s="25"/>
      <c r="T680" s="25"/>
      <c r="U680" s="25"/>
      <c r="V680" s="25"/>
      <c r="W680" s="25"/>
      <c r="X680" s="25"/>
      <c r="Y680" s="25"/>
      <c r="Z680" s="25"/>
    </row>
    <row r="681" spans="1:26" ht="12.75" customHeight="1" x14ac:dyDescent="0.25">
      <c r="A681" s="25"/>
      <c r="B681" s="20"/>
      <c r="C681" s="25"/>
      <c r="D681" s="46"/>
      <c r="E681" s="46"/>
      <c r="F681" s="25"/>
      <c r="G681" s="174"/>
      <c r="H681" s="136"/>
      <c r="I681" s="136"/>
      <c r="J681" s="73"/>
      <c r="K681" s="25"/>
      <c r="L681" s="25"/>
      <c r="M681" s="25"/>
      <c r="N681" s="25"/>
      <c r="O681" s="25"/>
      <c r="P681" s="25"/>
      <c r="Q681" s="25"/>
      <c r="R681" s="25"/>
      <c r="S681" s="25"/>
      <c r="T681" s="25"/>
      <c r="U681" s="25"/>
      <c r="V681" s="25"/>
      <c r="W681" s="25"/>
      <c r="X681" s="25"/>
      <c r="Y681" s="25"/>
      <c r="Z681" s="25"/>
    </row>
    <row r="682" spans="1:26" ht="12.75" customHeight="1" x14ac:dyDescent="0.25">
      <c r="A682" s="25"/>
      <c r="B682" s="20"/>
      <c r="C682" s="25"/>
      <c r="D682" s="46"/>
      <c r="E682" s="46"/>
      <c r="F682" s="25"/>
      <c r="G682" s="174"/>
      <c r="H682" s="136"/>
      <c r="I682" s="136"/>
      <c r="J682" s="73"/>
      <c r="K682" s="25"/>
      <c r="L682" s="25"/>
      <c r="M682" s="25"/>
      <c r="N682" s="25"/>
      <c r="O682" s="25"/>
      <c r="P682" s="25"/>
      <c r="Q682" s="25"/>
      <c r="R682" s="25"/>
      <c r="S682" s="25"/>
      <c r="T682" s="25"/>
      <c r="U682" s="25"/>
      <c r="V682" s="25"/>
      <c r="W682" s="25"/>
      <c r="X682" s="25"/>
      <c r="Y682" s="25"/>
      <c r="Z682" s="25"/>
    </row>
    <row r="683" spans="1:26" ht="12.75" customHeight="1" x14ac:dyDescent="0.25">
      <c r="A683" s="25"/>
      <c r="B683" s="20"/>
      <c r="C683" s="25"/>
      <c r="D683" s="46"/>
      <c r="E683" s="46"/>
      <c r="F683" s="25"/>
      <c r="G683" s="174"/>
      <c r="H683" s="136"/>
      <c r="I683" s="136"/>
      <c r="J683" s="73"/>
      <c r="K683" s="25"/>
      <c r="L683" s="25"/>
      <c r="M683" s="25"/>
      <c r="N683" s="25"/>
      <c r="O683" s="25"/>
      <c r="P683" s="25"/>
      <c r="Q683" s="25"/>
      <c r="R683" s="25"/>
      <c r="S683" s="25"/>
      <c r="T683" s="25"/>
      <c r="U683" s="25"/>
      <c r="V683" s="25"/>
      <c r="W683" s="25"/>
      <c r="X683" s="25"/>
      <c r="Y683" s="25"/>
      <c r="Z683" s="25"/>
    </row>
    <row r="684" spans="1:26" ht="12.75" customHeight="1" x14ac:dyDescent="0.25">
      <c r="A684" s="25"/>
      <c r="B684" s="20"/>
      <c r="C684" s="25"/>
      <c r="D684" s="46"/>
      <c r="E684" s="46"/>
      <c r="F684" s="25"/>
      <c r="G684" s="174"/>
      <c r="H684" s="136"/>
      <c r="I684" s="136"/>
      <c r="J684" s="73"/>
      <c r="K684" s="25"/>
      <c r="L684" s="25"/>
      <c r="M684" s="25"/>
      <c r="N684" s="25"/>
      <c r="O684" s="25"/>
      <c r="P684" s="25"/>
      <c r="Q684" s="25"/>
      <c r="R684" s="25"/>
      <c r="S684" s="25"/>
      <c r="T684" s="25"/>
      <c r="U684" s="25"/>
      <c r="V684" s="25"/>
      <c r="W684" s="25"/>
      <c r="X684" s="25"/>
      <c r="Y684" s="25"/>
      <c r="Z684" s="25"/>
    </row>
    <row r="685" spans="1:26" ht="12.75" customHeight="1" x14ac:dyDescent="0.25">
      <c r="A685" s="25"/>
      <c r="B685" s="20"/>
      <c r="C685" s="25"/>
      <c r="D685" s="46"/>
      <c r="E685" s="46"/>
      <c r="F685" s="25"/>
      <c r="G685" s="174"/>
      <c r="H685" s="136"/>
      <c r="I685" s="136"/>
      <c r="J685" s="73"/>
      <c r="K685" s="25"/>
      <c r="L685" s="25"/>
      <c r="M685" s="25"/>
      <c r="N685" s="25"/>
      <c r="O685" s="25"/>
      <c r="P685" s="25"/>
      <c r="Q685" s="25"/>
      <c r="R685" s="25"/>
      <c r="S685" s="25"/>
      <c r="T685" s="25"/>
      <c r="U685" s="25"/>
      <c r="V685" s="25"/>
      <c r="W685" s="25"/>
      <c r="X685" s="25"/>
      <c r="Y685" s="25"/>
      <c r="Z685" s="25"/>
    </row>
    <row r="686" spans="1:26" ht="12.75" customHeight="1" x14ac:dyDescent="0.25">
      <c r="A686" s="25"/>
      <c r="B686" s="20"/>
      <c r="C686" s="25"/>
      <c r="D686" s="46"/>
      <c r="E686" s="46"/>
      <c r="F686" s="25"/>
      <c r="G686" s="174"/>
      <c r="H686" s="136"/>
      <c r="I686" s="136"/>
      <c r="J686" s="73"/>
      <c r="K686" s="25"/>
      <c r="L686" s="25"/>
      <c r="M686" s="25"/>
      <c r="N686" s="25"/>
      <c r="O686" s="25"/>
      <c r="P686" s="25"/>
      <c r="Q686" s="25"/>
      <c r="R686" s="25"/>
      <c r="S686" s="25"/>
      <c r="T686" s="25"/>
      <c r="U686" s="25"/>
      <c r="V686" s="25"/>
      <c r="W686" s="25"/>
      <c r="X686" s="25"/>
      <c r="Y686" s="25"/>
      <c r="Z686" s="25"/>
    </row>
    <row r="687" spans="1:26" ht="12.75" customHeight="1" x14ac:dyDescent="0.25">
      <c r="A687" s="25"/>
      <c r="B687" s="20"/>
      <c r="C687" s="25"/>
      <c r="D687" s="46"/>
      <c r="E687" s="46"/>
      <c r="F687" s="25"/>
      <c r="G687" s="174"/>
      <c r="H687" s="136"/>
      <c r="I687" s="136"/>
      <c r="J687" s="73"/>
      <c r="K687" s="25"/>
      <c r="L687" s="25"/>
      <c r="M687" s="25"/>
      <c r="N687" s="25"/>
      <c r="O687" s="25"/>
      <c r="P687" s="25"/>
      <c r="Q687" s="25"/>
      <c r="R687" s="25"/>
      <c r="S687" s="25"/>
      <c r="T687" s="25"/>
      <c r="U687" s="25"/>
      <c r="V687" s="25"/>
      <c r="W687" s="25"/>
      <c r="X687" s="25"/>
      <c r="Y687" s="25"/>
      <c r="Z687" s="25"/>
    </row>
    <row r="688" spans="1:26" ht="12.75" customHeight="1" x14ac:dyDescent="0.25">
      <c r="A688" s="25"/>
      <c r="B688" s="20"/>
      <c r="C688" s="25"/>
      <c r="D688" s="46"/>
      <c r="E688" s="46"/>
      <c r="F688" s="25"/>
      <c r="G688" s="174"/>
      <c r="H688" s="136"/>
      <c r="I688" s="136"/>
      <c r="J688" s="73"/>
      <c r="K688" s="25"/>
      <c r="L688" s="25"/>
      <c r="M688" s="25"/>
      <c r="N688" s="25"/>
      <c r="O688" s="25"/>
      <c r="P688" s="25"/>
      <c r="Q688" s="25"/>
      <c r="R688" s="25"/>
      <c r="S688" s="25"/>
      <c r="T688" s="25"/>
      <c r="U688" s="25"/>
      <c r="V688" s="25"/>
      <c r="W688" s="25"/>
      <c r="X688" s="25"/>
      <c r="Y688" s="25"/>
      <c r="Z688" s="25"/>
    </row>
    <row r="689" spans="1:26" ht="12.75" customHeight="1" x14ac:dyDescent="0.25">
      <c r="A689" s="25"/>
      <c r="B689" s="20"/>
      <c r="C689" s="25"/>
      <c r="D689" s="46"/>
      <c r="E689" s="46"/>
      <c r="F689" s="25"/>
      <c r="G689" s="174"/>
      <c r="H689" s="136"/>
      <c r="I689" s="136"/>
      <c r="J689" s="73"/>
      <c r="K689" s="25"/>
      <c r="L689" s="25"/>
      <c r="M689" s="25"/>
      <c r="N689" s="25"/>
      <c r="O689" s="25"/>
      <c r="P689" s="25"/>
      <c r="Q689" s="25"/>
      <c r="R689" s="25"/>
      <c r="S689" s="25"/>
      <c r="T689" s="25"/>
      <c r="U689" s="25"/>
      <c r="V689" s="25"/>
      <c r="W689" s="25"/>
      <c r="X689" s="25"/>
      <c r="Y689" s="25"/>
      <c r="Z689" s="25"/>
    </row>
    <row r="690" spans="1:26" ht="12.75" customHeight="1" x14ac:dyDescent="0.25">
      <c r="A690" s="25"/>
      <c r="B690" s="20"/>
      <c r="C690" s="25"/>
      <c r="D690" s="46"/>
      <c r="E690" s="46"/>
      <c r="F690" s="25"/>
      <c r="G690" s="174"/>
      <c r="H690" s="136"/>
      <c r="I690" s="136"/>
      <c r="J690" s="73"/>
      <c r="K690" s="25"/>
      <c r="L690" s="25"/>
      <c r="M690" s="25"/>
      <c r="N690" s="25"/>
      <c r="O690" s="25"/>
      <c r="P690" s="25"/>
      <c r="Q690" s="25"/>
      <c r="R690" s="25"/>
      <c r="S690" s="25"/>
      <c r="T690" s="25"/>
      <c r="U690" s="25"/>
      <c r="V690" s="25"/>
      <c r="W690" s="25"/>
      <c r="X690" s="25"/>
      <c r="Y690" s="25"/>
      <c r="Z690" s="25"/>
    </row>
    <row r="691" spans="1:26" ht="12.75" customHeight="1" x14ac:dyDescent="0.25">
      <c r="A691" s="25"/>
      <c r="B691" s="20"/>
      <c r="C691" s="25"/>
      <c r="D691" s="46"/>
      <c r="E691" s="46"/>
      <c r="F691" s="25"/>
      <c r="G691" s="174"/>
      <c r="H691" s="136"/>
      <c r="I691" s="136"/>
      <c r="J691" s="73"/>
      <c r="K691" s="25"/>
      <c r="L691" s="25"/>
      <c r="M691" s="25"/>
      <c r="N691" s="25"/>
      <c r="O691" s="25"/>
      <c r="P691" s="25"/>
      <c r="Q691" s="25"/>
      <c r="R691" s="25"/>
      <c r="S691" s="25"/>
      <c r="T691" s="25"/>
      <c r="U691" s="25"/>
      <c r="V691" s="25"/>
      <c r="W691" s="25"/>
      <c r="X691" s="25"/>
      <c r="Y691" s="25"/>
      <c r="Z691" s="25"/>
    </row>
    <row r="692" spans="1:26" ht="12.75" customHeight="1" x14ac:dyDescent="0.25">
      <c r="A692" s="25"/>
      <c r="B692" s="20"/>
      <c r="C692" s="25"/>
      <c r="D692" s="46"/>
      <c r="E692" s="46"/>
      <c r="F692" s="25"/>
      <c r="G692" s="174"/>
      <c r="H692" s="136"/>
      <c r="I692" s="136"/>
      <c r="J692" s="73"/>
      <c r="K692" s="25"/>
      <c r="L692" s="25"/>
      <c r="M692" s="25"/>
      <c r="N692" s="25"/>
      <c r="O692" s="25"/>
      <c r="P692" s="25"/>
      <c r="Q692" s="25"/>
      <c r="R692" s="25"/>
      <c r="S692" s="25"/>
      <c r="T692" s="25"/>
      <c r="U692" s="25"/>
      <c r="V692" s="25"/>
      <c r="W692" s="25"/>
      <c r="X692" s="25"/>
      <c r="Y692" s="25"/>
      <c r="Z692" s="25"/>
    </row>
    <row r="693" spans="1:26" ht="12.75" customHeight="1" x14ac:dyDescent="0.25">
      <c r="A693" s="25"/>
      <c r="B693" s="20"/>
      <c r="C693" s="25"/>
      <c r="D693" s="46"/>
      <c r="E693" s="46"/>
      <c r="F693" s="25"/>
      <c r="G693" s="174"/>
      <c r="H693" s="136"/>
      <c r="I693" s="136"/>
      <c r="J693" s="73"/>
      <c r="K693" s="25"/>
      <c r="L693" s="25"/>
      <c r="M693" s="25"/>
      <c r="N693" s="25"/>
      <c r="O693" s="25"/>
      <c r="P693" s="25"/>
      <c r="Q693" s="25"/>
      <c r="R693" s="25"/>
      <c r="S693" s="25"/>
      <c r="T693" s="25"/>
      <c r="U693" s="25"/>
      <c r="V693" s="25"/>
      <c r="W693" s="25"/>
      <c r="X693" s="25"/>
      <c r="Y693" s="25"/>
      <c r="Z693" s="25"/>
    </row>
    <row r="694" spans="1:26" ht="12.75" customHeight="1" x14ac:dyDescent="0.25">
      <c r="A694" s="25"/>
      <c r="B694" s="20"/>
      <c r="C694" s="25"/>
      <c r="D694" s="46"/>
      <c r="E694" s="46"/>
      <c r="F694" s="25"/>
      <c r="G694" s="174"/>
      <c r="H694" s="136"/>
      <c r="I694" s="136"/>
      <c r="J694" s="73"/>
      <c r="K694" s="25"/>
      <c r="L694" s="25"/>
      <c r="M694" s="25"/>
      <c r="N694" s="25"/>
      <c r="O694" s="25"/>
      <c r="P694" s="25"/>
      <c r="Q694" s="25"/>
      <c r="R694" s="25"/>
      <c r="S694" s="25"/>
      <c r="T694" s="25"/>
      <c r="U694" s="25"/>
      <c r="V694" s="25"/>
      <c r="W694" s="25"/>
      <c r="X694" s="25"/>
      <c r="Y694" s="25"/>
      <c r="Z694" s="25"/>
    </row>
    <row r="695" spans="1:26" ht="12.75" customHeight="1" x14ac:dyDescent="0.25">
      <c r="A695" s="25"/>
      <c r="B695" s="20"/>
      <c r="C695" s="25"/>
      <c r="D695" s="46"/>
      <c r="E695" s="46"/>
      <c r="F695" s="25"/>
      <c r="G695" s="174"/>
      <c r="H695" s="136"/>
      <c r="I695" s="136"/>
      <c r="J695" s="73"/>
      <c r="K695" s="25"/>
      <c r="L695" s="25"/>
      <c r="M695" s="25"/>
      <c r="N695" s="25"/>
      <c r="O695" s="25"/>
      <c r="P695" s="25"/>
      <c r="Q695" s="25"/>
      <c r="R695" s="25"/>
      <c r="S695" s="25"/>
      <c r="T695" s="25"/>
      <c r="U695" s="25"/>
      <c r="V695" s="25"/>
      <c r="W695" s="25"/>
      <c r="X695" s="25"/>
      <c r="Y695" s="25"/>
      <c r="Z695" s="25"/>
    </row>
    <row r="696" spans="1:26" ht="12.75" customHeight="1" x14ac:dyDescent="0.25">
      <c r="A696" s="25"/>
      <c r="B696" s="20"/>
      <c r="C696" s="25"/>
      <c r="D696" s="46"/>
      <c r="E696" s="46"/>
      <c r="F696" s="25"/>
      <c r="G696" s="174"/>
      <c r="H696" s="136"/>
      <c r="I696" s="136"/>
      <c r="J696" s="73"/>
      <c r="K696" s="25"/>
      <c r="L696" s="25"/>
      <c r="M696" s="25"/>
      <c r="N696" s="25"/>
      <c r="O696" s="25"/>
      <c r="P696" s="25"/>
      <c r="Q696" s="25"/>
      <c r="R696" s="25"/>
      <c r="S696" s="25"/>
      <c r="T696" s="25"/>
      <c r="U696" s="25"/>
      <c r="V696" s="25"/>
      <c r="W696" s="25"/>
      <c r="X696" s="25"/>
      <c r="Y696" s="25"/>
      <c r="Z696" s="25"/>
    </row>
    <row r="697" spans="1:26" ht="12.75" customHeight="1" x14ac:dyDescent="0.25">
      <c r="A697" s="25"/>
      <c r="B697" s="20"/>
      <c r="C697" s="25"/>
      <c r="D697" s="46"/>
      <c r="E697" s="46"/>
      <c r="F697" s="25"/>
      <c r="G697" s="174"/>
      <c r="H697" s="136"/>
      <c r="I697" s="136"/>
      <c r="J697" s="73"/>
      <c r="K697" s="25"/>
      <c r="L697" s="25"/>
      <c r="M697" s="25"/>
      <c r="N697" s="25"/>
      <c r="O697" s="25"/>
      <c r="P697" s="25"/>
      <c r="Q697" s="25"/>
      <c r="R697" s="25"/>
      <c r="S697" s="25"/>
      <c r="T697" s="25"/>
      <c r="U697" s="25"/>
      <c r="V697" s="25"/>
      <c r="W697" s="25"/>
      <c r="X697" s="25"/>
      <c r="Y697" s="25"/>
      <c r="Z697" s="25"/>
    </row>
    <row r="698" spans="1:26" ht="12.75" customHeight="1" x14ac:dyDescent="0.25">
      <c r="A698" s="25"/>
      <c r="B698" s="20"/>
      <c r="C698" s="25"/>
      <c r="D698" s="46"/>
      <c r="E698" s="46"/>
      <c r="F698" s="25"/>
      <c r="G698" s="174"/>
      <c r="H698" s="136"/>
      <c r="I698" s="136"/>
      <c r="J698" s="73"/>
      <c r="K698" s="25"/>
      <c r="L698" s="25"/>
      <c r="M698" s="25"/>
      <c r="N698" s="25"/>
      <c r="O698" s="25"/>
      <c r="P698" s="25"/>
      <c r="Q698" s="25"/>
      <c r="R698" s="25"/>
      <c r="S698" s="25"/>
      <c r="T698" s="25"/>
      <c r="U698" s="25"/>
      <c r="V698" s="25"/>
      <c r="W698" s="25"/>
      <c r="X698" s="25"/>
      <c r="Y698" s="25"/>
      <c r="Z698" s="25"/>
    </row>
    <row r="699" spans="1:26" ht="12.75" customHeight="1" x14ac:dyDescent="0.25">
      <c r="A699" s="25"/>
      <c r="B699" s="20"/>
      <c r="C699" s="25"/>
      <c r="D699" s="46"/>
      <c r="E699" s="46"/>
      <c r="F699" s="25"/>
      <c r="G699" s="174"/>
      <c r="H699" s="136"/>
      <c r="I699" s="136"/>
      <c r="J699" s="73"/>
      <c r="K699" s="25"/>
      <c r="L699" s="25"/>
      <c r="M699" s="25"/>
      <c r="N699" s="25"/>
      <c r="O699" s="25"/>
      <c r="P699" s="25"/>
      <c r="Q699" s="25"/>
      <c r="R699" s="25"/>
      <c r="S699" s="25"/>
      <c r="T699" s="25"/>
      <c r="U699" s="25"/>
      <c r="V699" s="25"/>
      <c r="W699" s="25"/>
      <c r="X699" s="25"/>
      <c r="Y699" s="25"/>
      <c r="Z699" s="25"/>
    </row>
    <row r="700" spans="1:26" ht="12.75" customHeight="1" x14ac:dyDescent="0.25">
      <c r="A700" s="25"/>
      <c r="B700" s="20"/>
      <c r="C700" s="25"/>
      <c r="D700" s="46"/>
      <c r="E700" s="46"/>
      <c r="F700" s="25"/>
      <c r="G700" s="174"/>
      <c r="H700" s="136"/>
      <c r="I700" s="136"/>
      <c r="J700" s="73"/>
      <c r="K700" s="25"/>
      <c r="L700" s="25"/>
      <c r="M700" s="25"/>
      <c r="N700" s="25"/>
      <c r="O700" s="25"/>
      <c r="P700" s="25"/>
      <c r="Q700" s="25"/>
      <c r="R700" s="25"/>
      <c r="S700" s="25"/>
      <c r="T700" s="25"/>
      <c r="U700" s="25"/>
      <c r="V700" s="25"/>
      <c r="W700" s="25"/>
      <c r="X700" s="25"/>
      <c r="Y700" s="25"/>
      <c r="Z700" s="25"/>
    </row>
    <row r="701" spans="1:26" ht="12.75" customHeight="1" x14ac:dyDescent="0.25">
      <c r="A701" s="25"/>
      <c r="B701" s="20"/>
      <c r="C701" s="25"/>
      <c r="D701" s="46"/>
      <c r="E701" s="46"/>
      <c r="F701" s="25"/>
      <c r="G701" s="174"/>
      <c r="H701" s="136"/>
      <c r="I701" s="136"/>
      <c r="J701" s="73"/>
      <c r="K701" s="25"/>
      <c r="L701" s="25"/>
      <c r="M701" s="25"/>
      <c r="N701" s="25"/>
      <c r="O701" s="25"/>
      <c r="P701" s="25"/>
      <c r="Q701" s="25"/>
      <c r="R701" s="25"/>
      <c r="S701" s="25"/>
      <c r="T701" s="25"/>
      <c r="U701" s="25"/>
      <c r="V701" s="25"/>
      <c r="W701" s="25"/>
      <c r="X701" s="25"/>
      <c r="Y701" s="25"/>
      <c r="Z701" s="25"/>
    </row>
    <row r="702" spans="1:26" ht="12.75" customHeight="1" x14ac:dyDescent="0.25">
      <c r="A702" s="25"/>
      <c r="B702" s="20"/>
      <c r="C702" s="25"/>
      <c r="D702" s="46"/>
      <c r="E702" s="46"/>
      <c r="F702" s="25"/>
      <c r="G702" s="174"/>
      <c r="H702" s="136"/>
      <c r="I702" s="136"/>
      <c r="J702" s="73"/>
      <c r="K702" s="25"/>
      <c r="L702" s="25"/>
      <c r="M702" s="25"/>
      <c r="N702" s="25"/>
      <c r="O702" s="25"/>
      <c r="P702" s="25"/>
      <c r="Q702" s="25"/>
      <c r="R702" s="25"/>
      <c r="S702" s="25"/>
      <c r="T702" s="25"/>
      <c r="U702" s="25"/>
      <c r="V702" s="25"/>
      <c r="W702" s="25"/>
      <c r="X702" s="25"/>
      <c r="Y702" s="25"/>
      <c r="Z702" s="25"/>
    </row>
    <row r="703" spans="1:26" ht="12.75" customHeight="1" x14ac:dyDescent="0.25">
      <c r="A703" s="25"/>
      <c r="B703" s="20"/>
      <c r="C703" s="25"/>
      <c r="D703" s="46"/>
      <c r="E703" s="46"/>
      <c r="F703" s="25"/>
      <c r="G703" s="174"/>
      <c r="H703" s="136"/>
      <c r="I703" s="136"/>
      <c r="J703" s="73"/>
      <c r="K703" s="25"/>
      <c r="L703" s="25"/>
      <c r="M703" s="25"/>
      <c r="N703" s="25"/>
      <c r="O703" s="25"/>
      <c r="P703" s="25"/>
      <c r="Q703" s="25"/>
      <c r="R703" s="25"/>
      <c r="S703" s="25"/>
      <c r="T703" s="25"/>
      <c r="U703" s="25"/>
      <c r="V703" s="25"/>
      <c r="W703" s="25"/>
      <c r="X703" s="25"/>
      <c r="Y703" s="25"/>
      <c r="Z703" s="25"/>
    </row>
    <row r="704" spans="1:26" ht="12.75" customHeight="1" x14ac:dyDescent="0.25">
      <c r="A704" s="25"/>
      <c r="B704" s="20"/>
      <c r="C704" s="25"/>
      <c r="D704" s="46"/>
      <c r="E704" s="46"/>
      <c r="F704" s="25"/>
      <c r="G704" s="174"/>
      <c r="H704" s="136"/>
      <c r="I704" s="136"/>
      <c r="J704" s="73"/>
      <c r="K704" s="25"/>
      <c r="L704" s="25"/>
      <c r="M704" s="25"/>
      <c r="N704" s="25"/>
      <c r="O704" s="25"/>
      <c r="P704" s="25"/>
      <c r="Q704" s="25"/>
      <c r="R704" s="25"/>
      <c r="S704" s="25"/>
      <c r="T704" s="25"/>
      <c r="U704" s="25"/>
      <c r="V704" s="25"/>
      <c r="W704" s="25"/>
      <c r="X704" s="25"/>
      <c r="Y704" s="25"/>
      <c r="Z704" s="25"/>
    </row>
    <row r="705" spans="1:26" ht="12.75" customHeight="1" x14ac:dyDescent="0.25">
      <c r="A705" s="25"/>
      <c r="B705" s="20"/>
      <c r="C705" s="25"/>
      <c r="D705" s="46"/>
      <c r="E705" s="46"/>
      <c r="F705" s="25"/>
      <c r="G705" s="174"/>
      <c r="H705" s="136"/>
      <c r="I705" s="136"/>
      <c r="J705" s="73"/>
      <c r="K705" s="25"/>
      <c r="L705" s="25"/>
      <c r="M705" s="25"/>
      <c r="N705" s="25"/>
      <c r="O705" s="25"/>
      <c r="P705" s="25"/>
      <c r="Q705" s="25"/>
      <c r="R705" s="25"/>
      <c r="S705" s="25"/>
      <c r="T705" s="25"/>
      <c r="U705" s="25"/>
      <c r="V705" s="25"/>
      <c r="W705" s="25"/>
      <c r="X705" s="25"/>
      <c r="Y705" s="25"/>
      <c r="Z705" s="25"/>
    </row>
    <row r="706" spans="1:26" ht="12.75" customHeight="1" x14ac:dyDescent="0.25">
      <c r="A706" s="25"/>
      <c r="B706" s="20"/>
      <c r="C706" s="25"/>
      <c r="D706" s="46"/>
      <c r="E706" s="46"/>
      <c r="F706" s="25"/>
      <c r="G706" s="174"/>
      <c r="H706" s="136"/>
      <c r="I706" s="136"/>
      <c r="J706" s="73"/>
      <c r="K706" s="25"/>
      <c r="L706" s="25"/>
      <c r="M706" s="25"/>
      <c r="N706" s="25"/>
      <c r="O706" s="25"/>
      <c r="P706" s="25"/>
      <c r="Q706" s="25"/>
      <c r="R706" s="25"/>
      <c r="S706" s="25"/>
      <c r="T706" s="25"/>
      <c r="U706" s="25"/>
      <c r="V706" s="25"/>
      <c r="W706" s="25"/>
      <c r="X706" s="25"/>
      <c r="Y706" s="25"/>
      <c r="Z706" s="25"/>
    </row>
    <row r="707" spans="1:26" ht="12.75" customHeight="1" x14ac:dyDescent="0.25">
      <c r="A707" s="25"/>
      <c r="B707" s="20"/>
      <c r="C707" s="25"/>
      <c r="D707" s="46"/>
      <c r="E707" s="46"/>
      <c r="F707" s="25"/>
      <c r="G707" s="174"/>
      <c r="H707" s="136"/>
      <c r="I707" s="136"/>
      <c r="J707" s="73"/>
      <c r="K707" s="25"/>
      <c r="L707" s="25"/>
      <c r="M707" s="25"/>
      <c r="N707" s="25"/>
      <c r="O707" s="25"/>
      <c r="P707" s="25"/>
      <c r="Q707" s="25"/>
      <c r="R707" s="25"/>
      <c r="S707" s="25"/>
      <c r="T707" s="25"/>
      <c r="U707" s="25"/>
      <c r="V707" s="25"/>
      <c r="W707" s="25"/>
      <c r="X707" s="25"/>
      <c r="Y707" s="25"/>
      <c r="Z707" s="25"/>
    </row>
    <row r="708" spans="1:26" ht="12.75" customHeight="1" x14ac:dyDescent="0.25">
      <c r="A708" s="25"/>
      <c r="B708" s="20"/>
      <c r="C708" s="25"/>
      <c r="D708" s="46"/>
      <c r="E708" s="46"/>
      <c r="F708" s="25"/>
      <c r="G708" s="174"/>
      <c r="H708" s="136"/>
      <c r="I708" s="136"/>
      <c r="J708" s="73"/>
      <c r="K708" s="25"/>
      <c r="L708" s="25"/>
      <c r="M708" s="25"/>
      <c r="N708" s="25"/>
      <c r="O708" s="25"/>
      <c r="P708" s="25"/>
      <c r="Q708" s="25"/>
      <c r="R708" s="25"/>
      <c r="S708" s="25"/>
      <c r="T708" s="25"/>
      <c r="U708" s="25"/>
      <c r="V708" s="25"/>
      <c r="W708" s="25"/>
      <c r="X708" s="25"/>
      <c r="Y708" s="25"/>
      <c r="Z708" s="25"/>
    </row>
    <row r="709" spans="1:26" ht="12.75" customHeight="1" x14ac:dyDescent="0.25">
      <c r="A709" s="25"/>
      <c r="B709" s="20"/>
      <c r="C709" s="25"/>
      <c r="D709" s="46"/>
      <c r="E709" s="46"/>
      <c r="F709" s="25"/>
      <c r="G709" s="174"/>
      <c r="H709" s="136"/>
      <c r="I709" s="136"/>
      <c r="J709" s="73"/>
      <c r="K709" s="25"/>
      <c r="L709" s="25"/>
      <c r="M709" s="25"/>
      <c r="N709" s="25"/>
      <c r="O709" s="25"/>
      <c r="P709" s="25"/>
      <c r="Q709" s="25"/>
      <c r="R709" s="25"/>
      <c r="S709" s="25"/>
      <c r="T709" s="25"/>
      <c r="U709" s="25"/>
      <c r="V709" s="25"/>
      <c r="W709" s="25"/>
      <c r="X709" s="25"/>
      <c r="Y709" s="25"/>
      <c r="Z709" s="25"/>
    </row>
    <row r="710" spans="1:26" ht="12.75" customHeight="1" x14ac:dyDescent="0.25">
      <c r="A710" s="25"/>
      <c r="B710" s="20"/>
      <c r="C710" s="25"/>
      <c r="D710" s="46"/>
      <c r="E710" s="46"/>
      <c r="F710" s="25"/>
      <c r="G710" s="174"/>
      <c r="H710" s="136"/>
      <c r="I710" s="136"/>
      <c r="J710" s="73"/>
      <c r="K710" s="25"/>
      <c r="L710" s="25"/>
      <c r="M710" s="25"/>
      <c r="N710" s="25"/>
      <c r="O710" s="25"/>
      <c r="P710" s="25"/>
      <c r="Q710" s="25"/>
      <c r="R710" s="25"/>
      <c r="S710" s="25"/>
      <c r="T710" s="25"/>
      <c r="U710" s="25"/>
      <c r="V710" s="25"/>
      <c r="W710" s="25"/>
      <c r="X710" s="25"/>
      <c r="Y710" s="25"/>
      <c r="Z710" s="25"/>
    </row>
    <row r="711" spans="1:26" ht="12.75" customHeight="1" x14ac:dyDescent="0.25">
      <c r="A711" s="25"/>
      <c r="B711" s="20"/>
      <c r="C711" s="25"/>
      <c r="D711" s="46"/>
      <c r="E711" s="46"/>
      <c r="F711" s="25"/>
      <c r="G711" s="174"/>
      <c r="H711" s="136"/>
      <c r="I711" s="136"/>
      <c r="J711" s="73"/>
      <c r="K711" s="25"/>
      <c r="L711" s="25"/>
      <c r="M711" s="25"/>
      <c r="N711" s="25"/>
      <c r="O711" s="25"/>
      <c r="P711" s="25"/>
      <c r="Q711" s="25"/>
      <c r="R711" s="25"/>
      <c r="S711" s="25"/>
      <c r="T711" s="25"/>
      <c r="U711" s="25"/>
      <c r="V711" s="25"/>
      <c r="W711" s="25"/>
      <c r="X711" s="25"/>
      <c r="Y711" s="25"/>
      <c r="Z711" s="25"/>
    </row>
    <row r="712" spans="1:26" ht="12.75" customHeight="1" x14ac:dyDescent="0.25">
      <c r="A712" s="25"/>
      <c r="B712" s="20"/>
      <c r="C712" s="25"/>
      <c r="D712" s="46"/>
      <c r="E712" s="46"/>
      <c r="F712" s="25"/>
      <c r="G712" s="174"/>
      <c r="H712" s="136"/>
      <c r="I712" s="136"/>
      <c r="J712" s="73"/>
      <c r="K712" s="25"/>
      <c r="L712" s="25"/>
      <c r="M712" s="25"/>
      <c r="N712" s="25"/>
      <c r="O712" s="25"/>
      <c r="P712" s="25"/>
      <c r="Q712" s="25"/>
      <c r="R712" s="25"/>
      <c r="S712" s="25"/>
      <c r="T712" s="25"/>
      <c r="U712" s="25"/>
      <c r="V712" s="25"/>
      <c r="W712" s="25"/>
      <c r="X712" s="25"/>
      <c r="Y712" s="25"/>
      <c r="Z712" s="25"/>
    </row>
    <row r="713" spans="1:26" ht="12.75" customHeight="1" x14ac:dyDescent="0.25">
      <c r="A713" s="25"/>
      <c r="B713" s="20"/>
      <c r="C713" s="25"/>
      <c r="D713" s="46"/>
      <c r="E713" s="46"/>
      <c r="F713" s="25"/>
      <c r="G713" s="174"/>
      <c r="H713" s="136"/>
      <c r="I713" s="136"/>
      <c r="J713" s="73"/>
      <c r="K713" s="25"/>
      <c r="L713" s="25"/>
      <c r="M713" s="25"/>
      <c r="N713" s="25"/>
      <c r="O713" s="25"/>
      <c r="P713" s="25"/>
      <c r="Q713" s="25"/>
      <c r="R713" s="25"/>
      <c r="S713" s="25"/>
      <c r="T713" s="25"/>
      <c r="U713" s="25"/>
      <c r="V713" s="25"/>
      <c r="W713" s="25"/>
      <c r="X713" s="25"/>
      <c r="Y713" s="25"/>
      <c r="Z713" s="25"/>
    </row>
    <row r="714" spans="1:26" ht="12.75" customHeight="1" x14ac:dyDescent="0.25">
      <c r="A714" s="25"/>
      <c r="B714" s="20"/>
      <c r="C714" s="25"/>
      <c r="D714" s="46"/>
      <c r="E714" s="46"/>
      <c r="F714" s="25"/>
      <c r="G714" s="174"/>
      <c r="H714" s="136"/>
      <c r="I714" s="136"/>
      <c r="J714" s="73"/>
      <c r="K714" s="25"/>
      <c r="L714" s="25"/>
      <c r="M714" s="25"/>
      <c r="N714" s="25"/>
      <c r="O714" s="25"/>
      <c r="P714" s="25"/>
      <c r="Q714" s="25"/>
      <c r="R714" s="25"/>
      <c r="S714" s="25"/>
      <c r="T714" s="25"/>
      <c r="U714" s="25"/>
      <c r="V714" s="25"/>
      <c r="W714" s="25"/>
      <c r="X714" s="25"/>
      <c r="Y714" s="25"/>
      <c r="Z714" s="25"/>
    </row>
    <row r="715" spans="1:26" ht="12.75" customHeight="1" x14ac:dyDescent="0.25">
      <c r="A715" s="25"/>
      <c r="B715" s="20"/>
      <c r="C715" s="25"/>
      <c r="D715" s="46"/>
      <c r="E715" s="46"/>
      <c r="F715" s="25"/>
      <c r="G715" s="174"/>
      <c r="H715" s="136"/>
      <c r="I715" s="136"/>
      <c r="J715" s="73"/>
      <c r="K715" s="25"/>
      <c r="L715" s="25"/>
      <c r="M715" s="25"/>
      <c r="N715" s="25"/>
      <c r="O715" s="25"/>
      <c r="P715" s="25"/>
      <c r="Q715" s="25"/>
      <c r="R715" s="25"/>
      <c r="S715" s="25"/>
      <c r="T715" s="25"/>
      <c r="U715" s="25"/>
      <c r="V715" s="25"/>
      <c r="W715" s="25"/>
      <c r="X715" s="25"/>
      <c r="Y715" s="25"/>
      <c r="Z715" s="25"/>
    </row>
    <row r="716" spans="1:26" ht="12.75" customHeight="1" x14ac:dyDescent="0.25">
      <c r="A716" s="25"/>
      <c r="B716" s="20"/>
      <c r="C716" s="25"/>
      <c r="D716" s="46"/>
      <c r="E716" s="46"/>
      <c r="F716" s="25"/>
      <c r="G716" s="174"/>
      <c r="H716" s="136"/>
      <c r="I716" s="136"/>
      <c r="J716" s="73"/>
      <c r="K716" s="25"/>
      <c r="L716" s="25"/>
      <c r="M716" s="25"/>
      <c r="N716" s="25"/>
      <c r="O716" s="25"/>
      <c r="P716" s="25"/>
      <c r="Q716" s="25"/>
      <c r="R716" s="25"/>
      <c r="S716" s="25"/>
      <c r="T716" s="25"/>
      <c r="U716" s="25"/>
      <c r="V716" s="25"/>
      <c r="W716" s="25"/>
      <c r="X716" s="25"/>
      <c r="Y716" s="25"/>
      <c r="Z716" s="25"/>
    </row>
    <row r="717" spans="1:26" ht="12.75" customHeight="1" x14ac:dyDescent="0.25">
      <c r="A717" s="25"/>
      <c r="B717" s="20"/>
      <c r="C717" s="25"/>
      <c r="D717" s="46"/>
      <c r="E717" s="46"/>
      <c r="F717" s="25"/>
      <c r="G717" s="174"/>
      <c r="H717" s="136"/>
      <c r="I717" s="136"/>
      <c r="J717" s="73"/>
      <c r="K717" s="25"/>
      <c r="L717" s="25"/>
      <c r="M717" s="25"/>
      <c r="N717" s="25"/>
      <c r="O717" s="25"/>
      <c r="P717" s="25"/>
      <c r="Q717" s="25"/>
      <c r="R717" s="25"/>
      <c r="S717" s="25"/>
      <c r="T717" s="25"/>
      <c r="U717" s="25"/>
      <c r="V717" s="25"/>
      <c r="W717" s="25"/>
      <c r="X717" s="25"/>
      <c r="Y717" s="25"/>
      <c r="Z717" s="25"/>
    </row>
    <row r="718" spans="1:26" ht="12.75" customHeight="1" x14ac:dyDescent="0.25">
      <c r="A718" s="25"/>
      <c r="B718" s="20"/>
      <c r="C718" s="25"/>
      <c r="D718" s="46"/>
      <c r="E718" s="46"/>
      <c r="F718" s="25"/>
      <c r="G718" s="174"/>
      <c r="H718" s="136"/>
      <c r="I718" s="136"/>
      <c r="J718" s="73"/>
      <c r="K718" s="25"/>
      <c r="L718" s="25"/>
      <c r="M718" s="25"/>
      <c r="N718" s="25"/>
      <c r="O718" s="25"/>
      <c r="P718" s="25"/>
      <c r="Q718" s="25"/>
      <c r="R718" s="25"/>
      <c r="S718" s="25"/>
      <c r="T718" s="25"/>
      <c r="U718" s="25"/>
      <c r="V718" s="25"/>
      <c r="W718" s="25"/>
      <c r="X718" s="25"/>
      <c r="Y718" s="25"/>
      <c r="Z718" s="25"/>
    </row>
    <row r="719" spans="1:26" ht="12.75" customHeight="1" x14ac:dyDescent="0.25">
      <c r="A719" s="25"/>
      <c r="B719" s="20"/>
      <c r="C719" s="25"/>
      <c r="D719" s="46"/>
      <c r="E719" s="46"/>
      <c r="F719" s="25"/>
      <c r="G719" s="174"/>
      <c r="H719" s="136"/>
      <c r="I719" s="136"/>
      <c r="J719" s="73"/>
      <c r="K719" s="25"/>
      <c r="L719" s="25"/>
      <c r="M719" s="25"/>
      <c r="N719" s="25"/>
      <c r="O719" s="25"/>
      <c r="P719" s="25"/>
      <c r="Q719" s="25"/>
      <c r="R719" s="25"/>
      <c r="S719" s="25"/>
      <c r="T719" s="25"/>
      <c r="U719" s="25"/>
      <c r="V719" s="25"/>
      <c r="W719" s="25"/>
      <c r="X719" s="25"/>
      <c r="Y719" s="25"/>
      <c r="Z719" s="25"/>
    </row>
    <row r="720" spans="1:26" ht="12.75" customHeight="1" x14ac:dyDescent="0.25">
      <c r="A720" s="25"/>
      <c r="B720" s="20"/>
      <c r="C720" s="25"/>
      <c r="D720" s="46"/>
      <c r="E720" s="46"/>
      <c r="F720" s="25"/>
      <c r="G720" s="174"/>
      <c r="H720" s="136"/>
      <c r="I720" s="136"/>
      <c r="J720" s="73"/>
      <c r="K720" s="25"/>
      <c r="L720" s="25"/>
      <c r="M720" s="25"/>
      <c r="N720" s="25"/>
      <c r="O720" s="25"/>
      <c r="P720" s="25"/>
      <c r="Q720" s="25"/>
      <c r="R720" s="25"/>
      <c r="S720" s="25"/>
      <c r="T720" s="25"/>
      <c r="U720" s="25"/>
      <c r="V720" s="25"/>
      <c r="W720" s="25"/>
      <c r="X720" s="25"/>
      <c r="Y720" s="25"/>
      <c r="Z720" s="25"/>
    </row>
    <row r="721" spans="1:26" ht="12.75" customHeight="1" x14ac:dyDescent="0.25">
      <c r="A721" s="25"/>
      <c r="B721" s="20"/>
      <c r="C721" s="25"/>
      <c r="D721" s="46"/>
      <c r="E721" s="46"/>
      <c r="F721" s="25"/>
      <c r="G721" s="174"/>
      <c r="H721" s="136"/>
      <c r="I721" s="136"/>
      <c r="J721" s="73"/>
      <c r="K721" s="25"/>
      <c r="L721" s="25"/>
      <c r="M721" s="25"/>
      <c r="N721" s="25"/>
      <c r="O721" s="25"/>
      <c r="P721" s="25"/>
      <c r="Q721" s="25"/>
      <c r="R721" s="25"/>
      <c r="S721" s="25"/>
      <c r="T721" s="25"/>
      <c r="U721" s="25"/>
      <c r="V721" s="25"/>
      <c r="W721" s="25"/>
      <c r="X721" s="25"/>
      <c r="Y721" s="25"/>
      <c r="Z721" s="25"/>
    </row>
    <row r="722" spans="1:26" ht="12.75" customHeight="1" x14ac:dyDescent="0.25">
      <c r="A722" s="25"/>
      <c r="B722" s="20"/>
      <c r="C722" s="25"/>
      <c r="D722" s="46"/>
      <c r="E722" s="46"/>
      <c r="F722" s="25"/>
      <c r="G722" s="174"/>
      <c r="H722" s="136"/>
      <c r="I722" s="136"/>
      <c r="J722" s="73"/>
      <c r="K722" s="25"/>
      <c r="L722" s="25"/>
      <c r="M722" s="25"/>
      <c r="N722" s="25"/>
      <c r="O722" s="25"/>
      <c r="P722" s="25"/>
      <c r="Q722" s="25"/>
      <c r="R722" s="25"/>
      <c r="S722" s="25"/>
      <c r="T722" s="25"/>
      <c r="U722" s="25"/>
      <c r="V722" s="25"/>
      <c r="W722" s="25"/>
      <c r="X722" s="25"/>
      <c r="Y722" s="25"/>
      <c r="Z722" s="25"/>
    </row>
    <row r="723" spans="1:26" ht="12.75" customHeight="1" x14ac:dyDescent="0.25">
      <c r="A723" s="25"/>
      <c r="B723" s="20"/>
      <c r="C723" s="25"/>
      <c r="D723" s="46"/>
      <c r="E723" s="46"/>
      <c r="F723" s="25"/>
      <c r="G723" s="174"/>
      <c r="H723" s="136"/>
      <c r="I723" s="136"/>
      <c r="J723" s="73"/>
      <c r="K723" s="25"/>
      <c r="L723" s="25"/>
      <c r="M723" s="25"/>
      <c r="N723" s="25"/>
      <c r="O723" s="25"/>
      <c r="P723" s="25"/>
      <c r="Q723" s="25"/>
      <c r="R723" s="25"/>
      <c r="S723" s="25"/>
      <c r="T723" s="25"/>
      <c r="U723" s="25"/>
      <c r="V723" s="25"/>
      <c r="W723" s="25"/>
      <c r="X723" s="25"/>
      <c r="Y723" s="25"/>
      <c r="Z723" s="25"/>
    </row>
    <row r="724" spans="1:26" ht="12.75" customHeight="1" x14ac:dyDescent="0.25">
      <c r="A724" s="25"/>
      <c r="B724" s="20"/>
      <c r="C724" s="25"/>
      <c r="D724" s="46"/>
      <c r="E724" s="46"/>
      <c r="F724" s="25"/>
      <c r="G724" s="174"/>
      <c r="H724" s="136"/>
      <c r="I724" s="136"/>
      <c r="J724" s="73"/>
      <c r="K724" s="25"/>
      <c r="L724" s="25"/>
      <c r="M724" s="25"/>
      <c r="N724" s="25"/>
      <c r="O724" s="25"/>
      <c r="P724" s="25"/>
      <c r="Q724" s="25"/>
      <c r="R724" s="25"/>
      <c r="S724" s="25"/>
      <c r="T724" s="25"/>
      <c r="U724" s="25"/>
      <c r="V724" s="25"/>
      <c r="W724" s="25"/>
      <c r="X724" s="25"/>
      <c r="Y724" s="25"/>
      <c r="Z724" s="25"/>
    </row>
    <row r="725" spans="1:26" ht="12.75" customHeight="1" x14ac:dyDescent="0.25">
      <c r="A725" s="25"/>
      <c r="B725" s="20"/>
      <c r="C725" s="25"/>
      <c r="D725" s="46"/>
      <c r="E725" s="46"/>
      <c r="F725" s="25"/>
      <c r="G725" s="174"/>
      <c r="H725" s="136"/>
      <c r="I725" s="136"/>
      <c r="J725" s="73"/>
      <c r="K725" s="25"/>
      <c r="L725" s="25"/>
      <c r="M725" s="25"/>
      <c r="N725" s="25"/>
      <c r="O725" s="25"/>
      <c r="P725" s="25"/>
      <c r="Q725" s="25"/>
      <c r="R725" s="25"/>
      <c r="S725" s="25"/>
      <c r="T725" s="25"/>
      <c r="U725" s="25"/>
      <c r="V725" s="25"/>
      <c r="W725" s="25"/>
      <c r="X725" s="25"/>
      <c r="Y725" s="25"/>
      <c r="Z725" s="25"/>
    </row>
    <row r="726" spans="1:26" ht="12.75" customHeight="1" x14ac:dyDescent="0.25">
      <c r="A726" s="25"/>
      <c r="B726" s="20"/>
      <c r="C726" s="25"/>
      <c r="D726" s="46"/>
      <c r="E726" s="46"/>
      <c r="F726" s="25"/>
      <c r="G726" s="174"/>
      <c r="H726" s="136"/>
      <c r="I726" s="136"/>
      <c r="J726" s="73"/>
      <c r="K726" s="25"/>
      <c r="L726" s="25"/>
      <c r="M726" s="25"/>
      <c r="N726" s="25"/>
      <c r="O726" s="25"/>
      <c r="P726" s="25"/>
      <c r="Q726" s="25"/>
      <c r="R726" s="25"/>
      <c r="S726" s="25"/>
      <c r="T726" s="25"/>
      <c r="U726" s="25"/>
      <c r="V726" s="25"/>
      <c r="W726" s="25"/>
      <c r="X726" s="25"/>
      <c r="Y726" s="25"/>
      <c r="Z726" s="25"/>
    </row>
    <row r="727" spans="1:26" ht="12.75" customHeight="1" x14ac:dyDescent="0.25">
      <c r="A727" s="25"/>
      <c r="B727" s="20"/>
      <c r="C727" s="25"/>
      <c r="D727" s="46"/>
      <c r="E727" s="46"/>
      <c r="F727" s="25"/>
      <c r="G727" s="174"/>
      <c r="H727" s="136"/>
      <c r="I727" s="136"/>
      <c r="J727" s="73"/>
      <c r="K727" s="25"/>
      <c r="L727" s="25"/>
      <c r="M727" s="25"/>
      <c r="N727" s="25"/>
      <c r="O727" s="25"/>
      <c r="P727" s="25"/>
      <c r="Q727" s="25"/>
      <c r="R727" s="25"/>
      <c r="S727" s="25"/>
      <c r="T727" s="25"/>
      <c r="U727" s="25"/>
      <c r="V727" s="25"/>
      <c r="W727" s="25"/>
      <c r="X727" s="25"/>
      <c r="Y727" s="25"/>
      <c r="Z727" s="25"/>
    </row>
    <row r="728" spans="1:26" ht="12.75" customHeight="1" x14ac:dyDescent="0.25">
      <c r="A728" s="25"/>
      <c r="B728" s="20"/>
      <c r="C728" s="25"/>
      <c r="D728" s="46"/>
      <c r="E728" s="46"/>
      <c r="F728" s="25"/>
      <c r="G728" s="174"/>
      <c r="H728" s="136"/>
      <c r="I728" s="136"/>
      <c r="J728" s="73"/>
      <c r="K728" s="25"/>
      <c r="L728" s="25"/>
      <c r="M728" s="25"/>
      <c r="N728" s="25"/>
      <c r="O728" s="25"/>
      <c r="P728" s="25"/>
      <c r="Q728" s="25"/>
      <c r="R728" s="25"/>
      <c r="S728" s="25"/>
      <c r="T728" s="25"/>
      <c r="U728" s="25"/>
      <c r="V728" s="25"/>
      <c r="W728" s="25"/>
      <c r="X728" s="25"/>
      <c r="Y728" s="25"/>
      <c r="Z728" s="25"/>
    </row>
    <row r="729" spans="1:26" ht="12.75" customHeight="1" x14ac:dyDescent="0.25">
      <c r="A729" s="25"/>
      <c r="B729" s="20"/>
      <c r="C729" s="25"/>
      <c r="D729" s="46"/>
      <c r="E729" s="46"/>
      <c r="F729" s="25"/>
      <c r="G729" s="174"/>
      <c r="H729" s="136"/>
      <c r="I729" s="136"/>
      <c r="J729" s="73"/>
      <c r="K729" s="25"/>
      <c r="L729" s="25"/>
      <c r="M729" s="25"/>
      <c r="N729" s="25"/>
      <c r="O729" s="25"/>
      <c r="P729" s="25"/>
      <c r="Q729" s="25"/>
      <c r="R729" s="25"/>
      <c r="S729" s="25"/>
      <c r="T729" s="25"/>
      <c r="U729" s="25"/>
      <c r="V729" s="25"/>
      <c r="W729" s="25"/>
      <c r="X729" s="25"/>
      <c r="Y729" s="25"/>
      <c r="Z729" s="25"/>
    </row>
    <row r="730" spans="1:26" ht="12.75" customHeight="1" x14ac:dyDescent="0.25">
      <c r="A730" s="25"/>
      <c r="B730" s="20"/>
      <c r="C730" s="25"/>
      <c r="D730" s="46"/>
      <c r="E730" s="46"/>
      <c r="F730" s="25"/>
      <c r="G730" s="174"/>
      <c r="H730" s="136"/>
      <c r="I730" s="136"/>
      <c r="J730" s="73"/>
      <c r="K730" s="25"/>
      <c r="L730" s="25"/>
      <c r="M730" s="25"/>
      <c r="N730" s="25"/>
      <c r="O730" s="25"/>
      <c r="P730" s="25"/>
      <c r="Q730" s="25"/>
      <c r="R730" s="25"/>
      <c r="S730" s="25"/>
      <c r="T730" s="25"/>
      <c r="U730" s="25"/>
      <c r="V730" s="25"/>
      <c r="W730" s="25"/>
      <c r="X730" s="25"/>
      <c r="Y730" s="25"/>
      <c r="Z730" s="25"/>
    </row>
    <row r="731" spans="1:26" ht="12.75" customHeight="1" x14ac:dyDescent="0.25">
      <c r="A731" s="25"/>
      <c r="B731" s="20"/>
      <c r="C731" s="25"/>
      <c r="D731" s="46"/>
      <c r="E731" s="46"/>
      <c r="F731" s="25"/>
      <c r="G731" s="174"/>
      <c r="H731" s="136"/>
      <c r="I731" s="136"/>
      <c r="J731" s="73"/>
      <c r="K731" s="25"/>
      <c r="L731" s="25"/>
      <c r="M731" s="25"/>
      <c r="N731" s="25"/>
      <c r="O731" s="25"/>
      <c r="P731" s="25"/>
      <c r="Q731" s="25"/>
      <c r="R731" s="25"/>
      <c r="S731" s="25"/>
      <c r="T731" s="25"/>
      <c r="U731" s="25"/>
      <c r="V731" s="25"/>
      <c r="W731" s="25"/>
      <c r="X731" s="25"/>
      <c r="Y731" s="25"/>
      <c r="Z731" s="25"/>
    </row>
    <row r="732" spans="1:26" ht="12.75" customHeight="1" x14ac:dyDescent="0.25">
      <c r="A732" s="25"/>
      <c r="B732" s="20"/>
      <c r="C732" s="25"/>
      <c r="D732" s="46"/>
      <c r="E732" s="46"/>
      <c r="F732" s="25"/>
      <c r="G732" s="174"/>
      <c r="H732" s="136"/>
      <c r="I732" s="136"/>
      <c r="J732" s="73"/>
      <c r="K732" s="25"/>
      <c r="L732" s="25"/>
      <c r="M732" s="25"/>
      <c r="N732" s="25"/>
      <c r="O732" s="25"/>
      <c r="P732" s="25"/>
      <c r="Q732" s="25"/>
      <c r="R732" s="25"/>
      <c r="S732" s="25"/>
      <c r="T732" s="25"/>
      <c r="U732" s="25"/>
      <c r="V732" s="25"/>
      <c r="W732" s="25"/>
      <c r="X732" s="25"/>
      <c r="Y732" s="25"/>
      <c r="Z732" s="25"/>
    </row>
    <row r="733" spans="1:26" ht="12.75" customHeight="1" x14ac:dyDescent="0.25">
      <c r="A733" s="25"/>
      <c r="B733" s="20"/>
      <c r="C733" s="25"/>
      <c r="D733" s="46"/>
      <c r="E733" s="46"/>
      <c r="F733" s="25"/>
      <c r="G733" s="174"/>
      <c r="H733" s="136"/>
      <c r="I733" s="136"/>
      <c r="J733" s="73"/>
      <c r="K733" s="25"/>
      <c r="L733" s="25"/>
      <c r="M733" s="25"/>
      <c r="N733" s="25"/>
      <c r="O733" s="25"/>
      <c r="P733" s="25"/>
      <c r="Q733" s="25"/>
      <c r="R733" s="25"/>
      <c r="S733" s="25"/>
      <c r="T733" s="25"/>
      <c r="U733" s="25"/>
      <c r="V733" s="25"/>
      <c r="W733" s="25"/>
      <c r="X733" s="25"/>
      <c r="Y733" s="25"/>
      <c r="Z733" s="25"/>
    </row>
    <row r="734" spans="1:26" ht="12.75" customHeight="1" x14ac:dyDescent="0.25">
      <c r="A734" s="25"/>
      <c r="B734" s="20"/>
      <c r="C734" s="25"/>
      <c r="D734" s="46"/>
      <c r="E734" s="46"/>
      <c r="F734" s="25"/>
      <c r="G734" s="174"/>
      <c r="H734" s="136"/>
      <c r="I734" s="136"/>
      <c r="J734" s="73"/>
      <c r="K734" s="25"/>
      <c r="L734" s="25"/>
      <c r="M734" s="25"/>
      <c r="N734" s="25"/>
      <c r="O734" s="25"/>
      <c r="P734" s="25"/>
      <c r="Q734" s="25"/>
      <c r="R734" s="25"/>
      <c r="S734" s="25"/>
      <c r="T734" s="25"/>
      <c r="U734" s="25"/>
      <c r="V734" s="25"/>
      <c r="W734" s="25"/>
      <c r="X734" s="25"/>
      <c r="Y734" s="25"/>
      <c r="Z734" s="25"/>
    </row>
    <row r="735" spans="1:26" ht="12.75" customHeight="1" x14ac:dyDescent="0.25">
      <c r="A735" s="25"/>
      <c r="B735" s="20"/>
      <c r="C735" s="25"/>
      <c r="D735" s="46"/>
      <c r="E735" s="46"/>
      <c r="F735" s="25"/>
      <c r="G735" s="174"/>
      <c r="H735" s="136"/>
      <c r="I735" s="136"/>
      <c r="J735" s="73"/>
      <c r="K735" s="25"/>
      <c r="L735" s="25"/>
      <c r="M735" s="25"/>
      <c r="N735" s="25"/>
      <c r="O735" s="25"/>
      <c r="P735" s="25"/>
      <c r="Q735" s="25"/>
      <c r="R735" s="25"/>
      <c r="S735" s="25"/>
      <c r="T735" s="25"/>
      <c r="U735" s="25"/>
      <c r="V735" s="25"/>
      <c r="W735" s="25"/>
      <c r="X735" s="25"/>
      <c r="Y735" s="25"/>
      <c r="Z735" s="25"/>
    </row>
    <row r="736" spans="1:26" ht="12.75" customHeight="1" x14ac:dyDescent="0.25">
      <c r="A736" s="25"/>
      <c r="B736" s="20"/>
      <c r="C736" s="25"/>
      <c r="D736" s="46"/>
      <c r="E736" s="46"/>
      <c r="F736" s="25"/>
      <c r="G736" s="174"/>
      <c r="H736" s="136"/>
      <c r="I736" s="136"/>
      <c r="J736" s="73"/>
      <c r="K736" s="25"/>
      <c r="L736" s="25"/>
      <c r="M736" s="25"/>
      <c r="N736" s="25"/>
      <c r="O736" s="25"/>
      <c r="P736" s="25"/>
      <c r="Q736" s="25"/>
      <c r="R736" s="25"/>
      <c r="S736" s="25"/>
      <c r="T736" s="25"/>
      <c r="U736" s="25"/>
      <c r="V736" s="25"/>
      <c r="W736" s="25"/>
      <c r="X736" s="25"/>
      <c r="Y736" s="25"/>
      <c r="Z736" s="25"/>
    </row>
    <row r="737" spans="1:26" ht="12.75" customHeight="1" x14ac:dyDescent="0.25">
      <c r="A737" s="25"/>
      <c r="B737" s="20"/>
      <c r="C737" s="25"/>
      <c r="D737" s="46"/>
      <c r="E737" s="46"/>
      <c r="F737" s="25"/>
      <c r="G737" s="174"/>
      <c r="H737" s="136"/>
      <c r="I737" s="136"/>
      <c r="J737" s="73"/>
      <c r="K737" s="25"/>
      <c r="L737" s="25"/>
      <c r="M737" s="25"/>
      <c r="N737" s="25"/>
      <c r="O737" s="25"/>
      <c r="P737" s="25"/>
      <c r="Q737" s="25"/>
      <c r="R737" s="25"/>
      <c r="S737" s="25"/>
      <c r="T737" s="25"/>
      <c r="U737" s="25"/>
      <c r="V737" s="25"/>
      <c r="W737" s="25"/>
      <c r="X737" s="25"/>
      <c r="Y737" s="25"/>
      <c r="Z737" s="25"/>
    </row>
    <row r="738" spans="1:26" ht="12.75" customHeight="1" x14ac:dyDescent="0.25">
      <c r="A738" s="25"/>
      <c r="B738" s="20"/>
      <c r="C738" s="25"/>
      <c r="D738" s="46"/>
      <c r="E738" s="46"/>
      <c r="F738" s="25"/>
      <c r="G738" s="174"/>
      <c r="H738" s="136"/>
      <c r="I738" s="136"/>
      <c r="J738" s="73"/>
      <c r="K738" s="25"/>
      <c r="L738" s="25"/>
      <c r="M738" s="25"/>
      <c r="N738" s="25"/>
      <c r="O738" s="25"/>
      <c r="P738" s="25"/>
      <c r="Q738" s="25"/>
      <c r="R738" s="25"/>
      <c r="S738" s="25"/>
      <c r="T738" s="25"/>
      <c r="U738" s="25"/>
      <c r="V738" s="25"/>
      <c r="W738" s="25"/>
      <c r="X738" s="25"/>
      <c r="Y738" s="25"/>
      <c r="Z738" s="25"/>
    </row>
    <row r="739" spans="1:26" ht="12.75" customHeight="1" x14ac:dyDescent="0.25">
      <c r="A739" s="25"/>
      <c r="B739" s="20"/>
      <c r="C739" s="25"/>
      <c r="D739" s="46"/>
      <c r="E739" s="46"/>
      <c r="F739" s="25"/>
      <c r="G739" s="174"/>
      <c r="H739" s="136"/>
      <c r="I739" s="136"/>
      <c r="J739" s="73"/>
      <c r="K739" s="25"/>
      <c r="L739" s="25"/>
      <c r="M739" s="25"/>
      <c r="N739" s="25"/>
      <c r="O739" s="25"/>
      <c r="P739" s="25"/>
      <c r="Q739" s="25"/>
      <c r="R739" s="25"/>
      <c r="S739" s="25"/>
      <c r="T739" s="25"/>
      <c r="U739" s="25"/>
      <c r="V739" s="25"/>
      <c r="W739" s="25"/>
      <c r="X739" s="25"/>
      <c r="Y739" s="25"/>
      <c r="Z739" s="25"/>
    </row>
    <row r="740" spans="1:26" ht="12.75" customHeight="1" x14ac:dyDescent="0.25">
      <c r="A740" s="25"/>
      <c r="B740" s="20"/>
      <c r="C740" s="25"/>
      <c r="D740" s="46"/>
      <c r="E740" s="46"/>
      <c r="F740" s="25"/>
      <c r="G740" s="174"/>
      <c r="H740" s="136"/>
      <c r="I740" s="136"/>
      <c r="J740" s="73"/>
      <c r="K740" s="25"/>
      <c r="L740" s="25"/>
      <c r="M740" s="25"/>
      <c r="N740" s="25"/>
      <c r="O740" s="25"/>
      <c r="P740" s="25"/>
      <c r="Q740" s="25"/>
      <c r="R740" s="25"/>
      <c r="S740" s="25"/>
      <c r="T740" s="25"/>
      <c r="U740" s="25"/>
      <c r="V740" s="25"/>
      <c r="W740" s="25"/>
      <c r="X740" s="25"/>
      <c r="Y740" s="25"/>
      <c r="Z740" s="25"/>
    </row>
    <row r="741" spans="1:26" ht="12.75" customHeight="1" x14ac:dyDescent="0.25">
      <c r="A741" s="25"/>
      <c r="B741" s="20"/>
      <c r="C741" s="25"/>
      <c r="D741" s="46"/>
      <c r="E741" s="46"/>
      <c r="F741" s="25"/>
      <c r="G741" s="174"/>
      <c r="H741" s="136"/>
      <c r="I741" s="136"/>
      <c r="J741" s="73"/>
      <c r="K741" s="25"/>
      <c r="L741" s="25"/>
      <c r="M741" s="25"/>
      <c r="N741" s="25"/>
      <c r="O741" s="25"/>
      <c r="P741" s="25"/>
      <c r="Q741" s="25"/>
      <c r="R741" s="25"/>
      <c r="S741" s="25"/>
      <c r="T741" s="25"/>
      <c r="U741" s="25"/>
      <c r="V741" s="25"/>
      <c r="W741" s="25"/>
      <c r="X741" s="25"/>
      <c r="Y741" s="25"/>
      <c r="Z741" s="25"/>
    </row>
    <row r="742" spans="1:26" ht="12.75" customHeight="1" x14ac:dyDescent="0.25">
      <c r="A742" s="25"/>
      <c r="B742" s="20"/>
      <c r="C742" s="25"/>
      <c r="D742" s="46"/>
      <c r="E742" s="46"/>
      <c r="F742" s="25"/>
      <c r="G742" s="174"/>
      <c r="H742" s="136"/>
      <c r="I742" s="136"/>
      <c r="J742" s="73"/>
      <c r="K742" s="25"/>
      <c r="L742" s="25"/>
      <c r="M742" s="25"/>
      <c r="N742" s="25"/>
      <c r="O742" s="25"/>
      <c r="P742" s="25"/>
      <c r="Q742" s="25"/>
      <c r="R742" s="25"/>
      <c r="S742" s="25"/>
      <c r="T742" s="25"/>
      <c r="U742" s="25"/>
      <c r="V742" s="25"/>
      <c r="W742" s="25"/>
      <c r="X742" s="25"/>
      <c r="Y742" s="25"/>
      <c r="Z742" s="25"/>
    </row>
    <row r="743" spans="1:26" ht="12.75" customHeight="1" x14ac:dyDescent="0.25">
      <c r="A743" s="25"/>
      <c r="B743" s="20"/>
      <c r="C743" s="25"/>
      <c r="D743" s="46"/>
      <c r="E743" s="46"/>
      <c r="F743" s="25"/>
      <c r="G743" s="174"/>
      <c r="H743" s="136"/>
      <c r="I743" s="136"/>
      <c r="J743" s="73"/>
      <c r="K743" s="25"/>
      <c r="L743" s="25"/>
      <c r="M743" s="25"/>
      <c r="N743" s="25"/>
      <c r="O743" s="25"/>
      <c r="P743" s="25"/>
      <c r="Q743" s="25"/>
      <c r="R743" s="25"/>
      <c r="S743" s="25"/>
      <c r="T743" s="25"/>
      <c r="U743" s="25"/>
      <c r="V743" s="25"/>
      <c r="W743" s="25"/>
      <c r="X743" s="25"/>
      <c r="Y743" s="25"/>
      <c r="Z743" s="25"/>
    </row>
    <row r="744" spans="1:26" ht="12.75" customHeight="1" x14ac:dyDescent="0.25">
      <c r="A744" s="25"/>
      <c r="B744" s="20"/>
      <c r="C744" s="25"/>
      <c r="D744" s="46"/>
      <c r="E744" s="46"/>
      <c r="F744" s="25"/>
      <c r="G744" s="174"/>
      <c r="H744" s="136"/>
      <c r="I744" s="136"/>
      <c r="J744" s="73"/>
      <c r="K744" s="25"/>
      <c r="L744" s="25"/>
      <c r="M744" s="25"/>
      <c r="N744" s="25"/>
      <c r="O744" s="25"/>
      <c r="P744" s="25"/>
      <c r="Q744" s="25"/>
      <c r="R744" s="25"/>
      <c r="S744" s="25"/>
      <c r="T744" s="25"/>
      <c r="U744" s="25"/>
      <c r="V744" s="25"/>
      <c r="W744" s="25"/>
      <c r="X744" s="25"/>
      <c r="Y744" s="25"/>
      <c r="Z744" s="25"/>
    </row>
    <row r="745" spans="1:26" ht="12.75" customHeight="1" x14ac:dyDescent="0.25">
      <c r="A745" s="25"/>
      <c r="B745" s="20"/>
      <c r="C745" s="25"/>
      <c r="D745" s="46"/>
      <c r="E745" s="46"/>
      <c r="F745" s="25"/>
      <c r="G745" s="174"/>
      <c r="H745" s="136"/>
      <c r="I745" s="136"/>
      <c r="J745" s="73"/>
      <c r="K745" s="25"/>
      <c r="L745" s="25"/>
      <c r="M745" s="25"/>
      <c r="N745" s="25"/>
      <c r="O745" s="25"/>
      <c r="P745" s="25"/>
      <c r="Q745" s="25"/>
      <c r="R745" s="25"/>
      <c r="S745" s="25"/>
      <c r="T745" s="25"/>
      <c r="U745" s="25"/>
      <c r="V745" s="25"/>
      <c r="W745" s="25"/>
      <c r="X745" s="25"/>
      <c r="Y745" s="25"/>
      <c r="Z745" s="25"/>
    </row>
    <row r="746" spans="1:26" ht="12.75" customHeight="1" x14ac:dyDescent="0.25">
      <c r="A746" s="25"/>
      <c r="B746" s="20"/>
      <c r="C746" s="25"/>
      <c r="D746" s="46"/>
      <c r="E746" s="46"/>
      <c r="F746" s="25"/>
      <c r="G746" s="174"/>
      <c r="H746" s="136"/>
      <c r="I746" s="136"/>
      <c r="J746" s="73"/>
      <c r="K746" s="25"/>
      <c r="L746" s="25"/>
      <c r="M746" s="25"/>
      <c r="N746" s="25"/>
      <c r="O746" s="25"/>
      <c r="P746" s="25"/>
      <c r="Q746" s="25"/>
      <c r="R746" s="25"/>
      <c r="S746" s="25"/>
      <c r="T746" s="25"/>
      <c r="U746" s="25"/>
      <c r="V746" s="25"/>
      <c r="W746" s="25"/>
      <c r="X746" s="25"/>
      <c r="Y746" s="25"/>
      <c r="Z746" s="25"/>
    </row>
    <row r="747" spans="1:26" ht="12.75" customHeight="1" x14ac:dyDescent="0.25">
      <c r="A747" s="25"/>
      <c r="B747" s="20"/>
      <c r="C747" s="25"/>
      <c r="D747" s="46"/>
      <c r="E747" s="46"/>
      <c r="F747" s="25"/>
      <c r="G747" s="174"/>
      <c r="H747" s="136"/>
      <c r="I747" s="136"/>
      <c r="J747" s="73"/>
      <c r="K747" s="25"/>
      <c r="L747" s="25"/>
      <c r="M747" s="25"/>
      <c r="N747" s="25"/>
      <c r="O747" s="25"/>
      <c r="P747" s="25"/>
      <c r="Q747" s="25"/>
      <c r="R747" s="25"/>
      <c r="S747" s="25"/>
      <c r="T747" s="25"/>
      <c r="U747" s="25"/>
      <c r="V747" s="25"/>
      <c r="W747" s="25"/>
      <c r="X747" s="25"/>
      <c r="Y747" s="25"/>
      <c r="Z747" s="25"/>
    </row>
    <row r="748" spans="1:26" ht="12.75" customHeight="1" x14ac:dyDescent="0.25">
      <c r="A748" s="25"/>
      <c r="B748" s="20"/>
      <c r="C748" s="25"/>
      <c r="D748" s="46"/>
      <c r="E748" s="46"/>
      <c r="F748" s="25"/>
      <c r="G748" s="174"/>
      <c r="H748" s="136"/>
      <c r="I748" s="136"/>
      <c r="J748" s="73"/>
      <c r="K748" s="25"/>
      <c r="L748" s="25"/>
      <c r="M748" s="25"/>
      <c r="N748" s="25"/>
      <c r="O748" s="25"/>
      <c r="P748" s="25"/>
      <c r="Q748" s="25"/>
      <c r="R748" s="25"/>
      <c r="S748" s="25"/>
      <c r="T748" s="25"/>
      <c r="U748" s="25"/>
      <c r="V748" s="25"/>
      <c r="W748" s="25"/>
      <c r="X748" s="25"/>
      <c r="Y748" s="25"/>
      <c r="Z748" s="25"/>
    </row>
    <row r="749" spans="1:26" ht="12.75" customHeight="1" x14ac:dyDescent="0.25">
      <c r="A749" s="25"/>
      <c r="B749" s="20"/>
      <c r="C749" s="25"/>
      <c r="D749" s="46"/>
      <c r="E749" s="46"/>
      <c r="F749" s="25"/>
      <c r="G749" s="174"/>
      <c r="H749" s="136"/>
      <c r="I749" s="136"/>
      <c r="J749" s="73"/>
      <c r="K749" s="25"/>
      <c r="L749" s="25"/>
      <c r="M749" s="25"/>
      <c r="N749" s="25"/>
      <c r="O749" s="25"/>
      <c r="P749" s="25"/>
      <c r="Q749" s="25"/>
      <c r="R749" s="25"/>
      <c r="S749" s="25"/>
      <c r="T749" s="25"/>
      <c r="U749" s="25"/>
      <c r="V749" s="25"/>
      <c r="W749" s="25"/>
      <c r="X749" s="25"/>
      <c r="Y749" s="25"/>
      <c r="Z749" s="25"/>
    </row>
    <row r="750" spans="1:26" ht="12.75" customHeight="1" x14ac:dyDescent="0.25">
      <c r="A750" s="25"/>
      <c r="B750" s="20"/>
      <c r="C750" s="25"/>
      <c r="D750" s="46"/>
      <c r="E750" s="46"/>
      <c r="F750" s="25"/>
      <c r="G750" s="174"/>
      <c r="H750" s="136"/>
      <c r="I750" s="136"/>
      <c r="J750" s="73"/>
      <c r="K750" s="25"/>
      <c r="L750" s="25"/>
      <c r="M750" s="25"/>
      <c r="N750" s="25"/>
      <c r="O750" s="25"/>
      <c r="P750" s="25"/>
      <c r="Q750" s="25"/>
      <c r="R750" s="25"/>
      <c r="S750" s="25"/>
      <c r="T750" s="25"/>
      <c r="U750" s="25"/>
      <c r="V750" s="25"/>
      <c r="W750" s="25"/>
      <c r="X750" s="25"/>
      <c r="Y750" s="25"/>
      <c r="Z750" s="25"/>
    </row>
    <row r="751" spans="1:26" ht="12.75" customHeight="1" x14ac:dyDescent="0.25">
      <c r="A751" s="25"/>
      <c r="B751" s="20"/>
      <c r="C751" s="25"/>
      <c r="D751" s="46"/>
      <c r="E751" s="46"/>
      <c r="F751" s="25"/>
      <c r="G751" s="174"/>
      <c r="H751" s="136"/>
      <c r="I751" s="136"/>
      <c r="J751" s="73"/>
      <c r="K751" s="25"/>
      <c r="L751" s="25"/>
      <c r="M751" s="25"/>
      <c r="N751" s="25"/>
      <c r="O751" s="25"/>
      <c r="P751" s="25"/>
      <c r="Q751" s="25"/>
      <c r="R751" s="25"/>
      <c r="S751" s="25"/>
      <c r="T751" s="25"/>
      <c r="U751" s="25"/>
      <c r="V751" s="25"/>
      <c r="W751" s="25"/>
      <c r="X751" s="25"/>
      <c r="Y751" s="25"/>
      <c r="Z751" s="25"/>
    </row>
    <row r="752" spans="1:26" ht="12.75" customHeight="1" x14ac:dyDescent="0.25">
      <c r="A752" s="25"/>
      <c r="B752" s="20"/>
      <c r="C752" s="25"/>
      <c r="D752" s="46"/>
      <c r="E752" s="46"/>
      <c r="F752" s="25"/>
      <c r="G752" s="174"/>
      <c r="H752" s="136"/>
      <c r="I752" s="136"/>
      <c r="J752" s="73"/>
      <c r="K752" s="25"/>
      <c r="L752" s="25"/>
      <c r="M752" s="25"/>
      <c r="N752" s="25"/>
      <c r="O752" s="25"/>
      <c r="P752" s="25"/>
      <c r="Q752" s="25"/>
      <c r="R752" s="25"/>
      <c r="S752" s="25"/>
      <c r="T752" s="25"/>
      <c r="U752" s="25"/>
      <c r="V752" s="25"/>
      <c r="W752" s="25"/>
      <c r="X752" s="25"/>
      <c r="Y752" s="25"/>
      <c r="Z752" s="25"/>
    </row>
    <row r="753" spans="1:26" ht="12.75" customHeight="1" x14ac:dyDescent="0.25">
      <c r="A753" s="25"/>
      <c r="B753" s="20"/>
      <c r="C753" s="25"/>
      <c r="D753" s="46"/>
      <c r="E753" s="46"/>
      <c r="F753" s="25"/>
      <c r="G753" s="174"/>
      <c r="H753" s="136"/>
      <c r="I753" s="136"/>
      <c r="J753" s="73"/>
      <c r="K753" s="25"/>
      <c r="L753" s="25"/>
      <c r="M753" s="25"/>
      <c r="N753" s="25"/>
      <c r="O753" s="25"/>
      <c r="P753" s="25"/>
      <c r="Q753" s="25"/>
      <c r="R753" s="25"/>
      <c r="S753" s="25"/>
      <c r="T753" s="25"/>
      <c r="U753" s="25"/>
      <c r="V753" s="25"/>
      <c r="W753" s="25"/>
      <c r="X753" s="25"/>
      <c r="Y753" s="25"/>
      <c r="Z753" s="25"/>
    </row>
    <row r="754" spans="1:26" ht="12.75" customHeight="1" x14ac:dyDescent="0.25">
      <c r="A754" s="25"/>
      <c r="B754" s="20"/>
      <c r="C754" s="25"/>
      <c r="D754" s="46"/>
      <c r="E754" s="46"/>
      <c r="F754" s="25"/>
      <c r="G754" s="174"/>
      <c r="H754" s="136"/>
      <c r="I754" s="136"/>
      <c r="J754" s="73"/>
      <c r="K754" s="25"/>
      <c r="L754" s="25"/>
      <c r="M754" s="25"/>
      <c r="N754" s="25"/>
      <c r="O754" s="25"/>
      <c r="P754" s="25"/>
      <c r="Q754" s="25"/>
      <c r="R754" s="25"/>
      <c r="S754" s="25"/>
      <c r="T754" s="25"/>
      <c r="U754" s="25"/>
      <c r="V754" s="25"/>
      <c r="W754" s="25"/>
      <c r="X754" s="25"/>
      <c r="Y754" s="25"/>
      <c r="Z754" s="25"/>
    </row>
    <row r="755" spans="1:26" ht="12.75" customHeight="1" x14ac:dyDescent="0.25">
      <c r="A755" s="25"/>
      <c r="B755" s="20"/>
      <c r="C755" s="25"/>
      <c r="D755" s="46"/>
      <c r="E755" s="46"/>
      <c r="F755" s="25"/>
      <c r="G755" s="174"/>
      <c r="H755" s="136"/>
      <c r="I755" s="136"/>
      <c r="J755" s="73"/>
      <c r="K755" s="25"/>
      <c r="L755" s="25"/>
      <c r="M755" s="25"/>
      <c r="N755" s="25"/>
      <c r="O755" s="25"/>
      <c r="P755" s="25"/>
      <c r="Q755" s="25"/>
      <c r="R755" s="25"/>
      <c r="S755" s="25"/>
      <c r="T755" s="25"/>
      <c r="U755" s="25"/>
      <c r="V755" s="25"/>
      <c r="W755" s="25"/>
      <c r="X755" s="25"/>
      <c r="Y755" s="25"/>
      <c r="Z755" s="25"/>
    </row>
    <row r="756" spans="1:26" ht="12.75" customHeight="1" x14ac:dyDescent="0.25">
      <c r="A756" s="25"/>
      <c r="B756" s="20"/>
      <c r="C756" s="25"/>
      <c r="D756" s="46"/>
      <c r="E756" s="46"/>
      <c r="F756" s="25"/>
      <c r="G756" s="174"/>
      <c r="H756" s="136"/>
      <c r="I756" s="136"/>
      <c r="J756" s="73"/>
      <c r="K756" s="25"/>
      <c r="L756" s="25"/>
      <c r="M756" s="25"/>
      <c r="N756" s="25"/>
      <c r="O756" s="25"/>
      <c r="P756" s="25"/>
      <c r="Q756" s="25"/>
      <c r="R756" s="25"/>
      <c r="S756" s="25"/>
      <c r="T756" s="25"/>
      <c r="U756" s="25"/>
      <c r="V756" s="25"/>
      <c r="W756" s="25"/>
      <c r="X756" s="25"/>
      <c r="Y756" s="25"/>
      <c r="Z756" s="25"/>
    </row>
    <row r="757" spans="1:26" ht="12.75" customHeight="1" x14ac:dyDescent="0.25">
      <c r="A757" s="25"/>
      <c r="B757" s="20"/>
      <c r="C757" s="25"/>
      <c r="D757" s="46"/>
      <c r="E757" s="46"/>
      <c r="F757" s="25"/>
      <c r="G757" s="174"/>
      <c r="H757" s="136"/>
      <c r="I757" s="136"/>
      <c r="J757" s="73"/>
      <c r="K757" s="25"/>
      <c r="L757" s="25"/>
      <c r="M757" s="25"/>
      <c r="N757" s="25"/>
      <c r="O757" s="25"/>
      <c r="P757" s="25"/>
      <c r="Q757" s="25"/>
      <c r="R757" s="25"/>
      <c r="S757" s="25"/>
      <c r="T757" s="25"/>
      <c r="U757" s="25"/>
      <c r="V757" s="25"/>
      <c r="W757" s="25"/>
      <c r="X757" s="25"/>
      <c r="Y757" s="25"/>
      <c r="Z757" s="25"/>
    </row>
    <row r="758" spans="1:26" ht="12.75" customHeight="1" x14ac:dyDescent="0.25">
      <c r="A758" s="25"/>
      <c r="B758" s="20"/>
      <c r="C758" s="25"/>
      <c r="D758" s="46"/>
      <c r="E758" s="46"/>
      <c r="F758" s="25"/>
      <c r="G758" s="174"/>
      <c r="H758" s="136"/>
      <c r="I758" s="136"/>
      <c r="J758" s="73"/>
      <c r="K758" s="25"/>
      <c r="L758" s="25"/>
      <c r="M758" s="25"/>
      <c r="N758" s="25"/>
      <c r="O758" s="25"/>
      <c r="P758" s="25"/>
      <c r="Q758" s="25"/>
      <c r="R758" s="25"/>
      <c r="S758" s="25"/>
      <c r="T758" s="25"/>
      <c r="U758" s="25"/>
      <c r="V758" s="25"/>
      <c r="W758" s="25"/>
      <c r="X758" s="25"/>
      <c r="Y758" s="25"/>
      <c r="Z758" s="25"/>
    </row>
    <row r="759" spans="1:26" ht="12.75" customHeight="1" x14ac:dyDescent="0.25">
      <c r="A759" s="25"/>
      <c r="B759" s="20"/>
      <c r="C759" s="25"/>
      <c r="D759" s="46"/>
      <c r="E759" s="46"/>
      <c r="F759" s="25"/>
      <c r="G759" s="174"/>
      <c r="H759" s="136"/>
      <c r="I759" s="136"/>
      <c r="J759" s="73"/>
      <c r="K759" s="25"/>
      <c r="L759" s="25"/>
      <c r="M759" s="25"/>
      <c r="N759" s="25"/>
      <c r="O759" s="25"/>
      <c r="P759" s="25"/>
      <c r="Q759" s="25"/>
      <c r="R759" s="25"/>
      <c r="S759" s="25"/>
      <c r="T759" s="25"/>
      <c r="U759" s="25"/>
      <c r="V759" s="25"/>
      <c r="W759" s="25"/>
      <c r="X759" s="25"/>
      <c r="Y759" s="25"/>
      <c r="Z759" s="25"/>
    </row>
    <row r="760" spans="1:26" ht="12.75" customHeight="1" x14ac:dyDescent="0.25">
      <c r="A760" s="25"/>
      <c r="B760" s="20"/>
      <c r="C760" s="25"/>
      <c r="D760" s="46"/>
      <c r="E760" s="46"/>
      <c r="F760" s="25"/>
      <c r="G760" s="174"/>
      <c r="H760" s="136"/>
      <c r="I760" s="136"/>
      <c r="J760" s="73"/>
      <c r="K760" s="25"/>
      <c r="L760" s="25"/>
      <c r="M760" s="25"/>
      <c r="N760" s="25"/>
      <c r="O760" s="25"/>
      <c r="P760" s="25"/>
      <c r="Q760" s="25"/>
      <c r="R760" s="25"/>
      <c r="S760" s="25"/>
      <c r="T760" s="25"/>
      <c r="U760" s="25"/>
      <c r="V760" s="25"/>
      <c r="W760" s="25"/>
      <c r="X760" s="25"/>
      <c r="Y760" s="25"/>
      <c r="Z760" s="25"/>
    </row>
    <row r="761" spans="1:26" ht="12.75" customHeight="1" x14ac:dyDescent="0.25">
      <c r="A761" s="25"/>
      <c r="B761" s="20"/>
      <c r="C761" s="25"/>
      <c r="D761" s="46"/>
      <c r="E761" s="46"/>
      <c r="F761" s="25"/>
      <c r="G761" s="174"/>
      <c r="H761" s="136"/>
      <c r="I761" s="136"/>
      <c r="J761" s="73"/>
      <c r="K761" s="25"/>
      <c r="L761" s="25"/>
      <c r="M761" s="25"/>
      <c r="N761" s="25"/>
      <c r="O761" s="25"/>
      <c r="P761" s="25"/>
      <c r="Q761" s="25"/>
      <c r="R761" s="25"/>
      <c r="S761" s="25"/>
      <c r="T761" s="25"/>
      <c r="U761" s="25"/>
      <c r="V761" s="25"/>
      <c r="W761" s="25"/>
      <c r="X761" s="25"/>
      <c r="Y761" s="25"/>
      <c r="Z761" s="25"/>
    </row>
    <row r="762" spans="1:26" ht="12.75" customHeight="1" x14ac:dyDescent="0.25">
      <c r="A762" s="25"/>
      <c r="B762" s="20"/>
      <c r="C762" s="25"/>
      <c r="D762" s="46"/>
      <c r="E762" s="46"/>
      <c r="F762" s="25"/>
      <c r="G762" s="174"/>
      <c r="H762" s="136"/>
      <c r="I762" s="136"/>
      <c r="J762" s="73"/>
      <c r="K762" s="25"/>
      <c r="L762" s="25"/>
      <c r="M762" s="25"/>
      <c r="N762" s="25"/>
      <c r="O762" s="25"/>
      <c r="P762" s="25"/>
      <c r="Q762" s="25"/>
      <c r="R762" s="25"/>
      <c r="S762" s="25"/>
      <c r="T762" s="25"/>
      <c r="U762" s="25"/>
      <c r="V762" s="25"/>
      <c r="W762" s="25"/>
      <c r="X762" s="25"/>
      <c r="Y762" s="25"/>
      <c r="Z762" s="25"/>
    </row>
    <row r="763" spans="1:26" ht="12.75" customHeight="1" x14ac:dyDescent="0.25">
      <c r="A763" s="25"/>
      <c r="B763" s="20"/>
      <c r="C763" s="25"/>
      <c r="D763" s="46"/>
      <c r="E763" s="46"/>
      <c r="F763" s="25"/>
      <c r="G763" s="174"/>
      <c r="H763" s="136"/>
      <c r="I763" s="136"/>
      <c r="J763" s="73"/>
      <c r="K763" s="25"/>
      <c r="L763" s="25"/>
      <c r="M763" s="25"/>
      <c r="N763" s="25"/>
      <c r="O763" s="25"/>
      <c r="P763" s="25"/>
      <c r="Q763" s="25"/>
      <c r="R763" s="25"/>
      <c r="S763" s="25"/>
      <c r="T763" s="25"/>
      <c r="U763" s="25"/>
      <c r="V763" s="25"/>
      <c r="W763" s="25"/>
      <c r="X763" s="25"/>
      <c r="Y763" s="25"/>
      <c r="Z763" s="25"/>
    </row>
    <row r="764" spans="1:26" ht="12.75" customHeight="1" x14ac:dyDescent="0.25">
      <c r="A764" s="25"/>
      <c r="B764" s="20"/>
      <c r="C764" s="25"/>
      <c r="D764" s="46"/>
      <c r="E764" s="46"/>
      <c r="F764" s="25"/>
      <c r="G764" s="174"/>
      <c r="H764" s="136"/>
      <c r="I764" s="136"/>
      <c r="J764" s="73"/>
      <c r="K764" s="25"/>
      <c r="L764" s="25"/>
      <c r="M764" s="25"/>
      <c r="N764" s="25"/>
      <c r="O764" s="25"/>
      <c r="P764" s="25"/>
      <c r="Q764" s="25"/>
      <c r="R764" s="25"/>
      <c r="S764" s="25"/>
      <c r="T764" s="25"/>
      <c r="U764" s="25"/>
      <c r="V764" s="25"/>
      <c r="W764" s="25"/>
      <c r="X764" s="25"/>
      <c r="Y764" s="25"/>
      <c r="Z764" s="25"/>
    </row>
    <row r="765" spans="1:26" ht="12.75" customHeight="1" x14ac:dyDescent="0.25">
      <c r="A765" s="25"/>
      <c r="B765" s="20"/>
      <c r="C765" s="25"/>
      <c r="D765" s="46"/>
      <c r="E765" s="46"/>
      <c r="F765" s="25"/>
      <c r="G765" s="174"/>
      <c r="H765" s="136"/>
      <c r="I765" s="136"/>
      <c r="J765" s="73"/>
      <c r="K765" s="25"/>
      <c r="L765" s="25"/>
      <c r="M765" s="25"/>
      <c r="N765" s="25"/>
      <c r="O765" s="25"/>
      <c r="P765" s="25"/>
      <c r="Q765" s="25"/>
      <c r="R765" s="25"/>
      <c r="S765" s="25"/>
      <c r="T765" s="25"/>
      <c r="U765" s="25"/>
      <c r="V765" s="25"/>
      <c r="W765" s="25"/>
      <c r="X765" s="25"/>
      <c r="Y765" s="25"/>
      <c r="Z765" s="25"/>
    </row>
    <row r="766" spans="1:26" ht="12.75" customHeight="1" x14ac:dyDescent="0.25">
      <c r="A766" s="25"/>
      <c r="B766" s="20"/>
      <c r="C766" s="25"/>
      <c r="D766" s="46"/>
      <c r="E766" s="46"/>
      <c r="F766" s="25"/>
      <c r="G766" s="174"/>
      <c r="H766" s="136"/>
      <c r="I766" s="136"/>
      <c r="J766" s="73"/>
      <c r="K766" s="25"/>
      <c r="L766" s="25"/>
      <c r="M766" s="25"/>
      <c r="N766" s="25"/>
      <c r="O766" s="25"/>
      <c r="P766" s="25"/>
      <c r="Q766" s="25"/>
      <c r="R766" s="25"/>
      <c r="S766" s="25"/>
      <c r="T766" s="25"/>
      <c r="U766" s="25"/>
      <c r="V766" s="25"/>
      <c r="W766" s="25"/>
      <c r="X766" s="25"/>
      <c r="Y766" s="25"/>
      <c r="Z766" s="25"/>
    </row>
    <row r="767" spans="1:26" ht="12.75" customHeight="1" x14ac:dyDescent="0.25">
      <c r="A767" s="25"/>
      <c r="B767" s="20"/>
      <c r="C767" s="25"/>
      <c r="D767" s="46"/>
      <c r="E767" s="46"/>
      <c r="F767" s="25"/>
      <c r="G767" s="174"/>
      <c r="H767" s="136"/>
      <c r="I767" s="136"/>
      <c r="J767" s="73"/>
      <c r="K767" s="25"/>
      <c r="L767" s="25"/>
      <c r="M767" s="25"/>
      <c r="N767" s="25"/>
      <c r="O767" s="25"/>
      <c r="P767" s="25"/>
      <c r="Q767" s="25"/>
      <c r="R767" s="25"/>
      <c r="S767" s="25"/>
      <c r="T767" s="25"/>
      <c r="U767" s="25"/>
      <c r="V767" s="25"/>
      <c r="W767" s="25"/>
      <c r="X767" s="25"/>
      <c r="Y767" s="25"/>
      <c r="Z767" s="25"/>
    </row>
    <row r="768" spans="1:26" ht="12.75" customHeight="1" x14ac:dyDescent="0.25">
      <c r="A768" s="25"/>
      <c r="B768" s="20"/>
      <c r="C768" s="25"/>
      <c r="D768" s="46"/>
      <c r="E768" s="46"/>
      <c r="F768" s="25"/>
      <c r="G768" s="174"/>
      <c r="H768" s="136"/>
      <c r="I768" s="136"/>
      <c r="J768" s="73"/>
      <c r="K768" s="25"/>
      <c r="L768" s="25"/>
      <c r="M768" s="25"/>
      <c r="N768" s="25"/>
      <c r="O768" s="25"/>
      <c r="P768" s="25"/>
      <c r="Q768" s="25"/>
      <c r="R768" s="25"/>
      <c r="S768" s="25"/>
      <c r="T768" s="25"/>
      <c r="U768" s="25"/>
      <c r="V768" s="25"/>
      <c r="W768" s="25"/>
      <c r="X768" s="25"/>
      <c r="Y768" s="25"/>
      <c r="Z768" s="25"/>
    </row>
    <row r="769" spans="1:26" ht="12.75" customHeight="1" x14ac:dyDescent="0.25">
      <c r="A769" s="25"/>
      <c r="B769" s="20"/>
      <c r="C769" s="25"/>
      <c r="D769" s="46"/>
      <c r="E769" s="46"/>
      <c r="F769" s="25"/>
      <c r="G769" s="174"/>
      <c r="H769" s="136"/>
      <c r="I769" s="136"/>
      <c r="J769" s="73"/>
      <c r="K769" s="25"/>
      <c r="L769" s="25"/>
      <c r="M769" s="25"/>
      <c r="N769" s="25"/>
      <c r="O769" s="25"/>
      <c r="P769" s="25"/>
      <c r="Q769" s="25"/>
      <c r="R769" s="25"/>
      <c r="S769" s="25"/>
      <c r="T769" s="25"/>
      <c r="U769" s="25"/>
      <c r="V769" s="25"/>
      <c r="W769" s="25"/>
      <c r="X769" s="25"/>
      <c r="Y769" s="25"/>
      <c r="Z769" s="25"/>
    </row>
    <row r="770" spans="1:26" ht="12.75" customHeight="1" x14ac:dyDescent="0.25">
      <c r="A770" s="25"/>
      <c r="B770" s="20"/>
      <c r="C770" s="25"/>
      <c r="D770" s="46"/>
      <c r="E770" s="46"/>
      <c r="F770" s="25"/>
      <c r="G770" s="174"/>
      <c r="H770" s="136"/>
      <c r="I770" s="136"/>
      <c r="J770" s="73"/>
      <c r="K770" s="25"/>
      <c r="L770" s="25"/>
      <c r="M770" s="25"/>
      <c r="N770" s="25"/>
      <c r="O770" s="25"/>
      <c r="P770" s="25"/>
      <c r="Q770" s="25"/>
      <c r="R770" s="25"/>
      <c r="S770" s="25"/>
      <c r="T770" s="25"/>
      <c r="U770" s="25"/>
      <c r="V770" s="25"/>
      <c r="W770" s="25"/>
      <c r="X770" s="25"/>
      <c r="Y770" s="25"/>
      <c r="Z770" s="25"/>
    </row>
    <row r="771" spans="1:26" ht="12.75" customHeight="1" x14ac:dyDescent="0.25">
      <c r="A771" s="25"/>
      <c r="B771" s="20"/>
      <c r="C771" s="25"/>
      <c r="D771" s="46"/>
      <c r="E771" s="46"/>
      <c r="F771" s="25"/>
      <c r="G771" s="174"/>
      <c r="H771" s="136"/>
      <c r="I771" s="136"/>
      <c r="J771" s="73"/>
      <c r="K771" s="25"/>
      <c r="L771" s="25"/>
      <c r="M771" s="25"/>
      <c r="N771" s="25"/>
      <c r="O771" s="25"/>
      <c r="P771" s="25"/>
      <c r="Q771" s="25"/>
      <c r="R771" s="25"/>
      <c r="S771" s="25"/>
      <c r="T771" s="25"/>
      <c r="U771" s="25"/>
      <c r="V771" s="25"/>
      <c r="W771" s="25"/>
      <c r="X771" s="25"/>
      <c r="Y771" s="25"/>
      <c r="Z771" s="25"/>
    </row>
    <row r="772" spans="1:26" ht="12.75" customHeight="1" x14ac:dyDescent="0.25">
      <c r="A772" s="25"/>
      <c r="B772" s="20"/>
      <c r="C772" s="25"/>
      <c r="D772" s="46"/>
      <c r="E772" s="46"/>
      <c r="F772" s="25"/>
      <c r="G772" s="174"/>
      <c r="H772" s="136"/>
      <c r="I772" s="136"/>
      <c r="J772" s="73"/>
      <c r="K772" s="25"/>
      <c r="L772" s="25"/>
      <c r="M772" s="25"/>
      <c r="N772" s="25"/>
      <c r="O772" s="25"/>
      <c r="P772" s="25"/>
      <c r="Q772" s="25"/>
      <c r="R772" s="25"/>
      <c r="S772" s="25"/>
      <c r="T772" s="25"/>
      <c r="U772" s="25"/>
      <c r="V772" s="25"/>
      <c r="W772" s="25"/>
      <c r="X772" s="25"/>
      <c r="Y772" s="25"/>
      <c r="Z772" s="25"/>
    </row>
    <row r="773" spans="1:26" ht="12.75" customHeight="1" x14ac:dyDescent="0.25">
      <c r="A773" s="25"/>
      <c r="B773" s="20"/>
      <c r="C773" s="25"/>
      <c r="D773" s="46"/>
      <c r="E773" s="46"/>
      <c r="F773" s="25"/>
      <c r="G773" s="174"/>
      <c r="H773" s="136"/>
      <c r="I773" s="136"/>
      <c r="J773" s="73"/>
      <c r="K773" s="25"/>
      <c r="L773" s="25"/>
      <c r="M773" s="25"/>
      <c r="N773" s="25"/>
      <c r="O773" s="25"/>
      <c r="P773" s="25"/>
      <c r="Q773" s="25"/>
      <c r="R773" s="25"/>
      <c r="S773" s="25"/>
      <c r="T773" s="25"/>
      <c r="U773" s="25"/>
      <c r="V773" s="25"/>
      <c r="W773" s="25"/>
      <c r="X773" s="25"/>
      <c r="Y773" s="25"/>
      <c r="Z773" s="25"/>
    </row>
    <row r="774" spans="1:26" ht="12.75" customHeight="1" x14ac:dyDescent="0.25">
      <c r="A774" s="25"/>
      <c r="B774" s="20"/>
      <c r="C774" s="25"/>
      <c r="D774" s="46"/>
      <c r="E774" s="46"/>
      <c r="F774" s="25"/>
      <c r="G774" s="174"/>
      <c r="H774" s="136"/>
      <c r="I774" s="136"/>
      <c r="J774" s="73"/>
      <c r="K774" s="25"/>
      <c r="L774" s="25"/>
      <c r="M774" s="25"/>
      <c r="N774" s="25"/>
      <c r="O774" s="25"/>
      <c r="P774" s="25"/>
      <c r="Q774" s="25"/>
      <c r="R774" s="25"/>
      <c r="S774" s="25"/>
      <c r="T774" s="25"/>
      <c r="U774" s="25"/>
      <c r="V774" s="25"/>
      <c r="W774" s="25"/>
      <c r="X774" s="25"/>
      <c r="Y774" s="25"/>
      <c r="Z774" s="25"/>
    </row>
    <row r="775" spans="1:26" ht="12.75" customHeight="1" x14ac:dyDescent="0.25">
      <c r="A775" s="25"/>
      <c r="B775" s="20"/>
      <c r="C775" s="25"/>
      <c r="D775" s="46"/>
      <c r="E775" s="46"/>
      <c r="F775" s="25"/>
      <c r="G775" s="174"/>
      <c r="H775" s="136"/>
      <c r="I775" s="136"/>
      <c r="J775" s="73"/>
      <c r="K775" s="25"/>
      <c r="L775" s="25"/>
      <c r="M775" s="25"/>
      <c r="N775" s="25"/>
      <c r="O775" s="25"/>
      <c r="P775" s="25"/>
      <c r="Q775" s="25"/>
      <c r="R775" s="25"/>
      <c r="S775" s="25"/>
      <c r="T775" s="25"/>
      <c r="U775" s="25"/>
      <c r="V775" s="25"/>
      <c r="W775" s="25"/>
      <c r="X775" s="25"/>
      <c r="Y775" s="25"/>
      <c r="Z775" s="25"/>
    </row>
    <row r="776" spans="1:26" ht="12.75" customHeight="1" x14ac:dyDescent="0.25">
      <c r="A776" s="25"/>
      <c r="B776" s="20"/>
      <c r="C776" s="25"/>
      <c r="D776" s="46"/>
      <c r="E776" s="46"/>
      <c r="F776" s="25"/>
      <c r="G776" s="174"/>
      <c r="H776" s="136"/>
      <c r="I776" s="136"/>
      <c r="J776" s="73"/>
      <c r="K776" s="25"/>
      <c r="L776" s="25"/>
      <c r="M776" s="25"/>
      <c r="N776" s="25"/>
      <c r="O776" s="25"/>
      <c r="P776" s="25"/>
      <c r="Q776" s="25"/>
      <c r="R776" s="25"/>
      <c r="S776" s="25"/>
      <c r="T776" s="25"/>
      <c r="U776" s="25"/>
      <c r="V776" s="25"/>
      <c r="W776" s="25"/>
      <c r="X776" s="25"/>
      <c r="Y776" s="25"/>
      <c r="Z776" s="25"/>
    </row>
    <row r="777" spans="1:26" ht="12.75" customHeight="1" x14ac:dyDescent="0.25">
      <c r="A777" s="25"/>
      <c r="B777" s="20"/>
      <c r="C777" s="25"/>
      <c r="D777" s="46"/>
      <c r="E777" s="46"/>
      <c r="F777" s="25"/>
      <c r="G777" s="174"/>
      <c r="H777" s="136"/>
      <c r="I777" s="136"/>
      <c r="J777" s="73"/>
      <c r="K777" s="25"/>
      <c r="L777" s="25"/>
      <c r="M777" s="25"/>
      <c r="N777" s="25"/>
      <c r="O777" s="25"/>
      <c r="P777" s="25"/>
      <c r="Q777" s="25"/>
      <c r="R777" s="25"/>
      <c r="S777" s="25"/>
      <c r="T777" s="25"/>
      <c r="U777" s="25"/>
      <c r="V777" s="25"/>
      <c r="W777" s="25"/>
      <c r="X777" s="25"/>
      <c r="Y777" s="25"/>
      <c r="Z777" s="25"/>
    </row>
    <row r="778" spans="1:26" ht="12.75" customHeight="1" x14ac:dyDescent="0.25">
      <c r="A778" s="25"/>
      <c r="B778" s="20"/>
      <c r="C778" s="25"/>
      <c r="D778" s="46"/>
      <c r="E778" s="46"/>
      <c r="F778" s="25"/>
      <c r="G778" s="174"/>
      <c r="H778" s="136"/>
      <c r="I778" s="136"/>
      <c r="J778" s="73"/>
      <c r="K778" s="25"/>
      <c r="L778" s="25"/>
      <c r="M778" s="25"/>
      <c r="N778" s="25"/>
      <c r="O778" s="25"/>
      <c r="P778" s="25"/>
      <c r="Q778" s="25"/>
      <c r="R778" s="25"/>
      <c r="S778" s="25"/>
      <c r="T778" s="25"/>
      <c r="U778" s="25"/>
      <c r="V778" s="25"/>
      <c r="W778" s="25"/>
      <c r="X778" s="25"/>
      <c r="Y778" s="25"/>
      <c r="Z778" s="25"/>
    </row>
    <row r="779" spans="1:26" ht="12.75" customHeight="1" x14ac:dyDescent="0.25">
      <c r="A779" s="25"/>
      <c r="B779" s="20"/>
      <c r="C779" s="25"/>
      <c r="D779" s="46"/>
      <c r="E779" s="46"/>
      <c r="F779" s="25"/>
      <c r="G779" s="174"/>
      <c r="H779" s="136"/>
      <c r="I779" s="136"/>
      <c r="J779" s="73"/>
      <c r="K779" s="25"/>
      <c r="L779" s="25"/>
      <c r="M779" s="25"/>
      <c r="N779" s="25"/>
      <c r="O779" s="25"/>
      <c r="P779" s="25"/>
      <c r="Q779" s="25"/>
      <c r="R779" s="25"/>
      <c r="S779" s="25"/>
      <c r="T779" s="25"/>
      <c r="U779" s="25"/>
      <c r="V779" s="25"/>
      <c r="W779" s="25"/>
      <c r="X779" s="25"/>
      <c r="Y779" s="25"/>
      <c r="Z779" s="25"/>
    </row>
    <row r="780" spans="1:26" ht="12.75" customHeight="1" x14ac:dyDescent="0.25">
      <c r="A780" s="25"/>
      <c r="B780" s="20"/>
      <c r="C780" s="25"/>
      <c r="D780" s="46"/>
      <c r="E780" s="46"/>
      <c r="F780" s="25"/>
      <c r="G780" s="174"/>
      <c r="H780" s="136"/>
      <c r="I780" s="136"/>
      <c r="J780" s="73"/>
      <c r="K780" s="25"/>
      <c r="L780" s="25"/>
      <c r="M780" s="25"/>
      <c r="N780" s="25"/>
      <c r="O780" s="25"/>
      <c r="P780" s="25"/>
      <c r="Q780" s="25"/>
      <c r="R780" s="25"/>
      <c r="S780" s="25"/>
      <c r="T780" s="25"/>
      <c r="U780" s="25"/>
      <c r="V780" s="25"/>
      <c r="W780" s="25"/>
      <c r="X780" s="25"/>
      <c r="Y780" s="25"/>
      <c r="Z780" s="25"/>
    </row>
    <row r="781" spans="1:26" ht="12.75" customHeight="1" x14ac:dyDescent="0.25">
      <c r="A781" s="25"/>
      <c r="B781" s="20"/>
      <c r="C781" s="25"/>
      <c r="D781" s="46"/>
      <c r="E781" s="46"/>
      <c r="F781" s="25"/>
      <c r="G781" s="174"/>
      <c r="H781" s="136"/>
      <c r="I781" s="136"/>
      <c r="J781" s="73"/>
      <c r="K781" s="25"/>
      <c r="L781" s="25"/>
      <c r="M781" s="25"/>
      <c r="N781" s="25"/>
      <c r="O781" s="25"/>
      <c r="P781" s="25"/>
      <c r="Q781" s="25"/>
      <c r="R781" s="25"/>
      <c r="S781" s="25"/>
      <c r="T781" s="25"/>
      <c r="U781" s="25"/>
      <c r="V781" s="25"/>
      <c r="W781" s="25"/>
      <c r="X781" s="25"/>
      <c r="Y781" s="25"/>
      <c r="Z781" s="25"/>
    </row>
    <row r="782" spans="1:26" ht="12.75" customHeight="1" x14ac:dyDescent="0.25">
      <c r="A782" s="25"/>
      <c r="B782" s="20"/>
      <c r="C782" s="25"/>
      <c r="D782" s="46"/>
      <c r="E782" s="46"/>
      <c r="F782" s="25"/>
      <c r="G782" s="174"/>
      <c r="H782" s="136"/>
      <c r="I782" s="136"/>
      <c r="J782" s="73"/>
      <c r="K782" s="25"/>
      <c r="L782" s="25"/>
      <c r="M782" s="25"/>
      <c r="N782" s="25"/>
      <c r="O782" s="25"/>
      <c r="P782" s="25"/>
      <c r="Q782" s="25"/>
      <c r="R782" s="25"/>
      <c r="S782" s="25"/>
      <c r="T782" s="25"/>
      <c r="U782" s="25"/>
      <c r="V782" s="25"/>
      <c r="W782" s="25"/>
      <c r="X782" s="25"/>
      <c r="Y782" s="25"/>
      <c r="Z782" s="25"/>
    </row>
    <row r="783" spans="1:26" ht="12.75" customHeight="1" x14ac:dyDescent="0.25">
      <c r="A783" s="25"/>
      <c r="B783" s="20"/>
      <c r="C783" s="25"/>
      <c r="D783" s="46"/>
      <c r="E783" s="46"/>
      <c r="F783" s="25"/>
      <c r="G783" s="174"/>
      <c r="H783" s="136"/>
      <c r="I783" s="136"/>
      <c r="J783" s="73"/>
      <c r="K783" s="25"/>
      <c r="L783" s="25"/>
      <c r="M783" s="25"/>
      <c r="N783" s="25"/>
      <c r="O783" s="25"/>
      <c r="P783" s="25"/>
      <c r="Q783" s="25"/>
      <c r="R783" s="25"/>
      <c r="S783" s="25"/>
      <c r="T783" s="25"/>
      <c r="U783" s="25"/>
      <c r="V783" s="25"/>
      <c r="W783" s="25"/>
      <c r="X783" s="25"/>
      <c r="Y783" s="25"/>
      <c r="Z783" s="25"/>
    </row>
    <row r="784" spans="1:26" ht="12.75" customHeight="1" x14ac:dyDescent="0.25">
      <c r="A784" s="25"/>
      <c r="B784" s="20"/>
      <c r="C784" s="25"/>
      <c r="D784" s="46"/>
      <c r="E784" s="46"/>
      <c r="F784" s="25"/>
      <c r="G784" s="174"/>
      <c r="H784" s="136"/>
      <c r="I784" s="136"/>
      <c r="J784" s="73"/>
      <c r="K784" s="25"/>
      <c r="L784" s="25"/>
      <c r="M784" s="25"/>
      <c r="N784" s="25"/>
      <c r="O784" s="25"/>
      <c r="P784" s="25"/>
      <c r="Q784" s="25"/>
      <c r="R784" s="25"/>
      <c r="S784" s="25"/>
      <c r="T784" s="25"/>
      <c r="U784" s="25"/>
      <c r="V784" s="25"/>
      <c r="W784" s="25"/>
      <c r="X784" s="25"/>
      <c r="Y784" s="25"/>
      <c r="Z784" s="25"/>
    </row>
    <row r="785" spans="1:26" ht="12.75" customHeight="1" x14ac:dyDescent="0.25">
      <c r="A785" s="25"/>
      <c r="B785" s="20"/>
      <c r="C785" s="25"/>
      <c r="D785" s="46"/>
      <c r="E785" s="46"/>
      <c r="F785" s="25"/>
      <c r="G785" s="174"/>
      <c r="H785" s="136"/>
      <c r="I785" s="136"/>
      <c r="J785" s="73"/>
      <c r="K785" s="25"/>
      <c r="L785" s="25"/>
      <c r="M785" s="25"/>
      <c r="N785" s="25"/>
      <c r="O785" s="25"/>
      <c r="P785" s="25"/>
      <c r="Q785" s="25"/>
      <c r="R785" s="25"/>
      <c r="S785" s="25"/>
      <c r="T785" s="25"/>
      <c r="U785" s="25"/>
      <c r="V785" s="25"/>
      <c r="W785" s="25"/>
      <c r="X785" s="25"/>
      <c r="Y785" s="25"/>
      <c r="Z785" s="25"/>
    </row>
    <row r="786" spans="1:26" ht="12.75" customHeight="1" x14ac:dyDescent="0.25">
      <c r="A786" s="25"/>
      <c r="B786" s="20"/>
      <c r="C786" s="25"/>
      <c r="D786" s="46"/>
      <c r="E786" s="46"/>
      <c r="F786" s="25"/>
      <c r="G786" s="174"/>
      <c r="H786" s="136"/>
      <c r="I786" s="136"/>
      <c r="J786" s="73"/>
      <c r="K786" s="25"/>
      <c r="L786" s="25"/>
      <c r="M786" s="25"/>
      <c r="N786" s="25"/>
      <c r="O786" s="25"/>
      <c r="P786" s="25"/>
      <c r="Q786" s="25"/>
      <c r="R786" s="25"/>
      <c r="S786" s="25"/>
      <c r="T786" s="25"/>
      <c r="U786" s="25"/>
      <c r="V786" s="25"/>
      <c r="W786" s="25"/>
      <c r="X786" s="25"/>
      <c r="Y786" s="25"/>
      <c r="Z786" s="25"/>
    </row>
    <row r="787" spans="1:26" ht="12.75" customHeight="1" x14ac:dyDescent="0.25">
      <c r="A787" s="25"/>
      <c r="B787" s="20"/>
      <c r="C787" s="25"/>
      <c r="D787" s="46"/>
      <c r="E787" s="46"/>
      <c r="F787" s="25"/>
      <c r="G787" s="174"/>
      <c r="H787" s="136"/>
      <c r="I787" s="136"/>
      <c r="J787" s="73"/>
      <c r="K787" s="25"/>
      <c r="L787" s="25"/>
      <c r="M787" s="25"/>
      <c r="N787" s="25"/>
      <c r="O787" s="25"/>
      <c r="P787" s="25"/>
      <c r="Q787" s="25"/>
      <c r="R787" s="25"/>
      <c r="S787" s="25"/>
      <c r="T787" s="25"/>
      <c r="U787" s="25"/>
      <c r="V787" s="25"/>
      <c r="W787" s="25"/>
      <c r="X787" s="25"/>
      <c r="Y787" s="25"/>
      <c r="Z787" s="25"/>
    </row>
    <row r="788" spans="1:26" ht="12.75" customHeight="1" x14ac:dyDescent="0.25">
      <c r="A788" s="25"/>
      <c r="B788" s="20"/>
      <c r="C788" s="25"/>
      <c r="D788" s="46"/>
      <c r="E788" s="46"/>
      <c r="F788" s="25"/>
      <c r="G788" s="174"/>
      <c r="H788" s="136"/>
      <c r="I788" s="136"/>
      <c r="J788" s="73"/>
      <c r="K788" s="25"/>
      <c r="L788" s="25"/>
      <c r="M788" s="25"/>
      <c r="N788" s="25"/>
      <c r="O788" s="25"/>
      <c r="P788" s="25"/>
      <c r="Q788" s="25"/>
      <c r="R788" s="25"/>
      <c r="S788" s="25"/>
      <c r="T788" s="25"/>
      <c r="U788" s="25"/>
      <c r="V788" s="25"/>
      <c r="W788" s="25"/>
      <c r="X788" s="25"/>
      <c r="Y788" s="25"/>
      <c r="Z788" s="25"/>
    </row>
    <row r="789" spans="1:26" ht="12.75" customHeight="1" x14ac:dyDescent="0.25">
      <c r="A789" s="25"/>
      <c r="B789" s="20"/>
      <c r="C789" s="25"/>
      <c r="D789" s="46"/>
      <c r="E789" s="46"/>
      <c r="F789" s="25"/>
      <c r="G789" s="174"/>
      <c r="H789" s="136"/>
      <c r="I789" s="136"/>
      <c r="J789" s="73"/>
      <c r="K789" s="25"/>
      <c r="L789" s="25"/>
      <c r="M789" s="25"/>
      <c r="N789" s="25"/>
      <c r="O789" s="25"/>
      <c r="P789" s="25"/>
      <c r="Q789" s="25"/>
      <c r="R789" s="25"/>
      <c r="S789" s="25"/>
      <c r="T789" s="25"/>
      <c r="U789" s="25"/>
      <c r="V789" s="25"/>
      <c r="W789" s="25"/>
      <c r="X789" s="25"/>
      <c r="Y789" s="25"/>
      <c r="Z789" s="25"/>
    </row>
    <row r="790" spans="1:26" ht="12.75" customHeight="1" x14ac:dyDescent="0.25">
      <c r="A790" s="25"/>
      <c r="B790" s="20"/>
      <c r="C790" s="25"/>
      <c r="D790" s="46"/>
      <c r="E790" s="46"/>
      <c r="F790" s="25"/>
      <c r="G790" s="174"/>
      <c r="H790" s="136"/>
      <c r="I790" s="136"/>
      <c r="J790" s="73"/>
      <c r="K790" s="25"/>
      <c r="L790" s="25"/>
      <c r="M790" s="25"/>
      <c r="N790" s="25"/>
      <c r="O790" s="25"/>
      <c r="P790" s="25"/>
      <c r="Q790" s="25"/>
      <c r="R790" s="25"/>
      <c r="S790" s="25"/>
      <c r="T790" s="25"/>
      <c r="U790" s="25"/>
      <c r="V790" s="25"/>
      <c r="W790" s="25"/>
      <c r="X790" s="25"/>
      <c r="Y790" s="25"/>
      <c r="Z790" s="25"/>
    </row>
    <row r="791" spans="1:26" ht="12.75" customHeight="1" x14ac:dyDescent="0.25">
      <c r="A791" s="25"/>
      <c r="B791" s="20"/>
      <c r="C791" s="25"/>
      <c r="D791" s="46"/>
      <c r="E791" s="46"/>
      <c r="F791" s="25"/>
      <c r="G791" s="174"/>
      <c r="H791" s="136"/>
      <c r="I791" s="136"/>
      <c r="J791" s="73"/>
      <c r="K791" s="25"/>
      <c r="L791" s="25"/>
      <c r="M791" s="25"/>
      <c r="N791" s="25"/>
      <c r="O791" s="25"/>
      <c r="P791" s="25"/>
      <c r="Q791" s="25"/>
      <c r="R791" s="25"/>
      <c r="S791" s="25"/>
      <c r="T791" s="25"/>
      <c r="U791" s="25"/>
      <c r="V791" s="25"/>
      <c r="W791" s="25"/>
      <c r="X791" s="25"/>
      <c r="Y791" s="25"/>
      <c r="Z791" s="25"/>
    </row>
    <row r="792" spans="1:26" ht="12.75" customHeight="1" x14ac:dyDescent="0.25">
      <c r="A792" s="25"/>
      <c r="B792" s="20"/>
      <c r="C792" s="25"/>
      <c r="D792" s="46"/>
      <c r="E792" s="46"/>
      <c r="F792" s="25"/>
      <c r="G792" s="174"/>
      <c r="H792" s="136"/>
      <c r="I792" s="136"/>
      <c r="J792" s="73"/>
      <c r="K792" s="25"/>
      <c r="L792" s="25"/>
      <c r="M792" s="25"/>
      <c r="N792" s="25"/>
      <c r="O792" s="25"/>
      <c r="P792" s="25"/>
      <c r="Q792" s="25"/>
      <c r="R792" s="25"/>
      <c r="S792" s="25"/>
      <c r="T792" s="25"/>
      <c r="U792" s="25"/>
      <c r="V792" s="25"/>
      <c r="W792" s="25"/>
      <c r="X792" s="25"/>
      <c r="Y792" s="25"/>
      <c r="Z792" s="25"/>
    </row>
    <row r="793" spans="1:26" ht="12.75" customHeight="1" x14ac:dyDescent="0.25">
      <c r="A793" s="25"/>
      <c r="B793" s="20"/>
      <c r="C793" s="25"/>
      <c r="D793" s="46"/>
      <c r="E793" s="46"/>
      <c r="F793" s="25"/>
      <c r="G793" s="174"/>
      <c r="H793" s="136"/>
      <c r="I793" s="136"/>
      <c r="J793" s="73"/>
      <c r="K793" s="25"/>
      <c r="L793" s="25"/>
      <c r="M793" s="25"/>
      <c r="N793" s="25"/>
      <c r="O793" s="25"/>
      <c r="P793" s="25"/>
      <c r="Q793" s="25"/>
      <c r="R793" s="25"/>
      <c r="S793" s="25"/>
      <c r="T793" s="25"/>
      <c r="U793" s="25"/>
      <c r="V793" s="25"/>
      <c r="W793" s="25"/>
      <c r="X793" s="25"/>
      <c r="Y793" s="25"/>
      <c r="Z793" s="25"/>
    </row>
    <row r="794" spans="1:26" ht="12.75" customHeight="1" x14ac:dyDescent="0.25">
      <c r="A794" s="25"/>
      <c r="B794" s="20"/>
      <c r="C794" s="25"/>
      <c r="D794" s="46"/>
      <c r="E794" s="46"/>
      <c r="F794" s="25"/>
      <c r="G794" s="174"/>
      <c r="H794" s="136"/>
      <c r="I794" s="136"/>
      <c r="J794" s="73"/>
      <c r="K794" s="25"/>
      <c r="L794" s="25"/>
      <c r="M794" s="25"/>
      <c r="N794" s="25"/>
      <c r="O794" s="25"/>
      <c r="P794" s="25"/>
      <c r="Q794" s="25"/>
      <c r="R794" s="25"/>
      <c r="S794" s="25"/>
      <c r="T794" s="25"/>
      <c r="U794" s="25"/>
      <c r="V794" s="25"/>
      <c r="W794" s="25"/>
      <c r="X794" s="25"/>
      <c r="Y794" s="25"/>
      <c r="Z794" s="25"/>
    </row>
    <row r="795" spans="1:26" ht="12.75" customHeight="1" x14ac:dyDescent="0.25">
      <c r="A795" s="25"/>
      <c r="B795" s="20"/>
      <c r="C795" s="25"/>
      <c r="D795" s="46"/>
      <c r="E795" s="46"/>
      <c r="F795" s="25"/>
      <c r="G795" s="174"/>
      <c r="H795" s="136"/>
      <c r="I795" s="136"/>
      <c r="J795" s="73"/>
      <c r="K795" s="25"/>
      <c r="L795" s="25"/>
      <c r="M795" s="25"/>
      <c r="N795" s="25"/>
      <c r="O795" s="25"/>
      <c r="P795" s="25"/>
      <c r="Q795" s="25"/>
      <c r="R795" s="25"/>
      <c r="S795" s="25"/>
      <c r="T795" s="25"/>
      <c r="U795" s="25"/>
      <c r="V795" s="25"/>
      <c r="W795" s="25"/>
      <c r="X795" s="25"/>
      <c r="Y795" s="25"/>
      <c r="Z795" s="25"/>
    </row>
    <row r="796" spans="1:26" ht="12.75" customHeight="1" x14ac:dyDescent="0.25">
      <c r="A796" s="25"/>
      <c r="B796" s="20"/>
      <c r="C796" s="25"/>
      <c r="D796" s="46"/>
      <c r="E796" s="46"/>
      <c r="F796" s="25"/>
      <c r="G796" s="174"/>
      <c r="H796" s="136"/>
      <c r="I796" s="136"/>
      <c r="J796" s="73"/>
      <c r="K796" s="25"/>
      <c r="L796" s="25"/>
      <c r="M796" s="25"/>
      <c r="N796" s="25"/>
      <c r="O796" s="25"/>
      <c r="P796" s="25"/>
      <c r="Q796" s="25"/>
      <c r="R796" s="25"/>
      <c r="S796" s="25"/>
      <c r="T796" s="25"/>
      <c r="U796" s="25"/>
      <c r="V796" s="25"/>
      <c r="W796" s="25"/>
      <c r="X796" s="25"/>
      <c r="Y796" s="25"/>
      <c r="Z796" s="25"/>
    </row>
    <row r="797" spans="1:26" ht="12.75" customHeight="1" x14ac:dyDescent="0.25">
      <c r="A797" s="25"/>
      <c r="B797" s="20"/>
      <c r="C797" s="25"/>
      <c r="D797" s="46"/>
      <c r="E797" s="46"/>
      <c r="F797" s="25"/>
      <c r="G797" s="174"/>
      <c r="H797" s="136"/>
      <c r="I797" s="136"/>
      <c r="J797" s="73"/>
      <c r="K797" s="25"/>
      <c r="L797" s="25"/>
      <c r="M797" s="25"/>
      <c r="N797" s="25"/>
      <c r="O797" s="25"/>
      <c r="P797" s="25"/>
      <c r="Q797" s="25"/>
      <c r="R797" s="25"/>
      <c r="S797" s="25"/>
      <c r="T797" s="25"/>
      <c r="U797" s="25"/>
      <c r="V797" s="25"/>
      <c r="W797" s="25"/>
      <c r="X797" s="25"/>
      <c r="Y797" s="25"/>
      <c r="Z797" s="25"/>
    </row>
    <row r="798" spans="1:26" ht="12.75" customHeight="1" x14ac:dyDescent="0.25">
      <c r="A798" s="25"/>
      <c r="B798" s="20"/>
      <c r="C798" s="25"/>
      <c r="D798" s="46"/>
      <c r="E798" s="46"/>
      <c r="F798" s="25"/>
      <c r="G798" s="174"/>
      <c r="H798" s="136"/>
      <c r="I798" s="136"/>
      <c r="J798" s="73"/>
      <c r="K798" s="25"/>
      <c r="L798" s="25"/>
      <c r="M798" s="25"/>
      <c r="N798" s="25"/>
      <c r="O798" s="25"/>
      <c r="P798" s="25"/>
      <c r="Q798" s="25"/>
      <c r="R798" s="25"/>
      <c r="S798" s="25"/>
      <c r="T798" s="25"/>
      <c r="U798" s="25"/>
      <c r="V798" s="25"/>
      <c r="W798" s="25"/>
      <c r="X798" s="25"/>
      <c r="Y798" s="25"/>
      <c r="Z798" s="25"/>
    </row>
    <row r="799" spans="1:26" ht="12.75" customHeight="1" x14ac:dyDescent="0.25">
      <c r="A799" s="25"/>
      <c r="B799" s="20"/>
      <c r="C799" s="25"/>
      <c r="D799" s="46"/>
      <c r="E799" s="46"/>
      <c r="F799" s="25"/>
      <c r="G799" s="174"/>
      <c r="H799" s="136"/>
      <c r="I799" s="136"/>
      <c r="J799" s="73"/>
      <c r="K799" s="25"/>
      <c r="L799" s="25"/>
      <c r="M799" s="25"/>
      <c r="N799" s="25"/>
      <c r="O799" s="25"/>
      <c r="P799" s="25"/>
      <c r="Q799" s="25"/>
      <c r="R799" s="25"/>
      <c r="S799" s="25"/>
      <c r="T799" s="25"/>
      <c r="U799" s="25"/>
      <c r="V799" s="25"/>
      <c r="W799" s="25"/>
      <c r="X799" s="25"/>
      <c r="Y799" s="25"/>
      <c r="Z799" s="25"/>
    </row>
    <row r="800" spans="1:26" ht="12.75" customHeight="1" x14ac:dyDescent="0.25">
      <c r="A800" s="25"/>
      <c r="B800" s="20"/>
      <c r="C800" s="25"/>
      <c r="D800" s="46"/>
      <c r="E800" s="46"/>
      <c r="F800" s="25"/>
      <c r="G800" s="174"/>
      <c r="H800" s="136"/>
      <c r="I800" s="136"/>
      <c r="J800" s="73"/>
      <c r="K800" s="25"/>
      <c r="L800" s="25"/>
      <c r="M800" s="25"/>
      <c r="N800" s="25"/>
      <c r="O800" s="25"/>
      <c r="P800" s="25"/>
      <c r="Q800" s="25"/>
      <c r="R800" s="25"/>
      <c r="S800" s="25"/>
      <c r="T800" s="25"/>
      <c r="U800" s="25"/>
      <c r="V800" s="25"/>
      <c r="W800" s="25"/>
      <c r="X800" s="25"/>
      <c r="Y800" s="25"/>
      <c r="Z800" s="25"/>
    </row>
    <row r="801" spans="1:26" ht="12.75" customHeight="1" x14ac:dyDescent="0.25">
      <c r="A801" s="25"/>
      <c r="B801" s="20"/>
      <c r="C801" s="25"/>
      <c r="D801" s="46"/>
      <c r="E801" s="46"/>
      <c r="F801" s="25"/>
      <c r="G801" s="174"/>
      <c r="H801" s="136"/>
      <c r="I801" s="136"/>
      <c r="J801" s="73"/>
      <c r="K801" s="25"/>
      <c r="L801" s="25"/>
      <c r="M801" s="25"/>
      <c r="N801" s="25"/>
      <c r="O801" s="25"/>
      <c r="P801" s="25"/>
      <c r="Q801" s="25"/>
      <c r="R801" s="25"/>
      <c r="S801" s="25"/>
      <c r="T801" s="25"/>
      <c r="U801" s="25"/>
      <c r="V801" s="25"/>
      <c r="W801" s="25"/>
      <c r="X801" s="25"/>
      <c r="Y801" s="25"/>
      <c r="Z801" s="25"/>
    </row>
    <row r="802" spans="1:26" ht="12.75" customHeight="1" x14ac:dyDescent="0.25">
      <c r="A802" s="25"/>
      <c r="B802" s="20"/>
      <c r="C802" s="25"/>
      <c r="D802" s="46"/>
      <c r="E802" s="46"/>
      <c r="F802" s="25"/>
      <c r="G802" s="174"/>
      <c r="H802" s="136"/>
      <c r="I802" s="136"/>
      <c r="J802" s="73"/>
      <c r="K802" s="25"/>
      <c r="L802" s="25"/>
      <c r="M802" s="25"/>
      <c r="N802" s="25"/>
      <c r="O802" s="25"/>
      <c r="P802" s="25"/>
      <c r="Q802" s="25"/>
      <c r="R802" s="25"/>
      <c r="S802" s="25"/>
      <c r="T802" s="25"/>
      <c r="U802" s="25"/>
      <c r="V802" s="25"/>
      <c r="W802" s="25"/>
      <c r="X802" s="25"/>
      <c r="Y802" s="25"/>
      <c r="Z802" s="25"/>
    </row>
    <row r="803" spans="1:26" ht="12.75" customHeight="1" x14ac:dyDescent="0.25">
      <c r="A803" s="25"/>
      <c r="B803" s="20"/>
      <c r="C803" s="25"/>
      <c r="D803" s="46"/>
      <c r="E803" s="46"/>
      <c r="F803" s="25"/>
      <c r="G803" s="174"/>
      <c r="H803" s="136"/>
      <c r="I803" s="136"/>
      <c r="J803" s="73"/>
      <c r="K803" s="25"/>
      <c r="L803" s="25"/>
      <c r="M803" s="25"/>
      <c r="N803" s="25"/>
      <c r="O803" s="25"/>
      <c r="P803" s="25"/>
      <c r="Q803" s="25"/>
      <c r="R803" s="25"/>
      <c r="S803" s="25"/>
      <c r="T803" s="25"/>
      <c r="U803" s="25"/>
      <c r="V803" s="25"/>
      <c r="W803" s="25"/>
      <c r="X803" s="25"/>
      <c r="Y803" s="25"/>
      <c r="Z803" s="25"/>
    </row>
    <row r="804" spans="1:26" ht="12.75" customHeight="1" x14ac:dyDescent="0.25">
      <c r="A804" s="25"/>
      <c r="B804" s="20"/>
      <c r="C804" s="25"/>
      <c r="D804" s="46"/>
      <c r="E804" s="46"/>
      <c r="F804" s="25"/>
      <c r="G804" s="174"/>
      <c r="H804" s="136"/>
      <c r="I804" s="136"/>
      <c r="J804" s="73"/>
      <c r="K804" s="25"/>
      <c r="L804" s="25"/>
      <c r="M804" s="25"/>
      <c r="N804" s="25"/>
      <c r="O804" s="25"/>
      <c r="P804" s="25"/>
      <c r="Q804" s="25"/>
      <c r="R804" s="25"/>
      <c r="S804" s="25"/>
      <c r="T804" s="25"/>
      <c r="U804" s="25"/>
      <c r="V804" s="25"/>
      <c r="W804" s="25"/>
      <c r="X804" s="25"/>
      <c r="Y804" s="25"/>
      <c r="Z804" s="25"/>
    </row>
    <row r="805" spans="1:26" ht="12.75" customHeight="1" x14ac:dyDescent="0.25">
      <c r="A805" s="25"/>
      <c r="B805" s="20"/>
      <c r="C805" s="25"/>
      <c r="D805" s="46"/>
      <c r="E805" s="46"/>
      <c r="F805" s="25"/>
      <c r="G805" s="174"/>
      <c r="H805" s="136"/>
      <c r="I805" s="136"/>
      <c r="J805" s="73"/>
      <c r="K805" s="25"/>
      <c r="L805" s="25"/>
      <c r="M805" s="25"/>
      <c r="N805" s="25"/>
      <c r="O805" s="25"/>
      <c r="P805" s="25"/>
      <c r="Q805" s="25"/>
      <c r="R805" s="25"/>
      <c r="S805" s="25"/>
      <c r="T805" s="25"/>
      <c r="U805" s="25"/>
      <c r="V805" s="25"/>
      <c r="W805" s="25"/>
      <c r="X805" s="25"/>
      <c r="Y805" s="25"/>
      <c r="Z805" s="25"/>
    </row>
    <row r="806" spans="1:26" ht="12.75" customHeight="1" x14ac:dyDescent="0.25">
      <c r="A806" s="25"/>
      <c r="B806" s="20"/>
      <c r="C806" s="25"/>
      <c r="D806" s="46"/>
      <c r="E806" s="46"/>
      <c r="F806" s="25"/>
      <c r="G806" s="174"/>
      <c r="H806" s="136"/>
      <c r="I806" s="136"/>
      <c r="J806" s="73"/>
      <c r="K806" s="25"/>
      <c r="L806" s="25"/>
      <c r="M806" s="25"/>
      <c r="N806" s="25"/>
      <c r="O806" s="25"/>
      <c r="P806" s="25"/>
      <c r="Q806" s="25"/>
      <c r="R806" s="25"/>
      <c r="S806" s="25"/>
      <c r="T806" s="25"/>
      <c r="U806" s="25"/>
      <c r="V806" s="25"/>
      <c r="W806" s="25"/>
      <c r="X806" s="25"/>
      <c r="Y806" s="25"/>
      <c r="Z806" s="25"/>
    </row>
    <row r="807" spans="1:26" ht="12.75" customHeight="1" x14ac:dyDescent="0.25">
      <c r="A807" s="25"/>
      <c r="B807" s="20"/>
      <c r="C807" s="25"/>
      <c r="D807" s="46"/>
      <c r="E807" s="46"/>
      <c r="F807" s="25"/>
      <c r="G807" s="174"/>
      <c r="H807" s="136"/>
      <c r="I807" s="136"/>
      <c r="J807" s="73"/>
      <c r="K807" s="25"/>
      <c r="L807" s="25"/>
      <c r="M807" s="25"/>
      <c r="N807" s="25"/>
      <c r="O807" s="25"/>
      <c r="P807" s="25"/>
      <c r="Q807" s="25"/>
      <c r="R807" s="25"/>
      <c r="S807" s="25"/>
      <c r="T807" s="25"/>
      <c r="U807" s="25"/>
      <c r="V807" s="25"/>
      <c r="W807" s="25"/>
      <c r="X807" s="25"/>
      <c r="Y807" s="25"/>
      <c r="Z807" s="25"/>
    </row>
    <row r="808" spans="1:26" ht="12.75" customHeight="1" x14ac:dyDescent="0.25">
      <c r="A808" s="25"/>
      <c r="B808" s="20"/>
      <c r="C808" s="25"/>
      <c r="D808" s="46"/>
      <c r="E808" s="46"/>
      <c r="F808" s="25"/>
      <c r="G808" s="174"/>
      <c r="H808" s="136"/>
      <c r="I808" s="136"/>
      <c r="J808" s="73"/>
      <c r="K808" s="25"/>
      <c r="L808" s="25"/>
      <c r="M808" s="25"/>
      <c r="N808" s="25"/>
      <c r="O808" s="25"/>
      <c r="P808" s="25"/>
      <c r="Q808" s="25"/>
      <c r="R808" s="25"/>
      <c r="S808" s="25"/>
      <c r="T808" s="25"/>
      <c r="U808" s="25"/>
      <c r="V808" s="25"/>
      <c r="W808" s="25"/>
      <c r="X808" s="25"/>
      <c r="Y808" s="25"/>
      <c r="Z808" s="25"/>
    </row>
    <row r="809" spans="1:26" ht="12.75" customHeight="1" x14ac:dyDescent="0.25">
      <c r="A809" s="25"/>
      <c r="B809" s="20"/>
      <c r="C809" s="25"/>
      <c r="D809" s="46"/>
      <c r="E809" s="46"/>
      <c r="F809" s="25"/>
      <c r="G809" s="174"/>
      <c r="H809" s="136"/>
      <c r="I809" s="136"/>
      <c r="J809" s="73"/>
      <c r="K809" s="25"/>
      <c r="L809" s="25"/>
      <c r="M809" s="25"/>
      <c r="N809" s="25"/>
      <c r="O809" s="25"/>
      <c r="P809" s="25"/>
      <c r="Q809" s="25"/>
      <c r="R809" s="25"/>
      <c r="S809" s="25"/>
      <c r="T809" s="25"/>
      <c r="U809" s="25"/>
      <c r="V809" s="25"/>
      <c r="W809" s="25"/>
      <c r="X809" s="25"/>
      <c r="Y809" s="25"/>
      <c r="Z809" s="25"/>
    </row>
    <row r="810" spans="1:26" ht="12.75" customHeight="1" x14ac:dyDescent="0.25">
      <c r="A810" s="25"/>
      <c r="B810" s="20"/>
      <c r="C810" s="25"/>
      <c r="D810" s="46"/>
      <c r="E810" s="46"/>
      <c r="F810" s="25"/>
      <c r="G810" s="174"/>
      <c r="H810" s="136"/>
      <c r="I810" s="136"/>
      <c r="J810" s="73"/>
      <c r="K810" s="25"/>
      <c r="L810" s="25"/>
      <c r="M810" s="25"/>
      <c r="N810" s="25"/>
      <c r="O810" s="25"/>
      <c r="P810" s="25"/>
      <c r="Q810" s="25"/>
      <c r="R810" s="25"/>
      <c r="S810" s="25"/>
      <c r="T810" s="25"/>
      <c r="U810" s="25"/>
      <c r="V810" s="25"/>
      <c r="W810" s="25"/>
      <c r="X810" s="25"/>
      <c r="Y810" s="25"/>
      <c r="Z810" s="25"/>
    </row>
    <row r="811" spans="1:26" ht="12.75" customHeight="1" x14ac:dyDescent="0.25">
      <c r="A811" s="25"/>
      <c r="B811" s="20"/>
      <c r="C811" s="25"/>
      <c r="D811" s="46"/>
      <c r="E811" s="46"/>
      <c r="F811" s="25"/>
      <c r="G811" s="174"/>
      <c r="H811" s="136"/>
      <c r="I811" s="136"/>
      <c r="J811" s="73"/>
      <c r="K811" s="25"/>
      <c r="L811" s="25"/>
      <c r="M811" s="25"/>
      <c r="N811" s="25"/>
      <c r="O811" s="25"/>
      <c r="P811" s="25"/>
      <c r="Q811" s="25"/>
      <c r="R811" s="25"/>
      <c r="S811" s="25"/>
      <c r="T811" s="25"/>
      <c r="U811" s="25"/>
      <c r="V811" s="25"/>
      <c r="W811" s="25"/>
      <c r="X811" s="25"/>
      <c r="Y811" s="25"/>
      <c r="Z811" s="25"/>
    </row>
    <row r="812" spans="1:26" ht="12.75" customHeight="1" x14ac:dyDescent="0.25">
      <c r="A812" s="25"/>
      <c r="B812" s="20"/>
      <c r="C812" s="25"/>
      <c r="D812" s="46"/>
      <c r="E812" s="46"/>
      <c r="F812" s="25"/>
      <c r="G812" s="174"/>
      <c r="H812" s="136"/>
      <c r="I812" s="136"/>
      <c r="J812" s="73"/>
      <c r="K812" s="25"/>
      <c r="L812" s="25"/>
      <c r="M812" s="25"/>
      <c r="N812" s="25"/>
      <c r="O812" s="25"/>
      <c r="P812" s="25"/>
      <c r="Q812" s="25"/>
      <c r="R812" s="25"/>
      <c r="S812" s="25"/>
      <c r="T812" s="25"/>
      <c r="U812" s="25"/>
      <c r="V812" s="25"/>
      <c r="W812" s="25"/>
      <c r="X812" s="25"/>
      <c r="Y812" s="25"/>
      <c r="Z812" s="25"/>
    </row>
    <row r="813" spans="1:26" ht="12.75" customHeight="1" x14ac:dyDescent="0.25">
      <c r="A813" s="25"/>
      <c r="B813" s="20"/>
      <c r="C813" s="25"/>
      <c r="D813" s="46"/>
      <c r="E813" s="46"/>
      <c r="F813" s="25"/>
      <c r="G813" s="174"/>
      <c r="H813" s="136"/>
      <c r="I813" s="136"/>
      <c r="J813" s="73"/>
      <c r="K813" s="25"/>
      <c r="L813" s="25"/>
      <c r="M813" s="25"/>
      <c r="N813" s="25"/>
      <c r="O813" s="25"/>
      <c r="P813" s="25"/>
      <c r="Q813" s="25"/>
      <c r="R813" s="25"/>
      <c r="S813" s="25"/>
      <c r="T813" s="25"/>
      <c r="U813" s="25"/>
      <c r="V813" s="25"/>
      <c r="W813" s="25"/>
      <c r="X813" s="25"/>
      <c r="Y813" s="25"/>
      <c r="Z813" s="25"/>
    </row>
    <row r="814" spans="1:26" ht="12.75" customHeight="1" x14ac:dyDescent="0.25">
      <c r="A814" s="25"/>
      <c r="B814" s="20"/>
      <c r="C814" s="25"/>
      <c r="D814" s="46"/>
      <c r="E814" s="46"/>
      <c r="F814" s="25"/>
      <c r="G814" s="174"/>
      <c r="H814" s="136"/>
      <c r="I814" s="136"/>
      <c r="J814" s="73"/>
      <c r="K814" s="25"/>
      <c r="L814" s="25"/>
      <c r="M814" s="25"/>
      <c r="N814" s="25"/>
      <c r="O814" s="25"/>
      <c r="P814" s="25"/>
      <c r="Q814" s="25"/>
      <c r="R814" s="25"/>
      <c r="S814" s="25"/>
      <c r="T814" s="25"/>
      <c r="U814" s="25"/>
      <c r="V814" s="25"/>
      <c r="W814" s="25"/>
      <c r="X814" s="25"/>
      <c r="Y814" s="25"/>
      <c r="Z814" s="25"/>
    </row>
    <row r="815" spans="1:26" ht="12.75" customHeight="1" x14ac:dyDescent="0.25">
      <c r="A815" s="25"/>
      <c r="B815" s="20"/>
      <c r="C815" s="25"/>
      <c r="D815" s="46"/>
      <c r="E815" s="46"/>
      <c r="F815" s="25"/>
      <c r="G815" s="174"/>
      <c r="H815" s="136"/>
      <c r="I815" s="136"/>
      <c r="J815" s="73"/>
      <c r="K815" s="25"/>
      <c r="L815" s="25"/>
      <c r="M815" s="25"/>
      <c r="N815" s="25"/>
      <c r="O815" s="25"/>
      <c r="P815" s="25"/>
      <c r="Q815" s="25"/>
      <c r="R815" s="25"/>
      <c r="S815" s="25"/>
      <c r="T815" s="25"/>
      <c r="U815" s="25"/>
      <c r="V815" s="25"/>
      <c r="W815" s="25"/>
      <c r="X815" s="25"/>
      <c r="Y815" s="25"/>
      <c r="Z815" s="25"/>
    </row>
    <row r="816" spans="1:26" ht="12.75" customHeight="1" x14ac:dyDescent="0.25">
      <c r="A816" s="25"/>
      <c r="B816" s="20"/>
      <c r="C816" s="25"/>
      <c r="D816" s="46"/>
      <c r="E816" s="46"/>
      <c r="F816" s="25"/>
      <c r="G816" s="174"/>
      <c r="H816" s="136"/>
      <c r="I816" s="136"/>
      <c r="J816" s="73"/>
      <c r="K816" s="25"/>
      <c r="L816" s="25"/>
      <c r="M816" s="25"/>
      <c r="N816" s="25"/>
      <c r="O816" s="25"/>
      <c r="P816" s="25"/>
      <c r="Q816" s="25"/>
      <c r="R816" s="25"/>
      <c r="S816" s="25"/>
      <c r="T816" s="25"/>
      <c r="U816" s="25"/>
      <c r="V816" s="25"/>
      <c r="W816" s="25"/>
      <c r="X816" s="25"/>
      <c r="Y816" s="25"/>
      <c r="Z816" s="25"/>
    </row>
    <row r="817" spans="1:26" ht="12.75" customHeight="1" x14ac:dyDescent="0.25">
      <c r="A817" s="25"/>
      <c r="B817" s="20"/>
      <c r="C817" s="25"/>
      <c r="D817" s="46"/>
      <c r="E817" s="46"/>
      <c r="F817" s="25"/>
      <c r="G817" s="174"/>
      <c r="H817" s="136"/>
      <c r="I817" s="136"/>
      <c r="J817" s="73"/>
      <c r="K817" s="25"/>
      <c r="L817" s="25"/>
      <c r="M817" s="25"/>
      <c r="N817" s="25"/>
      <c r="O817" s="25"/>
      <c r="P817" s="25"/>
      <c r="Q817" s="25"/>
      <c r="R817" s="25"/>
      <c r="S817" s="25"/>
      <c r="T817" s="25"/>
      <c r="U817" s="25"/>
      <c r="V817" s="25"/>
      <c r="W817" s="25"/>
      <c r="X817" s="25"/>
      <c r="Y817" s="25"/>
      <c r="Z817" s="25"/>
    </row>
    <row r="818" spans="1:26" ht="12.75" customHeight="1" x14ac:dyDescent="0.25">
      <c r="A818" s="25"/>
      <c r="B818" s="20"/>
      <c r="C818" s="25"/>
      <c r="D818" s="46"/>
      <c r="E818" s="46"/>
      <c r="F818" s="25"/>
      <c r="G818" s="174"/>
      <c r="H818" s="136"/>
      <c r="I818" s="136"/>
      <c r="J818" s="73"/>
      <c r="K818" s="25"/>
      <c r="L818" s="25"/>
      <c r="M818" s="25"/>
      <c r="N818" s="25"/>
      <c r="O818" s="25"/>
      <c r="P818" s="25"/>
      <c r="Q818" s="25"/>
      <c r="R818" s="25"/>
      <c r="S818" s="25"/>
      <c r="T818" s="25"/>
      <c r="U818" s="25"/>
      <c r="V818" s="25"/>
      <c r="W818" s="25"/>
      <c r="X818" s="25"/>
      <c r="Y818" s="25"/>
      <c r="Z818" s="25"/>
    </row>
    <row r="819" spans="1:26" ht="12.75" customHeight="1" x14ac:dyDescent="0.25">
      <c r="A819" s="25"/>
      <c r="B819" s="20"/>
      <c r="C819" s="25"/>
      <c r="D819" s="46"/>
      <c r="E819" s="46"/>
      <c r="F819" s="25"/>
      <c r="G819" s="174"/>
      <c r="H819" s="136"/>
      <c r="I819" s="136"/>
      <c r="J819" s="73"/>
      <c r="K819" s="25"/>
      <c r="L819" s="25"/>
      <c r="M819" s="25"/>
      <c r="N819" s="25"/>
      <c r="O819" s="25"/>
      <c r="P819" s="25"/>
      <c r="Q819" s="25"/>
      <c r="R819" s="25"/>
      <c r="S819" s="25"/>
      <c r="T819" s="25"/>
      <c r="U819" s="25"/>
      <c r="V819" s="25"/>
      <c r="W819" s="25"/>
      <c r="X819" s="25"/>
      <c r="Y819" s="25"/>
      <c r="Z819" s="25"/>
    </row>
    <row r="820" spans="1:26" ht="12.75" customHeight="1" x14ac:dyDescent="0.25">
      <c r="A820" s="25"/>
      <c r="B820" s="20"/>
      <c r="C820" s="25"/>
      <c r="D820" s="46"/>
      <c r="E820" s="46"/>
      <c r="F820" s="25"/>
      <c r="G820" s="174"/>
      <c r="H820" s="136"/>
      <c r="I820" s="136"/>
      <c r="J820" s="73"/>
      <c r="K820" s="25"/>
      <c r="L820" s="25"/>
      <c r="M820" s="25"/>
      <c r="N820" s="25"/>
      <c r="O820" s="25"/>
      <c r="P820" s="25"/>
      <c r="Q820" s="25"/>
      <c r="R820" s="25"/>
      <c r="S820" s="25"/>
      <c r="T820" s="25"/>
      <c r="U820" s="25"/>
      <c r="V820" s="25"/>
      <c r="W820" s="25"/>
      <c r="X820" s="25"/>
      <c r="Y820" s="25"/>
      <c r="Z820" s="25"/>
    </row>
    <row r="821" spans="1:26" ht="12.75" customHeight="1" x14ac:dyDescent="0.25">
      <c r="A821" s="25"/>
      <c r="B821" s="20"/>
      <c r="C821" s="25"/>
      <c r="D821" s="46"/>
      <c r="E821" s="46"/>
      <c r="F821" s="25"/>
      <c r="G821" s="174"/>
      <c r="H821" s="136"/>
      <c r="I821" s="136"/>
      <c r="J821" s="73"/>
      <c r="K821" s="25"/>
      <c r="L821" s="25"/>
      <c r="M821" s="25"/>
      <c r="N821" s="25"/>
      <c r="O821" s="25"/>
      <c r="P821" s="25"/>
      <c r="Q821" s="25"/>
      <c r="R821" s="25"/>
      <c r="S821" s="25"/>
      <c r="T821" s="25"/>
      <c r="U821" s="25"/>
      <c r="V821" s="25"/>
      <c r="W821" s="25"/>
      <c r="X821" s="25"/>
      <c r="Y821" s="25"/>
      <c r="Z821" s="25"/>
    </row>
    <row r="822" spans="1:26" ht="12.75" customHeight="1" x14ac:dyDescent="0.25">
      <c r="A822" s="25"/>
      <c r="B822" s="20"/>
      <c r="C822" s="25"/>
      <c r="D822" s="46"/>
      <c r="E822" s="46"/>
      <c r="F822" s="25"/>
      <c r="G822" s="174"/>
      <c r="H822" s="136"/>
      <c r="I822" s="136"/>
      <c r="J822" s="73"/>
      <c r="K822" s="25"/>
      <c r="L822" s="25"/>
      <c r="M822" s="25"/>
      <c r="N822" s="25"/>
      <c r="O822" s="25"/>
      <c r="P822" s="25"/>
      <c r="Q822" s="25"/>
      <c r="R822" s="25"/>
      <c r="S822" s="25"/>
      <c r="T822" s="25"/>
      <c r="U822" s="25"/>
      <c r="V822" s="25"/>
      <c r="W822" s="25"/>
      <c r="X822" s="25"/>
      <c r="Y822" s="25"/>
      <c r="Z822" s="25"/>
    </row>
    <row r="823" spans="1:26" ht="12.75" customHeight="1" x14ac:dyDescent="0.25">
      <c r="A823" s="25"/>
      <c r="B823" s="20"/>
      <c r="C823" s="25"/>
      <c r="D823" s="46"/>
      <c r="E823" s="46"/>
      <c r="F823" s="25"/>
      <c r="G823" s="174"/>
      <c r="H823" s="136"/>
      <c r="I823" s="136"/>
      <c r="J823" s="73"/>
      <c r="K823" s="25"/>
      <c r="L823" s="25"/>
      <c r="M823" s="25"/>
      <c r="N823" s="25"/>
      <c r="O823" s="25"/>
      <c r="P823" s="25"/>
      <c r="Q823" s="25"/>
      <c r="R823" s="25"/>
      <c r="S823" s="25"/>
      <c r="T823" s="25"/>
      <c r="U823" s="25"/>
      <c r="V823" s="25"/>
      <c r="W823" s="25"/>
      <c r="X823" s="25"/>
      <c r="Y823" s="25"/>
      <c r="Z823" s="25"/>
    </row>
    <row r="824" spans="1:26" ht="12.75" customHeight="1" x14ac:dyDescent="0.25">
      <c r="A824" s="25"/>
      <c r="B824" s="20"/>
      <c r="C824" s="25"/>
      <c r="D824" s="46"/>
      <c r="E824" s="46"/>
      <c r="F824" s="25"/>
      <c r="G824" s="174"/>
      <c r="H824" s="136"/>
      <c r="I824" s="136"/>
      <c r="J824" s="73"/>
      <c r="K824" s="25"/>
      <c r="L824" s="25"/>
      <c r="M824" s="25"/>
      <c r="N824" s="25"/>
      <c r="O824" s="25"/>
      <c r="P824" s="25"/>
      <c r="Q824" s="25"/>
      <c r="R824" s="25"/>
      <c r="S824" s="25"/>
      <c r="T824" s="25"/>
      <c r="U824" s="25"/>
      <c r="V824" s="25"/>
      <c r="W824" s="25"/>
      <c r="X824" s="25"/>
      <c r="Y824" s="25"/>
      <c r="Z824" s="25"/>
    </row>
    <row r="825" spans="1:26" ht="12.75" customHeight="1" x14ac:dyDescent="0.25">
      <c r="A825" s="25"/>
      <c r="B825" s="20"/>
      <c r="C825" s="25"/>
      <c r="D825" s="46"/>
      <c r="E825" s="46"/>
      <c r="F825" s="25"/>
      <c r="G825" s="174"/>
      <c r="H825" s="136"/>
      <c r="I825" s="136"/>
      <c r="J825" s="73"/>
      <c r="K825" s="25"/>
      <c r="L825" s="25"/>
      <c r="M825" s="25"/>
      <c r="N825" s="25"/>
      <c r="O825" s="25"/>
      <c r="P825" s="25"/>
      <c r="Q825" s="25"/>
      <c r="R825" s="25"/>
      <c r="S825" s="25"/>
      <c r="T825" s="25"/>
      <c r="U825" s="25"/>
      <c r="V825" s="25"/>
      <c r="W825" s="25"/>
      <c r="X825" s="25"/>
      <c r="Y825" s="25"/>
      <c r="Z825" s="25"/>
    </row>
    <row r="826" spans="1:26" ht="12.75" customHeight="1" x14ac:dyDescent="0.25">
      <c r="A826" s="25"/>
      <c r="B826" s="20"/>
      <c r="C826" s="25"/>
      <c r="D826" s="46"/>
      <c r="E826" s="46"/>
      <c r="F826" s="25"/>
      <c r="G826" s="174"/>
      <c r="H826" s="136"/>
      <c r="I826" s="136"/>
      <c r="J826" s="73"/>
      <c r="K826" s="25"/>
      <c r="L826" s="25"/>
      <c r="M826" s="25"/>
      <c r="N826" s="25"/>
      <c r="O826" s="25"/>
      <c r="P826" s="25"/>
      <c r="Q826" s="25"/>
      <c r="R826" s="25"/>
      <c r="S826" s="25"/>
      <c r="T826" s="25"/>
      <c r="U826" s="25"/>
      <c r="V826" s="25"/>
      <c r="W826" s="25"/>
      <c r="X826" s="25"/>
      <c r="Y826" s="25"/>
      <c r="Z826" s="25"/>
    </row>
    <row r="827" spans="1:26" ht="12.75" customHeight="1" x14ac:dyDescent="0.25">
      <c r="A827" s="25"/>
      <c r="B827" s="20"/>
      <c r="C827" s="25"/>
      <c r="D827" s="46"/>
      <c r="E827" s="46"/>
      <c r="F827" s="25"/>
      <c r="G827" s="174"/>
      <c r="H827" s="136"/>
      <c r="I827" s="136"/>
      <c r="J827" s="73"/>
      <c r="K827" s="25"/>
      <c r="L827" s="25"/>
      <c r="M827" s="25"/>
      <c r="N827" s="25"/>
      <c r="O827" s="25"/>
      <c r="P827" s="25"/>
      <c r="Q827" s="25"/>
      <c r="R827" s="25"/>
      <c r="S827" s="25"/>
      <c r="T827" s="25"/>
      <c r="U827" s="25"/>
      <c r="V827" s="25"/>
      <c r="W827" s="25"/>
      <c r="X827" s="25"/>
      <c r="Y827" s="25"/>
      <c r="Z827" s="25"/>
    </row>
    <row r="828" spans="1:26" ht="12.75" customHeight="1" x14ac:dyDescent="0.25">
      <c r="A828" s="25"/>
      <c r="B828" s="20"/>
      <c r="C828" s="25"/>
      <c r="D828" s="46"/>
      <c r="E828" s="46"/>
      <c r="F828" s="25"/>
      <c r="G828" s="174"/>
      <c r="H828" s="136"/>
      <c r="I828" s="136"/>
      <c r="J828" s="73"/>
      <c r="K828" s="25"/>
      <c r="L828" s="25"/>
      <c r="M828" s="25"/>
      <c r="N828" s="25"/>
      <c r="O828" s="25"/>
      <c r="P828" s="25"/>
      <c r="Q828" s="25"/>
      <c r="R828" s="25"/>
      <c r="S828" s="25"/>
      <c r="T828" s="25"/>
      <c r="U828" s="25"/>
      <c r="V828" s="25"/>
      <c r="W828" s="25"/>
      <c r="X828" s="25"/>
      <c r="Y828" s="25"/>
      <c r="Z828" s="25"/>
    </row>
    <row r="829" spans="1:26" ht="12.75" customHeight="1" x14ac:dyDescent="0.25">
      <c r="A829" s="25"/>
      <c r="B829" s="20"/>
      <c r="C829" s="25"/>
      <c r="D829" s="46"/>
      <c r="E829" s="46"/>
      <c r="F829" s="25"/>
      <c r="G829" s="174"/>
      <c r="H829" s="136"/>
      <c r="I829" s="136"/>
      <c r="J829" s="73"/>
      <c r="K829" s="25"/>
      <c r="L829" s="25"/>
      <c r="M829" s="25"/>
      <c r="N829" s="25"/>
      <c r="O829" s="25"/>
      <c r="P829" s="25"/>
      <c r="Q829" s="25"/>
      <c r="R829" s="25"/>
      <c r="S829" s="25"/>
      <c r="T829" s="25"/>
      <c r="U829" s="25"/>
      <c r="V829" s="25"/>
      <c r="W829" s="25"/>
      <c r="X829" s="25"/>
      <c r="Y829" s="25"/>
      <c r="Z829" s="25"/>
    </row>
    <row r="830" spans="1:26" ht="12.75" customHeight="1" x14ac:dyDescent="0.25">
      <c r="A830" s="25"/>
      <c r="B830" s="20"/>
      <c r="C830" s="25"/>
      <c r="D830" s="46"/>
      <c r="E830" s="46"/>
      <c r="F830" s="25"/>
      <c r="G830" s="174"/>
      <c r="H830" s="136"/>
      <c r="I830" s="136"/>
      <c r="J830" s="73"/>
      <c r="K830" s="25"/>
      <c r="L830" s="25"/>
      <c r="M830" s="25"/>
      <c r="N830" s="25"/>
      <c r="O830" s="25"/>
      <c r="P830" s="25"/>
      <c r="Q830" s="25"/>
      <c r="R830" s="25"/>
      <c r="S830" s="25"/>
      <c r="T830" s="25"/>
      <c r="U830" s="25"/>
      <c r="V830" s="25"/>
      <c r="W830" s="25"/>
      <c r="X830" s="25"/>
      <c r="Y830" s="25"/>
      <c r="Z830" s="25"/>
    </row>
    <row r="831" spans="1:26" ht="12.75" customHeight="1" x14ac:dyDescent="0.25">
      <c r="A831" s="25"/>
      <c r="B831" s="20"/>
      <c r="C831" s="25"/>
      <c r="D831" s="46"/>
      <c r="E831" s="46"/>
      <c r="F831" s="25"/>
      <c r="G831" s="174"/>
      <c r="H831" s="136"/>
      <c r="I831" s="136"/>
      <c r="J831" s="73"/>
      <c r="K831" s="25"/>
      <c r="L831" s="25"/>
      <c r="M831" s="25"/>
      <c r="N831" s="25"/>
      <c r="O831" s="25"/>
      <c r="P831" s="25"/>
      <c r="Q831" s="25"/>
      <c r="R831" s="25"/>
      <c r="S831" s="25"/>
      <c r="T831" s="25"/>
      <c r="U831" s="25"/>
      <c r="V831" s="25"/>
      <c r="W831" s="25"/>
      <c r="X831" s="25"/>
      <c r="Y831" s="25"/>
      <c r="Z831" s="25"/>
    </row>
    <row r="832" spans="1:26" ht="12.75" customHeight="1" x14ac:dyDescent="0.25">
      <c r="A832" s="25"/>
      <c r="B832" s="20"/>
      <c r="C832" s="25"/>
      <c r="D832" s="46"/>
      <c r="E832" s="46"/>
      <c r="F832" s="25"/>
      <c r="G832" s="174"/>
      <c r="H832" s="136"/>
      <c r="I832" s="136"/>
      <c r="J832" s="73"/>
      <c r="K832" s="25"/>
      <c r="L832" s="25"/>
      <c r="M832" s="25"/>
      <c r="N832" s="25"/>
      <c r="O832" s="25"/>
      <c r="P832" s="25"/>
      <c r="Q832" s="25"/>
      <c r="R832" s="25"/>
      <c r="S832" s="25"/>
      <c r="T832" s="25"/>
      <c r="U832" s="25"/>
      <c r="V832" s="25"/>
      <c r="W832" s="25"/>
      <c r="X832" s="25"/>
      <c r="Y832" s="25"/>
      <c r="Z832" s="25"/>
    </row>
    <row r="833" spans="1:26" ht="12.75" customHeight="1" x14ac:dyDescent="0.25">
      <c r="A833" s="25"/>
      <c r="B833" s="20"/>
      <c r="C833" s="25"/>
      <c r="D833" s="46"/>
      <c r="E833" s="46"/>
      <c r="F833" s="25"/>
      <c r="G833" s="174"/>
      <c r="H833" s="136"/>
      <c r="I833" s="136"/>
      <c r="J833" s="73"/>
      <c r="K833" s="25"/>
      <c r="L833" s="25"/>
      <c r="M833" s="25"/>
      <c r="N833" s="25"/>
      <c r="O833" s="25"/>
      <c r="P833" s="25"/>
      <c r="Q833" s="25"/>
      <c r="R833" s="25"/>
      <c r="S833" s="25"/>
      <c r="T833" s="25"/>
      <c r="U833" s="25"/>
      <c r="V833" s="25"/>
      <c r="W833" s="25"/>
      <c r="X833" s="25"/>
      <c r="Y833" s="25"/>
      <c r="Z833" s="25"/>
    </row>
    <row r="834" spans="1:26" ht="12.75" customHeight="1" x14ac:dyDescent="0.25">
      <c r="A834" s="25"/>
      <c r="B834" s="20"/>
      <c r="C834" s="25"/>
      <c r="D834" s="46"/>
      <c r="E834" s="46"/>
      <c r="F834" s="25"/>
      <c r="G834" s="174"/>
      <c r="H834" s="136"/>
      <c r="I834" s="136"/>
      <c r="J834" s="73"/>
      <c r="K834" s="25"/>
      <c r="L834" s="25"/>
      <c r="M834" s="25"/>
      <c r="N834" s="25"/>
      <c r="O834" s="25"/>
      <c r="P834" s="25"/>
      <c r="Q834" s="25"/>
      <c r="R834" s="25"/>
      <c r="S834" s="25"/>
      <c r="T834" s="25"/>
      <c r="U834" s="25"/>
      <c r="V834" s="25"/>
      <c r="W834" s="25"/>
      <c r="X834" s="25"/>
      <c r="Y834" s="25"/>
      <c r="Z834" s="25"/>
    </row>
    <row r="835" spans="1:26" ht="12.75" customHeight="1" x14ac:dyDescent="0.25">
      <c r="A835" s="25"/>
      <c r="B835" s="20"/>
      <c r="C835" s="25"/>
      <c r="D835" s="46"/>
      <c r="E835" s="46"/>
      <c r="F835" s="25"/>
      <c r="G835" s="174"/>
      <c r="H835" s="136"/>
      <c r="I835" s="136"/>
      <c r="J835" s="73"/>
      <c r="K835" s="25"/>
      <c r="L835" s="25"/>
      <c r="M835" s="25"/>
      <c r="N835" s="25"/>
      <c r="O835" s="25"/>
      <c r="P835" s="25"/>
      <c r="Q835" s="25"/>
      <c r="R835" s="25"/>
      <c r="S835" s="25"/>
      <c r="T835" s="25"/>
      <c r="U835" s="25"/>
      <c r="V835" s="25"/>
      <c r="W835" s="25"/>
      <c r="X835" s="25"/>
      <c r="Y835" s="25"/>
      <c r="Z835" s="25"/>
    </row>
    <row r="836" spans="1:26" ht="12.75" customHeight="1" x14ac:dyDescent="0.25">
      <c r="A836" s="25"/>
      <c r="B836" s="20"/>
      <c r="C836" s="25"/>
      <c r="D836" s="46"/>
      <c r="E836" s="46"/>
      <c r="F836" s="25"/>
      <c r="G836" s="174"/>
      <c r="H836" s="136"/>
      <c r="I836" s="136"/>
      <c r="J836" s="73"/>
      <c r="K836" s="25"/>
      <c r="L836" s="25"/>
      <c r="M836" s="25"/>
      <c r="N836" s="25"/>
      <c r="O836" s="25"/>
      <c r="P836" s="25"/>
      <c r="Q836" s="25"/>
      <c r="R836" s="25"/>
      <c r="S836" s="25"/>
      <c r="T836" s="25"/>
      <c r="U836" s="25"/>
      <c r="V836" s="25"/>
      <c r="W836" s="25"/>
      <c r="X836" s="25"/>
      <c r="Y836" s="25"/>
      <c r="Z836" s="25"/>
    </row>
    <row r="837" spans="1:26" ht="12.75" customHeight="1" x14ac:dyDescent="0.25">
      <c r="A837" s="25"/>
      <c r="B837" s="20"/>
      <c r="C837" s="25"/>
      <c r="D837" s="46"/>
      <c r="E837" s="46"/>
      <c r="F837" s="25"/>
      <c r="G837" s="174"/>
      <c r="H837" s="136"/>
      <c r="I837" s="136"/>
      <c r="J837" s="73"/>
      <c r="K837" s="25"/>
      <c r="L837" s="25"/>
      <c r="M837" s="25"/>
      <c r="N837" s="25"/>
      <c r="O837" s="25"/>
      <c r="P837" s="25"/>
      <c r="Q837" s="25"/>
      <c r="R837" s="25"/>
      <c r="S837" s="25"/>
      <c r="T837" s="25"/>
      <c r="U837" s="25"/>
      <c r="V837" s="25"/>
      <c r="W837" s="25"/>
      <c r="X837" s="25"/>
      <c r="Y837" s="25"/>
      <c r="Z837" s="25"/>
    </row>
    <row r="838" spans="1:26" ht="12.75" customHeight="1" x14ac:dyDescent="0.25">
      <c r="A838" s="25"/>
      <c r="B838" s="20"/>
      <c r="C838" s="25"/>
      <c r="D838" s="46"/>
      <c r="E838" s="46"/>
      <c r="F838" s="25"/>
      <c r="G838" s="174"/>
      <c r="H838" s="136"/>
      <c r="I838" s="136"/>
      <c r="J838" s="73"/>
      <c r="K838" s="25"/>
      <c r="L838" s="25"/>
      <c r="M838" s="25"/>
      <c r="N838" s="25"/>
      <c r="O838" s="25"/>
      <c r="P838" s="25"/>
      <c r="Q838" s="25"/>
      <c r="R838" s="25"/>
      <c r="S838" s="25"/>
      <c r="T838" s="25"/>
      <c r="U838" s="25"/>
      <c r="V838" s="25"/>
      <c r="W838" s="25"/>
      <c r="X838" s="25"/>
      <c r="Y838" s="25"/>
      <c r="Z838" s="25"/>
    </row>
    <row r="839" spans="1:26" ht="12.75" customHeight="1" x14ac:dyDescent="0.25">
      <c r="A839" s="25"/>
      <c r="B839" s="20"/>
      <c r="C839" s="25"/>
      <c r="D839" s="46"/>
      <c r="E839" s="46"/>
      <c r="F839" s="25"/>
      <c r="G839" s="174"/>
      <c r="H839" s="136"/>
      <c r="I839" s="136"/>
      <c r="J839" s="73"/>
      <c r="K839" s="25"/>
      <c r="L839" s="25"/>
      <c r="M839" s="25"/>
      <c r="N839" s="25"/>
      <c r="O839" s="25"/>
      <c r="P839" s="25"/>
      <c r="Q839" s="25"/>
      <c r="R839" s="25"/>
      <c r="S839" s="25"/>
      <c r="T839" s="25"/>
      <c r="U839" s="25"/>
      <c r="V839" s="25"/>
      <c r="W839" s="25"/>
      <c r="X839" s="25"/>
      <c r="Y839" s="25"/>
      <c r="Z839" s="25"/>
    </row>
    <row r="840" spans="1:26" ht="12.75" customHeight="1" x14ac:dyDescent="0.25">
      <c r="A840" s="25"/>
      <c r="B840" s="20"/>
      <c r="C840" s="25"/>
      <c r="D840" s="46"/>
      <c r="E840" s="46"/>
      <c r="F840" s="25"/>
      <c r="G840" s="174"/>
      <c r="H840" s="136"/>
      <c r="I840" s="136"/>
      <c r="J840" s="73"/>
      <c r="K840" s="25"/>
      <c r="L840" s="25"/>
      <c r="M840" s="25"/>
      <c r="N840" s="25"/>
      <c r="O840" s="25"/>
      <c r="P840" s="25"/>
      <c r="Q840" s="25"/>
      <c r="R840" s="25"/>
      <c r="S840" s="25"/>
      <c r="T840" s="25"/>
      <c r="U840" s="25"/>
      <c r="V840" s="25"/>
      <c r="W840" s="25"/>
      <c r="X840" s="25"/>
      <c r="Y840" s="25"/>
      <c r="Z840" s="25"/>
    </row>
    <row r="841" spans="1:26" ht="12.75" customHeight="1" x14ac:dyDescent="0.25">
      <c r="A841" s="25"/>
      <c r="B841" s="20"/>
      <c r="C841" s="25"/>
      <c r="D841" s="46"/>
      <c r="E841" s="46"/>
      <c r="F841" s="25"/>
      <c r="G841" s="174"/>
      <c r="H841" s="136"/>
      <c r="I841" s="136"/>
      <c r="J841" s="73"/>
      <c r="K841" s="25"/>
      <c r="L841" s="25"/>
      <c r="M841" s="25"/>
      <c r="N841" s="25"/>
      <c r="O841" s="25"/>
      <c r="P841" s="25"/>
      <c r="Q841" s="25"/>
      <c r="R841" s="25"/>
      <c r="S841" s="25"/>
      <c r="T841" s="25"/>
      <c r="U841" s="25"/>
      <c r="V841" s="25"/>
      <c r="W841" s="25"/>
      <c r="X841" s="25"/>
      <c r="Y841" s="25"/>
      <c r="Z841" s="25"/>
    </row>
    <row r="842" spans="1:26" ht="12.75" customHeight="1" x14ac:dyDescent="0.25">
      <c r="A842" s="25"/>
      <c r="B842" s="20"/>
      <c r="C842" s="25"/>
      <c r="D842" s="46"/>
      <c r="E842" s="46"/>
      <c r="F842" s="25"/>
      <c r="G842" s="174"/>
      <c r="H842" s="136"/>
      <c r="I842" s="136"/>
      <c r="J842" s="73"/>
      <c r="K842" s="25"/>
      <c r="L842" s="25"/>
      <c r="M842" s="25"/>
      <c r="N842" s="25"/>
      <c r="O842" s="25"/>
      <c r="P842" s="25"/>
      <c r="Q842" s="25"/>
      <c r="R842" s="25"/>
      <c r="S842" s="25"/>
      <c r="T842" s="25"/>
      <c r="U842" s="25"/>
      <c r="V842" s="25"/>
      <c r="W842" s="25"/>
      <c r="X842" s="25"/>
      <c r="Y842" s="25"/>
      <c r="Z842" s="25"/>
    </row>
    <row r="843" spans="1:26" ht="12.75" customHeight="1" x14ac:dyDescent="0.25">
      <c r="A843" s="25"/>
      <c r="B843" s="20"/>
      <c r="C843" s="25"/>
      <c r="D843" s="46"/>
      <c r="E843" s="46"/>
      <c r="F843" s="25"/>
      <c r="G843" s="174"/>
      <c r="H843" s="136"/>
      <c r="I843" s="136"/>
      <c r="J843" s="73"/>
      <c r="K843" s="25"/>
      <c r="L843" s="25"/>
      <c r="M843" s="25"/>
      <c r="N843" s="25"/>
      <c r="O843" s="25"/>
      <c r="P843" s="25"/>
      <c r="Q843" s="25"/>
      <c r="R843" s="25"/>
      <c r="S843" s="25"/>
      <c r="T843" s="25"/>
      <c r="U843" s="25"/>
      <c r="V843" s="25"/>
      <c r="W843" s="25"/>
      <c r="X843" s="25"/>
      <c r="Y843" s="25"/>
      <c r="Z843" s="25"/>
    </row>
    <row r="844" spans="1:26" ht="12.75" customHeight="1" x14ac:dyDescent="0.25">
      <c r="A844" s="25"/>
      <c r="B844" s="20"/>
      <c r="C844" s="25"/>
      <c r="D844" s="46"/>
      <c r="E844" s="46"/>
      <c r="F844" s="25"/>
      <c r="G844" s="174"/>
      <c r="H844" s="136"/>
      <c r="I844" s="136"/>
      <c r="J844" s="73"/>
      <c r="K844" s="25"/>
      <c r="L844" s="25"/>
      <c r="M844" s="25"/>
      <c r="N844" s="25"/>
      <c r="O844" s="25"/>
      <c r="P844" s="25"/>
      <c r="Q844" s="25"/>
      <c r="R844" s="25"/>
      <c r="S844" s="25"/>
      <c r="T844" s="25"/>
      <c r="U844" s="25"/>
      <c r="V844" s="25"/>
      <c r="W844" s="25"/>
      <c r="X844" s="25"/>
      <c r="Y844" s="25"/>
      <c r="Z844" s="25"/>
    </row>
    <row r="845" spans="1:26" ht="12.75" customHeight="1" x14ac:dyDescent="0.25">
      <c r="A845" s="25"/>
      <c r="B845" s="20"/>
      <c r="C845" s="25"/>
      <c r="D845" s="46"/>
      <c r="E845" s="46"/>
      <c r="F845" s="25"/>
      <c r="G845" s="174"/>
      <c r="H845" s="136"/>
      <c r="I845" s="136"/>
      <c r="J845" s="73"/>
      <c r="K845" s="25"/>
      <c r="L845" s="25"/>
      <c r="M845" s="25"/>
      <c r="N845" s="25"/>
      <c r="O845" s="25"/>
      <c r="P845" s="25"/>
      <c r="Q845" s="25"/>
      <c r="R845" s="25"/>
      <c r="S845" s="25"/>
      <c r="T845" s="25"/>
      <c r="U845" s="25"/>
      <c r="V845" s="25"/>
      <c r="W845" s="25"/>
      <c r="X845" s="25"/>
      <c r="Y845" s="25"/>
      <c r="Z845" s="25"/>
    </row>
    <row r="846" spans="1:26" ht="12.75" customHeight="1" x14ac:dyDescent="0.25">
      <c r="A846" s="25"/>
      <c r="B846" s="20"/>
      <c r="C846" s="25"/>
      <c r="D846" s="46"/>
      <c r="E846" s="46"/>
      <c r="F846" s="25"/>
      <c r="G846" s="174"/>
      <c r="H846" s="136"/>
      <c r="I846" s="136"/>
      <c r="J846" s="73"/>
      <c r="K846" s="25"/>
      <c r="L846" s="25"/>
      <c r="M846" s="25"/>
      <c r="N846" s="25"/>
      <c r="O846" s="25"/>
      <c r="P846" s="25"/>
      <c r="Q846" s="25"/>
      <c r="R846" s="25"/>
      <c r="S846" s="25"/>
      <c r="T846" s="25"/>
      <c r="U846" s="25"/>
      <c r="V846" s="25"/>
      <c r="W846" s="25"/>
      <c r="X846" s="25"/>
      <c r="Y846" s="25"/>
      <c r="Z846" s="25"/>
    </row>
    <row r="847" spans="1:26" ht="12.75" customHeight="1" x14ac:dyDescent="0.25">
      <c r="A847" s="25"/>
      <c r="B847" s="20"/>
      <c r="C847" s="25"/>
      <c r="D847" s="46"/>
      <c r="E847" s="46"/>
      <c r="F847" s="25"/>
      <c r="G847" s="174"/>
      <c r="H847" s="136"/>
      <c r="I847" s="136"/>
      <c r="J847" s="73"/>
      <c r="K847" s="25"/>
      <c r="L847" s="25"/>
      <c r="M847" s="25"/>
      <c r="N847" s="25"/>
      <c r="O847" s="25"/>
      <c r="P847" s="25"/>
      <c r="Q847" s="25"/>
      <c r="R847" s="25"/>
      <c r="S847" s="25"/>
      <c r="T847" s="25"/>
      <c r="U847" s="25"/>
      <c r="V847" s="25"/>
      <c r="W847" s="25"/>
      <c r="X847" s="25"/>
      <c r="Y847" s="25"/>
      <c r="Z847" s="25"/>
    </row>
    <row r="848" spans="1:26" ht="12.75" customHeight="1" x14ac:dyDescent="0.25">
      <c r="A848" s="25"/>
      <c r="B848" s="20"/>
      <c r="C848" s="25"/>
      <c r="D848" s="46"/>
      <c r="E848" s="46"/>
      <c r="F848" s="25"/>
      <c r="G848" s="174"/>
      <c r="H848" s="136"/>
      <c r="I848" s="136"/>
      <c r="J848" s="73"/>
      <c r="K848" s="25"/>
      <c r="L848" s="25"/>
      <c r="M848" s="25"/>
      <c r="N848" s="25"/>
      <c r="O848" s="25"/>
      <c r="P848" s="25"/>
      <c r="Q848" s="25"/>
      <c r="R848" s="25"/>
      <c r="S848" s="25"/>
      <c r="T848" s="25"/>
      <c r="U848" s="25"/>
      <c r="V848" s="25"/>
      <c r="W848" s="25"/>
      <c r="X848" s="25"/>
      <c r="Y848" s="25"/>
      <c r="Z848" s="25"/>
    </row>
    <row r="849" spans="1:26" ht="12.75" customHeight="1" x14ac:dyDescent="0.25">
      <c r="A849" s="25"/>
      <c r="B849" s="20"/>
      <c r="C849" s="25"/>
      <c r="D849" s="46"/>
      <c r="E849" s="46"/>
      <c r="F849" s="25"/>
      <c r="G849" s="174"/>
      <c r="H849" s="136"/>
      <c r="I849" s="136"/>
      <c r="J849" s="73"/>
      <c r="K849" s="25"/>
      <c r="L849" s="25"/>
      <c r="M849" s="25"/>
      <c r="N849" s="25"/>
      <c r="O849" s="25"/>
      <c r="P849" s="25"/>
      <c r="Q849" s="25"/>
      <c r="R849" s="25"/>
      <c r="S849" s="25"/>
      <c r="T849" s="25"/>
      <c r="U849" s="25"/>
      <c r="V849" s="25"/>
      <c r="W849" s="25"/>
      <c r="X849" s="25"/>
      <c r="Y849" s="25"/>
      <c r="Z849" s="25"/>
    </row>
    <row r="850" spans="1:26" ht="12.75" customHeight="1" x14ac:dyDescent="0.25">
      <c r="A850" s="25"/>
      <c r="B850" s="20"/>
      <c r="C850" s="25"/>
      <c r="D850" s="46"/>
      <c r="E850" s="46"/>
      <c r="F850" s="25"/>
      <c r="G850" s="174"/>
      <c r="H850" s="136"/>
      <c r="I850" s="136"/>
      <c r="J850" s="73"/>
      <c r="K850" s="25"/>
      <c r="L850" s="25"/>
      <c r="M850" s="25"/>
      <c r="N850" s="25"/>
      <c r="O850" s="25"/>
      <c r="P850" s="25"/>
      <c r="Q850" s="25"/>
      <c r="R850" s="25"/>
      <c r="S850" s="25"/>
      <c r="T850" s="25"/>
      <c r="U850" s="25"/>
      <c r="V850" s="25"/>
      <c r="W850" s="25"/>
      <c r="X850" s="25"/>
      <c r="Y850" s="25"/>
      <c r="Z850" s="25"/>
    </row>
    <row r="851" spans="1:26" ht="12.75" customHeight="1" x14ac:dyDescent="0.25">
      <c r="A851" s="25"/>
      <c r="B851" s="20"/>
      <c r="C851" s="25"/>
      <c r="D851" s="46"/>
      <c r="E851" s="46"/>
      <c r="F851" s="25"/>
      <c r="G851" s="174"/>
      <c r="H851" s="136"/>
      <c r="I851" s="136"/>
      <c r="J851" s="73"/>
      <c r="K851" s="25"/>
      <c r="L851" s="25"/>
      <c r="M851" s="25"/>
      <c r="N851" s="25"/>
      <c r="O851" s="25"/>
      <c r="P851" s="25"/>
      <c r="Q851" s="25"/>
      <c r="R851" s="25"/>
      <c r="S851" s="25"/>
      <c r="T851" s="25"/>
      <c r="U851" s="25"/>
      <c r="V851" s="25"/>
      <c r="W851" s="25"/>
      <c r="X851" s="25"/>
      <c r="Y851" s="25"/>
      <c r="Z851" s="25"/>
    </row>
    <row r="852" spans="1:26" ht="12.75" customHeight="1" x14ac:dyDescent="0.25">
      <c r="A852" s="25"/>
      <c r="B852" s="20"/>
      <c r="C852" s="25"/>
      <c r="D852" s="46"/>
      <c r="E852" s="46"/>
      <c r="F852" s="25"/>
      <c r="G852" s="174"/>
      <c r="H852" s="136"/>
      <c r="I852" s="136"/>
      <c r="J852" s="73"/>
      <c r="K852" s="25"/>
      <c r="L852" s="25"/>
      <c r="M852" s="25"/>
      <c r="N852" s="25"/>
      <c r="O852" s="25"/>
      <c r="P852" s="25"/>
      <c r="Q852" s="25"/>
      <c r="R852" s="25"/>
      <c r="S852" s="25"/>
      <c r="T852" s="25"/>
      <c r="U852" s="25"/>
      <c r="V852" s="25"/>
      <c r="W852" s="25"/>
      <c r="X852" s="25"/>
      <c r="Y852" s="25"/>
      <c r="Z852" s="25"/>
    </row>
    <row r="853" spans="1:26" ht="12.75" customHeight="1" x14ac:dyDescent="0.25">
      <c r="A853" s="25"/>
      <c r="B853" s="20"/>
      <c r="C853" s="25"/>
      <c r="D853" s="46"/>
      <c r="E853" s="46"/>
      <c r="F853" s="25"/>
      <c r="G853" s="174"/>
      <c r="H853" s="136"/>
      <c r="I853" s="136"/>
      <c r="J853" s="73"/>
      <c r="K853" s="25"/>
      <c r="L853" s="25"/>
      <c r="M853" s="25"/>
      <c r="N853" s="25"/>
      <c r="O853" s="25"/>
      <c r="P853" s="25"/>
      <c r="Q853" s="25"/>
      <c r="R853" s="25"/>
      <c r="S853" s="25"/>
      <c r="T853" s="25"/>
      <c r="U853" s="25"/>
      <c r="V853" s="25"/>
      <c r="W853" s="25"/>
      <c r="X853" s="25"/>
      <c r="Y853" s="25"/>
      <c r="Z853" s="25"/>
    </row>
    <row r="854" spans="1:26" ht="12.75" customHeight="1" x14ac:dyDescent="0.25">
      <c r="A854" s="25"/>
      <c r="B854" s="20"/>
      <c r="C854" s="25"/>
      <c r="D854" s="46"/>
      <c r="E854" s="46"/>
      <c r="F854" s="25"/>
      <c r="G854" s="174"/>
      <c r="H854" s="136"/>
      <c r="I854" s="136"/>
      <c r="J854" s="73"/>
      <c r="K854" s="25"/>
      <c r="L854" s="25"/>
      <c r="M854" s="25"/>
      <c r="N854" s="25"/>
      <c r="O854" s="25"/>
      <c r="P854" s="25"/>
      <c r="Q854" s="25"/>
      <c r="R854" s="25"/>
      <c r="S854" s="25"/>
      <c r="T854" s="25"/>
      <c r="U854" s="25"/>
      <c r="V854" s="25"/>
      <c r="W854" s="25"/>
      <c r="X854" s="25"/>
      <c r="Y854" s="25"/>
      <c r="Z854" s="25"/>
    </row>
    <row r="855" spans="1:26" ht="12.75" customHeight="1" x14ac:dyDescent="0.25">
      <c r="A855" s="25"/>
      <c r="B855" s="20"/>
      <c r="C855" s="25"/>
      <c r="D855" s="46"/>
      <c r="E855" s="46"/>
      <c r="F855" s="25"/>
      <c r="G855" s="174"/>
      <c r="H855" s="136"/>
      <c r="I855" s="136"/>
      <c r="J855" s="73"/>
      <c r="K855" s="25"/>
      <c r="L855" s="25"/>
      <c r="M855" s="25"/>
      <c r="N855" s="25"/>
      <c r="O855" s="25"/>
      <c r="P855" s="25"/>
      <c r="Q855" s="25"/>
      <c r="R855" s="25"/>
      <c r="S855" s="25"/>
      <c r="T855" s="25"/>
      <c r="U855" s="25"/>
      <c r="V855" s="25"/>
      <c r="W855" s="25"/>
      <c r="X855" s="25"/>
      <c r="Y855" s="25"/>
      <c r="Z855" s="25"/>
    </row>
    <row r="856" spans="1:26" ht="12.75" customHeight="1" x14ac:dyDescent="0.25">
      <c r="A856" s="25"/>
      <c r="B856" s="20"/>
      <c r="C856" s="25"/>
      <c r="D856" s="46"/>
      <c r="E856" s="46"/>
      <c r="F856" s="25"/>
      <c r="G856" s="174"/>
      <c r="H856" s="136"/>
      <c r="I856" s="136"/>
      <c r="J856" s="73"/>
      <c r="K856" s="25"/>
      <c r="L856" s="25"/>
      <c r="M856" s="25"/>
      <c r="N856" s="25"/>
      <c r="O856" s="25"/>
      <c r="P856" s="25"/>
      <c r="Q856" s="25"/>
      <c r="R856" s="25"/>
      <c r="S856" s="25"/>
      <c r="T856" s="25"/>
      <c r="U856" s="25"/>
      <c r="V856" s="25"/>
      <c r="W856" s="25"/>
      <c r="X856" s="25"/>
      <c r="Y856" s="25"/>
      <c r="Z856" s="25"/>
    </row>
    <row r="857" spans="1:26" ht="12.75" customHeight="1" x14ac:dyDescent="0.25">
      <c r="A857" s="25"/>
      <c r="B857" s="20"/>
      <c r="C857" s="25"/>
      <c r="D857" s="46"/>
      <c r="E857" s="46"/>
      <c r="F857" s="25"/>
      <c r="G857" s="174"/>
      <c r="H857" s="136"/>
      <c r="I857" s="136"/>
      <c r="J857" s="73"/>
      <c r="K857" s="25"/>
      <c r="L857" s="25"/>
      <c r="M857" s="25"/>
      <c r="N857" s="25"/>
      <c r="O857" s="25"/>
      <c r="P857" s="25"/>
      <c r="Q857" s="25"/>
      <c r="R857" s="25"/>
      <c r="S857" s="25"/>
      <c r="T857" s="25"/>
      <c r="U857" s="25"/>
      <c r="V857" s="25"/>
      <c r="W857" s="25"/>
      <c r="X857" s="25"/>
      <c r="Y857" s="25"/>
      <c r="Z857" s="25"/>
    </row>
    <row r="858" spans="1:26" ht="12.75" customHeight="1" x14ac:dyDescent="0.25">
      <c r="A858" s="25"/>
      <c r="B858" s="20"/>
      <c r="C858" s="25"/>
      <c r="D858" s="46"/>
      <c r="E858" s="46"/>
      <c r="F858" s="25"/>
      <c r="G858" s="174"/>
      <c r="H858" s="136"/>
      <c r="I858" s="136"/>
      <c r="J858" s="73"/>
      <c r="K858" s="25"/>
      <c r="L858" s="25"/>
      <c r="M858" s="25"/>
      <c r="N858" s="25"/>
      <c r="O858" s="25"/>
      <c r="P858" s="25"/>
      <c r="Q858" s="25"/>
      <c r="R858" s="25"/>
      <c r="S858" s="25"/>
      <c r="T858" s="25"/>
      <c r="U858" s="25"/>
      <c r="V858" s="25"/>
      <c r="W858" s="25"/>
      <c r="X858" s="25"/>
      <c r="Y858" s="25"/>
      <c r="Z858" s="25"/>
    </row>
    <row r="859" spans="1:26" ht="12.75" customHeight="1" x14ac:dyDescent="0.25">
      <c r="A859" s="25"/>
      <c r="B859" s="20"/>
      <c r="C859" s="25"/>
      <c r="D859" s="46"/>
      <c r="E859" s="46"/>
      <c r="F859" s="25"/>
      <c r="G859" s="174"/>
      <c r="H859" s="136"/>
      <c r="I859" s="136"/>
      <c r="J859" s="73"/>
      <c r="K859" s="25"/>
      <c r="L859" s="25"/>
      <c r="M859" s="25"/>
      <c r="N859" s="25"/>
      <c r="O859" s="25"/>
      <c r="P859" s="25"/>
      <c r="Q859" s="25"/>
      <c r="R859" s="25"/>
      <c r="S859" s="25"/>
      <c r="T859" s="25"/>
      <c r="U859" s="25"/>
      <c r="V859" s="25"/>
      <c r="W859" s="25"/>
      <c r="X859" s="25"/>
      <c r="Y859" s="25"/>
      <c r="Z859" s="25"/>
    </row>
    <row r="860" spans="1:26" ht="12.75" customHeight="1" x14ac:dyDescent="0.25">
      <c r="A860" s="25"/>
      <c r="B860" s="20"/>
      <c r="C860" s="25"/>
      <c r="D860" s="46"/>
      <c r="E860" s="46"/>
      <c r="F860" s="25"/>
      <c r="G860" s="174"/>
      <c r="H860" s="136"/>
      <c r="I860" s="136"/>
      <c r="J860" s="73"/>
      <c r="K860" s="25"/>
      <c r="L860" s="25"/>
      <c r="M860" s="25"/>
      <c r="N860" s="25"/>
      <c r="O860" s="25"/>
      <c r="P860" s="25"/>
      <c r="Q860" s="25"/>
      <c r="R860" s="25"/>
      <c r="S860" s="25"/>
      <c r="T860" s="25"/>
      <c r="U860" s="25"/>
      <c r="V860" s="25"/>
      <c r="W860" s="25"/>
      <c r="X860" s="25"/>
      <c r="Y860" s="25"/>
      <c r="Z860" s="25"/>
    </row>
    <row r="861" spans="1:26" ht="12.75" customHeight="1" x14ac:dyDescent="0.25">
      <c r="A861" s="25"/>
      <c r="B861" s="20"/>
      <c r="C861" s="25"/>
      <c r="D861" s="46"/>
      <c r="E861" s="46"/>
      <c r="F861" s="25"/>
      <c r="G861" s="174"/>
      <c r="H861" s="136"/>
      <c r="I861" s="136"/>
      <c r="J861" s="73"/>
      <c r="K861" s="25"/>
      <c r="L861" s="25"/>
      <c r="M861" s="25"/>
      <c r="N861" s="25"/>
      <c r="O861" s="25"/>
      <c r="P861" s="25"/>
      <c r="Q861" s="25"/>
      <c r="R861" s="25"/>
      <c r="S861" s="25"/>
      <c r="T861" s="25"/>
      <c r="U861" s="25"/>
      <c r="V861" s="25"/>
      <c r="W861" s="25"/>
      <c r="X861" s="25"/>
      <c r="Y861" s="25"/>
      <c r="Z861" s="25"/>
    </row>
    <row r="862" spans="1:26" ht="12.75" customHeight="1" x14ac:dyDescent="0.25">
      <c r="A862" s="25"/>
      <c r="B862" s="20"/>
      <c r="C862" s="25"/>
      <c r="D862" s="46"/>
      <c r="E862" s="46"/>
      <c r="F862" s="25"/>
      <c r="G862" s="174"/>
      <c r="H862" s="136"/>
      <c r="I862" s="136"/>
      <c r="J862" s="73"/>
      <c r="K862" s="25"/>
      <c r="L862" s="25"/>
      <c r="M862" s="25"/>
      <c r="N862" s="25"/>
      <c r="O862" s="25"/>
      <c r="P862" s="25"/>
      <c r="Q862" s="25"/>
      <c r="R862" s="25"/>
      <c r="S862" s="25"/>
      <c r="T862" s="25"/>
      <c r="U862" s="25"/>
      <c r="V862" s="25"/>
      <c r="W862" s="25"/>
      <c r="X862" s="25"/>
      <c r="Y862" s="25"/>
      <c r="Z862" s="25"/>
    </row>
    <row r="863" spans="1:26" ht="12.75" customHeight="1" x14ac:dyDescent="0.25">
      <c r="A863" s="25"/>
      <c r="B863" s="20"/>
      <c r="C863" s="25"/>
      <c r="D863" s="46"/>
      <c r="E863" s="46"/>
      <c r="F863" s="25"/>
      <c r="G863" s="174"/>
      <c r="H863" s="136"/>
      <c r="I863" s="136"/>
      <c r="J863" s="73"/>
      <c r="K863" s="25"/>
      <c r="L863" s="25"/>
      <c r="M863" s="25"/>
      <c r="N863" s="25"/>
      <c r="O863" s="25"/>
      <c r="P863" s="25"/>
      <c r="Q863" s="25"/>
      <c r="R863" s="25"/>
      <c r="S863" s="25"/>
      <c r="T863" s="25"/>
      <c r="U863" s="25"/>
      <c r="V863" s="25"/>
      <c r="W863" s="25"/>
      <c r="X863" s="25"/>
      <c r="Y863" s="25"/>
      <c r="Z863" s="25"/>
    </row>
    <row r="864" spans="1:26" ht="12.75" customHeight="1" x14ac:dyDescent="0.25">
      <c r="A864" s="25"/>
      <c r="B864" s="20"/>
      <c r="C864" s="25"/>
      <c r="D864" s="46"/>
      <c r="E864" s="46"/>
      <c r="F864" s="25"/>
      <c r="G864" s="174"/>
      <c r="H864" s="136"/>
      <c r="I864" s="136"/>
      <c r="J864" s="73"/>
      <c r="K864" s="25"/>
      <c r="L864" s="25"/>
      <c r="M864" s="25"/>
      <c r="N864" s="25"/>
      <c r="O864" s="25"/>
      <c r="P864" s="25"/>
      <c r="Q864" s="25"/>
      <c r="R864" s="25"/>
      <c r="S864" s="25"/>
      <c r="T864" s="25"/>
      <c r="U864" s="25"/>
      <c r="V864" s="25"/>
      <c r="W864" s="25"/>
      <c r="X864" s="25"/>
      <c r="Y864" s="25"/>
      <c r="Z864" s="25"/>
    </row>
    <row r="865" spans="1:26" ht="12.75" customHeight="1" x14ac:dyDescent="0.25">
      <c r="A865" s="25"/>
      <c r="B865" s="20"/>
      <c r="C865" s="25"/>
      <c r="D865" s="46"/>
      <c r="E865" s="46"/>
      <c r="F865" s="25"/>
      <c r="G865" s="174"/>
      <c r="H865" s="136"/>
      <c r="I865" s="136"/>
      <c r="J865" s="73"/>
      <c r="K865" s="25"/>
      <c r="L865" s="25"/>
      <c r="M865" s="25"/>
      <c r="N865" s="25"/>
      <c r="O865" s="25"/>
      <c r="P865" s="25"/>
      <c r="Q865" s="25"/>
      <c r="R865" s="25"/>
      <c r="S865" s="25"/>
      <c r="T865" s="25"/>
      <c r="U865" s="25"/>
      <c r="V865" s="25"/>
      <c r="W865" s="25"/>
      <c r="X865" s="25"/>
      <c r="Y865" s="25"/>
      <c r="Z865" s="25"/>
    </row>
    <row r="866" spans="1:26" ht="12.75" customHeight="1" x14ac:dyDescent="0.25">
      <c r="A866" s="25"/>
      <c r="B866" s="20"/>
      <c r="C866" s="25"/>
      <c r="D866" s="46"/>
      <c r="E866" s="46"/>
      <c r="F866" s="25"/>
      <c r="G866" s="174"/>
      <c r="H866" s="136"/>
      <c r="I866" s="136"/>
      <c r="J866" s="73"/>
      <c r="K866" s="25"/>
      <c r="L866" s="25"/>
      <c r="M866" s="25"/>
      <c r="N866" s="25"/>
      <c r="O866" s="25"/>
      <c r="P866" s="25"/>
      <c r="Q866" s="25"/>
      <c r="R866" s="25"/>
      <c r="S866" s="25"/>
      <c r="T866" s="25"/>
      <c r="U866" s="25"/>
      <c r="V866" s="25"/>
      <c r="W866" s="25"/>
      <c r="X866" s="25"/>
      <c r="Y866" s="25"/>
      <c r="Z866" s="25"/>
    </row>
    <row r="867" spans="1:26" ht="12.75" customHeight="1" x14ac:dyDescent="0.25">
      <c r="A867" s="25"/>
      <c r="B867" s="20"/>
      <c r="C867" s="25"/>
      <c r="D867" s="46"/>
      <c r="E867" s="46"/>
      <c r="F867" s="25"/>
      <c r="G867" s="174"/>
      <c r="H867" s="136"/>
      <c r="I867" s="136"/>
      <c r="J867" s="73"/>
      <c r="K867" s="25"/>
      <c r="L867" s="25"/>
      <c r="M867" s="25"/>
      <c r="N867" s="25"/>
      <c r="O867" s="25"/>
      <c r="P867" s="25"/>
      <c r="Q867" s="25"/>
      <c r="R867" s="25"/>
      <c r="S867" s="25"/>
      <c r="T867" s="25"/>
      <c r="U867" s="25"/>
      <c r="V867" s="25"/>
      <c r="W867" s="25"/>
      <c r="X867" s="25"/>
      <c r="Y867" s="25"/>
      <c r="Z867" s="25"/>
    </row>
    <row r="868" spans="1:26" ht="12.75" customHeight="1" x14ac:dyDescent="0.25">
      <c r="A868" s="25"/>
      <c r="B868" s="20"/>
      <c r="C868" s="25"/>
      <c r="D868" s="46"/>
      <c r="E868" s="46"/>
      <c r="F868" s="25"/>
      <c r="G868" s="174"/>
      <c r="H868" s="136"/>
      <c r="I868" s="136"/>
      <c r="J868" s="73"/>
      <c r="K868" s="25"/>
      <c r="L868" s="25"/>
      <c r="M868" s="25"/>
      <c r="N868" s="25"/>
      <c r="O868" s="25"/>
      <c r="P868" s="25"/>
      <c r="Q868" s="25"/>
      <c r="R868" s="25"/>
      <c r="S868" s="25"/>
      <c r="T868" s="25"/>
      <c r="U868" s="25"/>
      <c r="V868" s="25"/>
      <c r="W868" s="25"/>
      <c r="X868" s="25"/>
      <c r="Y868" s="25"/>
      <c r="Z868" s="25"/>
    </row>
    <row r="869" spans="1:26" ht="12.75" customHeight="1" x14ac:dyDescent="0.25">
      <c r="A869" s="25"/>
      <c r="B869" s="20"/>
      <c r="C869" s="25"/>
      <c r="D869" s="46"/>
      <c r="E869" s="46"/>
      <c r="F869" s="25"/>
      <c r="G869" s="174"/>
      <c r="H869" s="136"/>
      <c r="I869" s="136"/>
      <c r="J869" s="73"/>
      <c r="K869" s="25"/>
      <c r="L869" s="25"/>
      <c r="M869" s="25"/>
      <c r="N869" s="25"/>
      <c r="O869" s="25"/>
      <c r="P869" s="25"/>
      <c r="Q869" s="25"/>
      <c r="R869" s="25"/>
      <c r="S869" s="25"/>
      <c r="T869" s="25"/>
      <c r="U869" s="25"/>
      <c r="V869" s="25"/>
      <c r="W869" s="25"/>
      <c r="X869" s="25"/>
      <c r="Y869" s="25"/>
      <c r="Z869" s="25"/>
    </row>
    <row r="870" spans="1:26" ht="12.75" customHeight="1" x14ac:dyDescent="0.25">
      <c r="A870" s="25"/>
      <c r="B870" s="20"/>
      <c r="C870" s="25"/>
      <c r="D870" s="46"/>
      <c r="E870" s="46"/>
      <c r="F870" s="25"/>
      <c r="G870" s="174"/>
      <c r="H870" s="136"/>
      <c r="I870" s="136"/>
      <c r="J870" s="73"/>
      <c r="K870" s="25"/>
      <c r="L870" s="25"/>
      <c r="M870" s="25"/>
      <c r="N870" s="25"/>
      <c r="O870" s="25"/>
      <c r="P870" s="25"/>
      <c r="Q870" s="25"/>
      <c r="R870" s="25"/>
      <c r="S870" s="25"/>
      <c r="T870" s="25"/>
      <c r="U870" s="25"/>
      <c r="V870" s="25"/>
      <c r="W870" s="25"/>
      <c r="X870" s="25"/>
      <c r="Y870" s="25"/>
      <c r="Z870" s="25"/>
    </row>
    <row r="871" spans="1:26" ht="12.75" customHeight="1" x14ac:dyDescent="0.25">
      <c r="A871" s="25"/>
      <c r="B871" s="20"/>
      <c r="C871" s="25"/>
      <c r="D871" s="46"/>
      <c r="E871" s="46"/>
      <c r="F871" s="25"/>
      <c r="G871" s="174"/>
      <c r="H871" s="136"/>
      <c r="I871" s="136"/>
      <c r="J871" s="73"/>
      <c r="K871" s="25"/>
      <c r="L871" s="25"/>
      <c r="M871" s="25"/>
      <c r="N871" s="25"/>
      <c r="O871" s="25"/>
      <c r="P871" s="25"/>
      <c r="Q871" s="25"/>
      <c r="R871" s="25"/>
      <c r="S871" s="25"/>
      <c r="T871" s="25"/>
      <c r="U871" s="25"/>
      <c r="V871" s="25"/>
      <c r="W871" s="25"/>
      <c r="X871" s="25"/>
      <c r="Y871" s="25"/>
      <c r="Z871" s="25"/>
    </row>
    <row r="872" spans="1:26" ht="12.75" customHeight="1" x14ac:dyDescent="0.25">
      <c r="A872" s="25"/>
      <c r="B872" s="20"/>
      <c r="C872" s="25"/>
      <c r="D872" s="46"/>
      <c r="E872" s="46"/>
      <c r="F872" s="25"/>
      <c r="G872" s="174"/>
      <c r="H872" s="136"/>
      <c r="I872" s="136"/>
      <c r="J872" s="73"/>
      <c r="K872" s="25"/>
      <c r="L872" s="25"/>
      <c r="M872" s="25"/>
      <c r="N872" s="25"/>
      <c r="O872" s="25"/>
      <c r="P872" s="25"/>
      <c r="Q872" s="25"/>
      <c r="R872" s="25"/>
      <c r="S872" s="25"/>
      <c r="T872" s="25"/>
      <c r="U872" s="25"/>
      <c r="V872" s="25"/>
      <c r="W872" s="25"/>
      <c r="X872" s="25"/>
      <c r="Y872" s="25"/>
      <c r="Z872" s="25"/>
    </row>
    <row r="873" spans="1:26" ht="12.75" customHeight="1" x14ac:dyDescent="0.25">
      <c r="A873" s="25"/>
      <c r="B873" s="20"/>
      <c r="C873" s="25"/>
      <c r="D873" s="46"/>
      <c r="E873" s="46"/>
      <c r="F873" s="25"/>
      <c r="G873" s="174"/>
      <c r="H873" s="136"/>
      <c r="I873" s="136"/>
      <c r="J873" s="73"/>
      <c r="K873" s="25"/>
      <c r="L873" s="25"/>
      <c r="M873" s="25"/>
      <c r="N873" s="25"/>
      <c r="O873" s="25"/>
      <c r="P873" s="25"/>
      <c r="Q873" s="25"/>
      <c r="R873" s="25"/>
      <c r="S873" s="25"/>
      <c r="T873" s="25"/>
      <c r="U873" s="25"/>
      <c r="V873" s="25"/>
      <c r="W873" s="25"/>
      <c r="X873" s="25"/>
      <c r="Y873" s="25"/>
      <c r="Z873" s="25"/>
    </row>
    <row r="874" spans="1:26" ht="12.75" customHeight="1" x14ac:dyDescent="0.25">
      <c r="A874" s="25"/>
      <c r="B874" s="20"/>
      <c r="C874" s="25"/>
      <c r="D874" s="46"/>
      <c r="E874" s="46"/>
      <c r="F874" s="25"/>
      <c r="G874" s="174"/>
      <c r="H874" s="136"/>
      <c r="I874" s="136"/>
      <c r="J874" s="73"/>
      <c r="K874" s="25"/>
      <c r="L874" s="25"/>
      <c r="M874" s="25"/>
      <c r="N874" s="25"/>
      <c r="O874" s="25"/>
      <c r="P874" s="25"/>
      <c r="Q874" s="25"/>
      <c r="R874" s="25"/>
      <c r="S874" s="25"/>
      <c r="T874" s="25"/>
      <c r="U874" s="25"/>
      <c r="V874" s="25"/>
      <c r="W874" s="25"/>
      <c r="X874" s="25"/>
      <c r="Y874" s="25"/>
      <c r="Z874" s="25"/>
    </row>
    <row r="875" spans="1:26" ht="12.75" customHeight="1" x14ac:dyDescent="0.25">
      <c r="A875" s="25"/>
      <c r="B875" s="20"/>
      <c r="C875" s="25"/>
      <c r="D875" s="46"/>
      <c r="E875" s="46"/>
      <c r="F875" s="25"/>
      <c r="G875" s="174"/>
      <c r="H875" s="136"/>
      <c r="I875" s="136"/>
      <c r="J875" s="73"/>
      <c r="K875" s="25"/>
      <c r="L875" s="25"/>
      <c r="M875" s="25"/>
      <c r="N875" s="25"/>
      <c r="O875" s="25"/>
      <c r="P875" s="25"/>
      <c r="Q875" s="25"/>
      <c r="R875" s="25"/>
      <c r="S875" s="25"/>
      <c r="T875" s="25"/>
      <c r="U875" s="25"/>
      <c r="V875" s="25"/>
      <c r="W875" s="25"/>
      <c r="X875" s="25"/>
      <c r="Y875" s="25"/>
      <c r="Z875" s="25"/>
    </row>
    <row r="876" spans="1:26" ht="12.75" customHeight="1" x14ac:dyDescent="0.25">
      <c r="A876" s="25"/>
      <c r="B876" s="20"/>
      <c r="C876" s="25"/>
      <c r="D876" s="46"/>
      <c r="E876" s="46"/>
      <c r="F876" s="25"/>
      <c r="G876" s="174"/>
      <c r="H876" s="136"/>
      <c r="I876" s="136"/>
      <c r="J876" s="73"/>
      <c r="K876" s="25"/>
      <c r="L876" s="25"/>
      <c r="M876" s="25"/>
      <c r="N876" s="25"/>
      <c r="O876" s="25"/>
      <c r="P876" s="25"/>
      <c r="Q876" s="25"/>
      <c r="R876" s="25"/>
      <c r="S876" s="25"/>
      <c r="T876" s="25"/>
      <c r="U876" s="25"/>
      <c r="V876" s="25"/>
      <c r="W876" s="25"/>
      <c r="X876" s="25"/>
      <c r="Y876" s="25"/>
      <c r="Z876" s="25"/>
    </row>
    <row r="877" spans="1:26" ht="12.75" customHeight="1" x14ac:dyDescent="0.25">
      <c r="A877" s="25"/>
      <c r="B877" s="20"/>
      <c r="C877" s="25"/>
      <c r="D877" s="46"/>
      <c r="E877" s="46"/>
      <c r="F877" s="25"/>
      <c r="G877" s="174"/>
      <c r="H877" s="136"/>
      <c r="I877" s="136"/>
      <c r="J877" s="73"/>
      <c r="K877" s="25"/>
      <c r="L877" s="25"/>
      <c r="M877" s="25"/>
      <c r="N877" s="25"/>
      <c r="O877" s="25"/>
      <c r="P877" s="25"/>
      <c r="Q877" s="25"/>
      <c r="R877" s="25"/>
      <c r="S877" s="25"/>
      <c r="T877" s="25"/>
      <c r="U877" s="25"/>
      <c r="V877" s="25"/>
      <c r="W877" s="25"/>
      <c r="X877" s="25"/>
      <c r="Y877" s="25"/>
      <c r="Z877" s="25"/>
    </row>
    <row r="878" spans="1:26" ht="12.75" customHeight="1" x14ac:dyDescent="0.25">
      <c r="A878" s="25"/>
      <c r="B878" s="20"/>
      <c r="C878" s="25"/>
      <c r="D878" s="46"/>
      <c r="E878" s="46"/>
      <c r="F878" s="25"/>
      <c r="G878" s="174"/>
      <c r="H878" s="136"/>
      <c r="I878" s="136"/>
      <c r="J878" s="73"/>
      <c r="K878" s="25"/>
      <c r="L878" s="25"/>
      <c r="M878" s="25"/>
      <c r="N878" s="25"/>
      <c r="O878" s="25"/>
      <c r="P878" s="25"/>
      <c r="Q878" s="25"/>
      <c r="R878" s="25"/>
      <c r="S878" s="25"/>
      <c r="T878" s="25"/>
      <c r="U878" s="25"/>
      <c r="V878" s="25"/>
      <c r="W878" s="25"/>
      <c r="X878" s="25"/>
      <c r="Y878" s="25"/>
      <c r="Z878" s="25"/>
    </row>
    <row r="879" spans="1:26" ht="12.75" customHeight="1" x14ac:dyDescent="0.25">
      <c r="A879" s="25"/>
      <c r="B879" s="20"/>
      <c r="C879" s="25"/>
      <c r="D879" s="46"/>
      <c r="E879" s="46"/>
      <c r="F879" s="25"/>
      <c r="G879" s="174"/>
      <c r="H879" s="136"/>
      <c r="I879" s="136"/>
      <c r="J879" s="73"/>
      <c r="K879" s="25"/>
      <c r="L879" s="25"/>
      <c r="M879" s="25"/>
      <c r="N879" s="25"/>
      <c r="O879" s="25"/>
      <c r="P879" s="25"/>
      <c r="Q879" s="25"/>
      <c r="R879" s="25"/>
      <c r="S879" s="25"/>
      <c r="T879" s="25"/>
      <c r="U879" s="25"/>
      <c r="V879" s="25"/>
      <c r="W879" s="25"/>
      <c r="X879" s="25"/>
      <c r="Y879" s="25"/>
      <c r="Z879" s="25"/>
    </row>
    <row r="880" spans="1:26" ht="12.75" customHeight="1" x14ac:dyDescent="0.25">
      <c r="A880" s="25"/>
      <c r="B880" s="20"/>
      <c r="C880" s="25"/>
      <c r="D880" s="46"/>
      <c r="E880" s="46"/>
      <c r="F880" s="25"/>
      <c r="G880" s="174"/>
      <c r="H880" s="136"/>
      <c r="I880" s="136"/>
      <c r="J880" s="73"/>
      <c r="K880" s="25"/>
      <c r="L880" s="25"/>
      <c r="M880" s="25"/>
      <c r="N880" s="25"/>
      <c r="O880" s="25"/>
      <c r="P880" s="25"/>
      <c r="Q880" s="25"/>
      <c r="R880" s="25"/>
      <c r="S880" s="25"/>
      <c r="T880" s="25"/>
      <c r="U880" s="25"/>
      <c r="V880" s="25"/>
      <c r="W880" s="25"/>
      <c r="X880" s="25"/>
      <c r="Y880" s="25"/>
      <c r="Z880" s="25"/>
    </row>
    <row r="881" spans="1:26" ht="12.75" customHeight="1" x14ac:dyDescent="0.25">
      <c r="A881" s="25"/>
      <c r="B881" s="20"/>
      <c r="C881" s="25"/>
      <c r="D881" s="46"/>
      <c r="E881" s="46"/>
      <c r="F881" s="25"/>
      <c r="G881" s="174"/>
      <c r="H881" s="136"/>
      <c r="I881" s="136"/>
      <c r="J881" s="73"/>
      <c r="K881" s="25"/>
      <c r="L881" s="25"/>
      <c r="M881" s="25"/>
      <c r="N881" s="25"/>
      <c r="O881" s="25"/>
      <c r="P881" s="25"/>
      <c r="Q881" s="25"/>
      <c r="R881" s="25"/>
      <c r="S881" s="25"/>
      <c r="T881" s="25"/>
      <c r="U881" s="25"/>
      <c r="V881" s="25"/>
      <c r="W881" s="25"/>
      <c r="X881" s="25"/>
      <c r="Y881" s="25"/>
      <c r="Z881" s="25"/>
    </row>
    <row r="882" spans="1:26" ht="12.75" customHeight="1" x14ac:dyDescent="0.25">
      <c r="A882" s="25"/>
      <c r="B882" s="20"/>
      <c r="C882" s="25"/>
      <c r="D882" s="46"/>
      <c r="E882" s="46"/>
      <c r="F882" s="25"/>
      <c r="G882" s="174"/>
      <c r="H882" s="136"/>
      <c r="I882" s="136"/>
      <c r="J882" s="73"/>
      <c r="K882" s="25"/>
      <c r="L882" s="25"/>
      <c r="M882" s="25"/>
      <c r="N882" s="25"/>
      <c r="O882" s="25"/>
      <c r="P882" s="25"/>
      <c r="Q882" s="25"/>
      <c r="R882" s="25"/>
      <c r="S882" s="25"/>
      <c r="T882" s="25"/>
      <c r="U882" s="25"/>
      <c r="V882" s="25"/>
      <c r="W882" s="25"/>
      <c r="X882" s="25"/>
      <c r="Y882" s="25"/>
      <c r="Z882" s="25"/>
    </row>
    <row r="883" spans="1:26" ht="12.75" customHeight="1" x14ac:dyDescent="0.25">
      <c r="A883" s="25"/>
      <c r="B883" s="20"/>
      <c r="C883" s="25"/>
      <c r="D883" s="46"/>
      <c r="E883" s="46"/>
      <c r="F883" s="25"/>
      <c r="G883" s="174"/>
      <c r="H883" s="136"/>
      <c r="I883" s="136"/>
      <c r="J883" s="73"/>
      <c r="K883" s="25"/>
      <c r="L883" s="25"/>
      <c r="M883" s="25"/>
      <c r="N883" s="25"/>
      <c r="O883" s="25"/>
      <c r="P883" s="25"/>
      <c r="Q883" s="25"/>
      <c r="R883" s="25"/>
      <c r="S883" s="25"/>
      <c r="T883" s="25"/>
      <c r="U883" s="25"/>
      <c r="V883" s="25"/>
      <c r="W883" s="25"/>
      <c r="X883" s="25"/>
      <c r="Y883" s="25"/>
      <c r="Z883" s="25"/>
    </row>
    <row r="884" spans="1:26" ht="12.75" customHeight="1" x14ac:dyDescent="0.25">
      <c r="A884" s="25"/>
      <c r="B884" s="20"/>
      <c r="C884" s="25"/>
      <c r="D884" s="46"/>
      <c r="E884" s="46"/>
      <c r="F884" s="25"/>
      <c r="G884" s="174"/>
      <c r="H884" s="136"/>
      <c r="I884" s="136"/>
      <c r="J884" s="73"/>
      <c r="K884" s="25"/>
      <c r="L884" s="25"/>
      <c r="M884" s="25"/>
      <c r="N884" s="25"/>
      <c r="O884" s="25"/>
      <c r="P884" s="25"/>
      <c r="Q884" s="25"/>
      <c r="R884" s="25"/>
      <c r="S884" s="25"/>
      <c r="T884" s="25"/>
      <c r="U884" s="25"/>
      <c r="V884" s="25"/>
      <c r="W884" s="25"/>
      <c r="X884" s="25"/>
      <c r="Y884" s="25"/>
      <c r="Z884" s="25"/>
    </row>
    <row r="885" spans="1:26" ht="12.75" customHeight="1" x14ac:dyDescent="0.25">
      <c r="A885" s="25"/>
      <c r="B885" s="20"/>
      <c r="C885" s="25"/>
      <c r="D885" s="46"/>
      <c r="E885" s="46"/>
      <c r="F885" s="25"/>
      <c r="G885" s="174"/>
      <c r="H885" s="136"/>
      <c r="I885" s="136"/>
      <c r="J885" s="73"/>
      <c r="K885" s="25"/>
      <c r="L885" s="25"/>
      <c r="M885" s="25"/>
      <c r="N885" s="25"/>
      <c r="O885" s="25"/>
      <c r="P885" s="25"/>
      <c r="Q885" s="25"/>
      <c r="R885" s="25"/>
      <c r="S885" s="25"/>
      <c r="T885" s="25"/>
      <c r="U885" s="25"/>
      <c r="V885" s="25"/>
      <c r="W885" s="25"/>
      <c r="X885" s="25"/>
      <c r="Y885" s="25"/>
      <c r="Z885" s="25"/>
    </row>
    <row r="886" spans="1:26" ht="12.75" customHeight="1" x14ac:dyDescent="0.25">
      <c r="A886" s="25"/>
      <c r="B886" s="20"/>
      <c r="C886" s="25"/>
      <c r="D886" s="46"/>
      <c r="E886" s="46"/>
      <c r="F886" s="25"/>
      <c r="G886" s="174"/>
      <c r="H886" s="136"/>
      <c r="I886" s="136"/>
      <c r="J886" s="73"/>
      <c r="K886" s="25"/>
      <c r="L886" s="25"/>
      <c r="M886" s="25"/>
      <c r="N886" s="25"/>
      <c r="O886" s="25"/>
      <c r="P886" s="25"/>
      <c r="Q886" s="25"/>
      <c r="R886" s="25"/>
      <c r="S886" s="25"/>
      <c r="T886" s="25"/>
      <c r="U886" s="25"/>
      <c r="V886" s="25"/>
      <c r="W886" s="25"/>
      <c r="X886" s="25"/>
      <c r="Y886" s="25"/>
      <c r="Z886" s="25"/>
    </row>
    <row r="887" spans="1:26" ht="12.75" customHeight="1" x14ac:dyDescent="0.25">
      <c r="A887" s="25"/>
      <c r="B887" s="20"/>
      <c r="C887" s="25"/>
      <c r="D887" s="46"/>
      <c r="E887" s="46"/>
      <c r="F887" s="25"/>
      <c r="G887" s="174"/>
      <c r="H887" s="136"/>
      <c r="I887" s="136"/>
      <c r="J887" s="73"/>
      <c r="K887" s="25"/>
      <c r="L887" s="25"/>
      <c r="M887" s="25"/>
      <c r="N887" s="25"/>
      <c r="O887" s="25"/>
      <c r="P887" s="25"/>
      <c r="Q887" s="25"/>
      <c r="R887" s="25"/>
      <c r="S887" s="25"/>
      <c r="T887" s="25"/>
      <c r="U887" s="25"/>
      <c r="V887" s="25"/>
      <c r="W887" s="25"/>
      <c r="X887" s="25"/>
      <c r="Y887" s="25"/>
      <c r="Z887" s="25"/>
    </row>
    <row r="888" spans="1:26" ht="12.75" customHeight="1" x14ac:dyDescent="0.25">
      <c r="A888" s="25"/>
      <c r="B888" s="20"/>
      <c r="C888" s="25"/>
      <c r="D888" s="46"/>
      <c r="E888" s="46"/>
      <c r="F888" s="25"/>
      <c r="G888" s="174"/>
      <c r="H888" s="136"/>
      <c r="I888" s="136"/>
      <c r="J888" s="73"/>
      <c r="K888" s="25"/>
      <c r="L888" s="25"/>
      <c r="M888" s="25"/>
      <c r="N888" s="25"/>
      <c r="O888" s="25"/>
      <c r="P888" s="25"/>
      <c r="Q888" s="25"/>
      <c r="R888" s="25"/>
      <c r="S888" s="25"/>
      <c r="T888" s="25"/>
      <c r="U888" s="25"/>
      <c r="V888" s="25"/>
      <c r="W888" s="25"/>
      <c r="X888" s="25"/>
      <c r="Y888" s="25"/>
      <c r="Z888" s="25"/>
    </row>
    <row r="889" spans="1:26" ht="12.75" customHeight="1" x14ac:dyDescent="0.25">
      <c r="A889" s="25"/>
      <c r="B889" s="20"/>
      <c r="C889" s="25"/>
      <c r="D889" s="46"/>
      <c r="E889" s="46"/>
      <c r="F889" s="25"/>
      <c r="G889" s="174"/>
      <c r="H889" s="136"/>
      <c r="I889" s="136"/>
      <c r="J889" s="73"/>
      <c r="K889" s="25"/>
      <c r="L889" s="25"/>
      <c r="M889" s="25"/>
      <c r="N889" s="25"/>
      <c r="O889" s="25"/>
      <c r="P889" s="25"/>
      <c r="Q889" s="25"/>
      <c r="R889" s="25"/>
      <c r="S889" s="25"/>
      <c r="T889" s="25"/>
      <c r="U889" s="25"/>
      <c r="V889" s="25"/>
      <c r="W889" s="25"/>
      <c r="X889" s="25"/>
      <c r="Y889" s="25"/>
      <c r="Z889" s="25"/>
    </row>
    <row r="890" spans="1:26" ht="12.75" customHeight="1" x14ac:dyDescent="0.25">
      <c r="A890" s="25"/>
      <c r="B890" s="20"/>
      <c r="C890" s="25"/>
      <c r="D890" s="46"/>
      <c r="E890" s="46"/>
      <c r="F890" s="25"/>
      <c r="G890" s="174"/>
      <c r="H890" s="136"/>
      <c r="I890" s="136"/>
      <c r="J890" s="73"/>
      <c r="K890" s="25"/>
      <c r="L890" s="25"/>
      <c r="M890" s="25"/>
      <c r="N890" s="25"/>
      <c r="O890" s="25"/>
      <c r="P890" s="25"/>
      <c r="Q890" s="25"/>
      <c r="R890" s="25"/>
      <c r="S890" s="25"/>
      <c r="T890" s="25"/>
      <c r="U890" s="25"/>
      <c r="V890" s="25"/>
      <c r="W890" s="25"/>
      <c r="X890" s="25"/>
      <c r="Y890" s="25"/>
      <c r="Z890" s="25"/>
    </row>
    <row r="891" spans="1:26" ht="12.75" customHeight="1" x14ac:dyDescent="0.25">
      <c r="A891" s="25"/>
      <c r="B891" s="20"/>
      <c r="C891" s="25"/>
      <c r="D891" s="46"/>
      <c r="E891" s="46"/>
      <c r="F891" s="25"/>
      <c r="G891" s="174"/>
      <c r="H891" s="136"/>
      <c r="I891" s="136"/>
      <c r="J891" s="73"/>
      <c r="K891" s="25"/>
      <c r="L891" s="25"/>
      <c r="M891" s="25"/>
      <c r="N891" s="25"/>
      <c r="O891" s="25"/>
      <c r="P891" s="25"/>
      <c r="Q891" s="25"/>
      <c r="R891" s="25"/>
      <c r="S891" s="25"/>
      <c r="T891" s="25"/>
      <c r="U891" s="25"/>
      <c r="V891" s="25"/>
      <c r="W891" s="25"/>
      <c r="X891" s="25"/>
      <c r="Y891" s="25"/>
      <c r="Z891" s="25"/>
    </row>
    <row r="892" spans="1:26" ht="12.75" customHeight="1" x14ac:dyDescent="0.25">
      <c r="A892" s="25"/>
      <c r="B892" s="20"/>
      <c r="C892" s="25"/>
      <c r="D892" s="46"/>
      <c r="E892" s="46"/>
      <c r="F892" s="25"/>
      <c r="G892" s="174"/>
      <c r="H892" s="136"/>
      <c r="I892" s="136"/>
      <c r="J892" s="73"/>
      <c r="K892" s="25"/>
      <c r="L892" s="25"/>
      <c r="M892" s="25"/>
      <c r="N892" s="25"/>
      <c r="O892" s="25"/>
      <c r="P892" s="25"/>
      <c r="Q892" s="25"/>
      <c r="R892" s="25"/>
      <c r="S892" s="25"/>
      <c r="T892" s="25"/>
      <c r="U892" s="25"/>
      <c r="V892" s="25"/>
      <c r="W892" s="25"/>
      <c r="X892" s="25"/>
      <c r="Y892" s="25"/>
      <c r="Z892" s="25"/>
    </row>
    <row r="893" spans="1:26" ht="12.75" customHeight="1" x14ac:dyDescent="0.25">
      <c r="A893" s="25"/>
      <c r="B893" s="20"/>
      <c r="C893" s="25"/>
      <c r="D893" s="46"/>
      <c r="E893" s="46"/>
      <c r="F893" s="25"/>
      <c r="G893" s="174"/>
      <c r="H893" s="136"/>
      <c r="I893" s="136"/>
      <c r="J893" s="73"/>
      <c r="K893" s="25"/>
      <c r="L893" s="25"/>
      <c r="M893" s="25"/>
      <c r="N893" s="25"/>
      <c r="O893" s="25"/>
      <c r="P893" s="25"/>
      <c r="Q893" s="25"/>
      <c r="R893" s="25"/>
      <c r="S893" s="25"/>
      <c r="T893" s="25"/>
      <c r="U893" s="25"/>
      <c r="V893" s="25"/>
      <c r="W893" s="25"/>
      <c r="X893" s="25"/>
      <c r="Y893" s="25"/>
      <c r="Z893" s="25"/>
    </row>
    <row r="894" spans="1:26" ht="12.75" customHeight="1" x14ac:dyDescent="0.25">
      <c r="A894" s="25"/>
      <c r="B894" s="20"/>
      <c r="C894" s="25"/>
      <c r="D894" s="46"/>
      <c r="E894" s="46"/>
      <c r="F894" s="25"/>
      <c r="G894" s="174"/>
      <c r="H894" s="136"/>
      <c r="I894" s="136"/>
      <c r="J894" s="73"/>
      <c r="K894" s="25"/>
      <c r="L894" s="25"/>
      <c r="M894" s="25"/>
      <c r="N894" s="25"/>
      <c r="O894" s="25"/>
      <c r="P894" s="25"/>
      <c r="Q894" s="25"/>
      <c r="R894" s="25"/>
      <c r="S894" s="25"/>
      <c r="T894" s="25"/>
      <c r="U894" s="25"/>
      <c r="V894" s="25"/>
      <c r="W894" s="25"/>
      <c r="X894" s="25"/>
      <c r="Y894" s="25"/>
      <c r="Z894" s="25"/>
    </row>
    <row r="895" spans="1:26" ht="12.75" customHeight="1" x14ac:dyDescent="0.25">
      <c r="A895" s="25"/>
      <c r="B895" s="20"/>
      <c r="C895" s="25"/>
      <c r="D895" s="46"/>
      <c r="E895" s="46"/>
      <c r="F895" s="25"/>
      <c r="G895" s="174"/>
      <c r="H895" s="136"/>
      <c r="I895" s="136"/>
      <c r="J895" s="73"/>
      <c r="K895" s="25"/>
      <c r="L895" s="25"/>
      <c r="M895" s="25"/>
      <c r="N895" s="25"/>
      <c r="O895" s="25"/>
      <c r="P895" s="25"/>
      <c r="Q895" s="25"/>
      <c r="R895" s="25"/>
      <c r="S895" s="25"/>
      <c r="T895" s="25"/>
      <c r="U895" s="25"/>
      <c r="V895" s="25"/>
      <c r="W895" s="25"/>
      <c r="X895" s="25"/>
      <c r="Y895" s="25"/>
      <c r="Z895" s="25"/>
    </row>
    <row r="896" spans="1:26" ht="12.75" customHeight="1" x14ac:dyDescent="0.25">
      <c r="A896" s="25"/>
      <c r="B896" s="20"/>
      <c r="C896" s="25"/>
      <c r="D896" s="46"/>
      <c r="E896" s="46"/>
      <c r="F896" s="25"/>
      <c r="G896" s="174"/>
      <c r="H896" s="136"/>
      <c r="I896" s="136"/>
      <c r="J896" s="73"/>
      <c r="K896" s="25"/>
      <c r="L896" s="25"/>
      <c r="M896" s="25"/>
      <c r="N896" s="25"/>
      <c r="O896" s="25"/>
      <c r="P896" s="25"/>
      <c r="Q896" s="25"/>
      <c r="R896" s="25"/>
      <c r="S896" s="25"/>
      <c r="T896" s="25"/>
      <c r="U896" s="25"/>
      <c r="V896" s="25"/>
      <c r="W896" s="25"/>
      <c r="X896" s="25"/>
      <c r="Y896" s="25"/>
      <c r="Z896" s="25"/>
    </row>
    <row r="897" spans="1:26" ht="12.75" customHeight="1" x14ac:dyDescent="0.25">
      <c r="A897" s="25"/>
      <c r="B897" s="20"/>
      <c r="C897" s="25"/>
      <c r="D897" s="46"/>
      <c r="E897" s="46"/>
      <c r="F897" s="25"/>
      <c r="G897" s="174"/>
      <c r="H897" s="136"/>
      <c r="I897" s="136"/>
      <c r="J897" s="73"/>
      <c r="K897" s="25"/>
      <c r="L897" s="25"/>
      <c r="M897" s="25"/>
      <c r="N897" s="25"/>
      <c r="O897" s="25"/>
      <c r="P897" s="25"/>
      <c r="Q897" s="25"/>
      <c r="R897" s="25"/>
      <c r="S897" s="25"/>
      <c r="T897" s="25"/>
      <c r="U897" s="25"/>
      <c r="V897" s="25"/>
      <c r="W897" s="25"/>
      <c r="X897" s="25"/>
      <c r="Y897" s="25"/>
      <c r="Z897" s="25"/>
    </row>
    <row r="898" spans="1:26" ht="12.75" customHeight="1" x14ac:dyDescent="0.25">
      <c r="A898" s="25"/>
      <c r="B898" s="20"/>
      <c r="C898" s="25"/>
      <c r="D898" s="46"/>
      <c r="E898" s="46"/>
      <c r="F898" s="25"/>
      <c r="G898" s="174"/>
      <c r="H898" s="136"/>
      <c r="I898" s="136"/>
      <c r="J898" s="73"/>
      <c r="K898" s="25"/>
      <c r="L898" s="25"/>
      <c r="M898" s="25"/>
      <c r="N898" s="25"/>
      <c r="O898" s="25"/>
      <c r="P898" s="25"/>
      <c r="Q898" s="25"/>
      <c r="R898" s="25"/>
      <c r="S898" s="25"/>
      <c r="T898" s="25"/>
      <c r="U898" s="25"/>
      <c r="V898" s="25"/>
      <c r="W898" s="25"/>
      <c r="X898" s="25"/>
      <c r="Y898" s="25"/>
      <c r="Z898" s="25"/>
    </row>
    <row r="899" spans="1:26" ht="12.75" customHeight="1" x14ac:dyDescent="0.25">
      <c r="A899" s="25"/>
      <c r="B899" s="20"/>
      <c r="C899" s="25"/>
      <c r="D899" s="46"/>
      <c r="E899" s="46"/>
      <c r="F899" s="25"/>
      <c r="G899" s="174"/>
      <c r="H899" s="136"/>
      <c r="I899" s="136"/>
      <c r="J899" s="73"/>
      <c r="K899" s="25"/>
      <c r="L899" s="25"/>
      <c r="M899" s="25"/>
      <c r="N899" s="25"/>
      <c r="O899" s="25"/>
      <c r="P899" s="25"/>
      <c r="Q899" s="25"/>
      <c r="R899" s="25"/>
      <c r="S899" s="25"/>
      <c r="T899" s="25"/>
      <c r="U899" s="25"/>
      <c r="V899" s="25"/>
      <c r="W899" s="25"/>
      <c r="X899" s="25"/>
      <c r="Y899" s="25"/>
      <c r="Z899" s="25"/>
    </row>
    <row r="900" spans="1:26" ht="12.75" customHeight="1" x14ac:dyDescent="0.25">
      <c r="A900" s="25"/>
      <c r="B900" s="20"/>
      <c r="C900" s="25"/>
      <c r="D900" s="46"/>
      <c r="E900" s="46"/>
      <c r="F900" s="25"/>
      <c r="G900" s="174"/>
      <c r="H900" s="136"/>
      <c r="I900" s="136"/>
      <c r="J900" s="73"/>
      <c r="K900" s="25"/>
      <c r="L900" s="25"/>
      <c r="M900" s="25"/>
      <c r="N900" s="25"/>
      <c r="O900" s="25"/>
      <c r="P900" s="25"/>
      <c r="Q900" s="25"/>
      <c r="R900" s="25"/>
      <c r="S900" s="25"/>
      <c r="T900" s="25"/>
      <c r="U900" s="25"/>
      <c r="V900" s="25"/>
      <c r="W900" s="25"/>
      <c r="X900" s="25"/>
      <c r="Y900" s="25"/>
      <c r="Z900" s="25"/>
    </row>
    <row r="901" spans="1:26" ht="12.75" customHeight="1" x14ac:dyDescent="0.25">
      <c r="A901" s="25"/>
      <c r="B901" s="20"/>
      <c r="C901" s="25"/>
      <c r="D901" s="46"/>
      <c r="E901" s="46"/>
      <c r="F901" s="25"/>
      <c r="G901" s="174"/>
      <c r="H901" s="136"/>
      <c r="I901" s="136"/>
      <c r="J901" s="73"/>
      <c r="K901" s="25"/>
      <c r="L901" s="25"/>
      <c r="M901" s="25"/>
      <c r="N901" s="25"/>
      <c r="O901" s="25"/>
      <c r="P901" s="25"/>
      <c r="Q901" s="25"/>
      <c r="R901" s="25"/>
      <c r="S901" s="25"/>
      <c r="T901" s="25"/>
      <c r="U901" s="25"/>
      <c r="V901" s="25"/>
      <c r="W901" s="25"/>
      <c r="X901" s="25"/>
      <c r="Y901" s="25"/>
      <c r="Z901" s="25"/>
    </row>
    <row r="902" spans="1:26" ht="12.75" customHeight="1" x14ac:dyDescent="0.25">
      <c r="A902" s="25"/>
      <c r="B902" s="20"/>
      <c r="C902" s="25"/>
      <c r="D902" s="46"/>
      <c r="E902" s="46"/>
      <c r="F902" s="25"/>
      <c r="G902" s="174"/>
      <c r="H902" s="136"/>
      <c r="I902" s="136"/>
      <c r="J902" s="73"/>
      <c r="K902" s="25"/>
      <c r="L902" s="25"/>
      <c r="M902" s="25"/>
      <c r="N902" s="25"/>
      <c r="O902" s="25"/>
      <c r="P902" s="25"/>
      <c r="Q902" s="25"/>
      <c r="R902" s="25"/>
      <c r="S902" s="25"/>
      <c r="T902" s="25"/>
      <c r="U902" s="25"/>
      <c r="V902" s="25"/>
      <c r="W902" s="25"/>
      <c r="X902" s="25"/>
      <c r="Y902" s="25"/>
      <c r="Z902" s="25"/>
    </row>
    <row r="903" spans="1:26" ht="12.75" customHeight="1" x14ac:dyDescent="0.25">
      <c r="A903" s="25"/>
      <c r="B903" s="20"/>
      <c r="C903" s="25"/>
      <c r="D903" s="46"/>
      <c r="E903" s="46"/>
      <c r="F903" s="25"/>
      <c r="G903" s="174"/>
      <c r="H903" s="136"/>
      <c r="I903" s="136"/>
      <c r="J903" s="73"/>
      <c r="K903" s="25"/>
      <c r="L903" s="25"/>
      <c r="M903" s="25"/>
      <c r="N903" s="25"/>
      <c r="O903" s="25"/>
      <c r="P903" s="25"/>
      <c r="Q903" s="25"/>
      <c r="R903" s="25"/>
      <c r="S903" s="25"/>
      <c r="T903" s="25"/>
      <c r="U903" s="25"/>
      <c r="V903" s="25"/>
      <c r="W903" s="25"/>
      <c r="X903" s="25"/>
      <c r="Y903" s="25"/>
      <c r="Z903" s="25"/>
    </row>
    <row r="904" spans="1:26" ht="12.75" customHeight="1" x14ac:dyDescent="0.25">
      <c r="A904" s="25"/>
      <c r="B904" s="20"/>
      <c r="C904" s="25"/>
      <c r="D904" s="46"/>
      <c r="E904" s="46"/>
      <c r="F904" s="25"/>
      <c r="G904" s="174"/>
      <c r="H904" s="136"/>
      <c r="I904" s="136"/>
      <c r="J904" s="73"/>
      <c r="K904" s="25"/>
      <c r="L904" s="25"/>
      <c r="M904" s="25"/>
      <c r="N904" s="25"/>
      <c r="O904" s="25"/>
      <c r="P904" s="25"/>
      <c r="Q904" s="25"/>
      <c r="R904" s="25"/>
      <c r="S904" s="25"/>
      <c r="T904" s="25"/>
      <c r="U904" s="25"/>
      <c r="V904" s="25"/>
      <c r="W904" s="25"/>
      <c r="X904" s="25"/>
      <c r="Y904" s="25"/>
      <c r="Z904" s="25"/>
    </row>
    <row r="905" spans="1:26" ht="12.75" customHeight="1" x14ac:dyDescent="0.25">
      <c r="A905" s="25"/>
      <c r="B905" s="20"/>
      <c r="C905" s="25"/>
      <c r="D905" s="46"/>
      <c r="E905" s="46"/>
      <c r="F905" s="25"/>
      <c r="G905" s="174"/>
      <c r="H905" s="136"/>
      <c r="I905" s="136"/>
      <c r="J905" s="73"/>
      <c r="K905" s="25"/>
      <c r="L905" s="25"/>
      <c r="M905" s="25"/>
      <c r="N905" s="25"/>
      <c r="O905" s="25"/>
      <c r="P905" s="25"/>
      <c r="Q905" s="25"/>
      <c r="R905" s="25"/>
      <c r="S905" s="25"/>
      <c r="T905" s="25"/>
      <c r="U905" s="25"/>
      <c r="V905" s="25"/>
      <c r="W905" s="25"/>
      <c r="X905" s="25"/>
      <c r="Y905" s="25"/>
      <c r="Z905" s="25"/>
    </row>
    <row r="906" spans="1:26" ht="12.75" customHeight="1" x14ac:dyDescent="0.25">
      <c r="A906" s="25"/>
      <c r="B906" s="20"/>
      <c r="C906" s="25"/>
      <c r="D906" s="46"/>
      <c r="E906" s="46"/>
      <c r="F906" s="25"/>
      <c r="G906" s="174"/>
      <c r="H906" s="136"/>
      <c r="I906" s="136"/>
      <c r="J906" s="73"/>
      <c r="K906" s="25"/>
      <c r="L906" s="25"/>
      <c r="M906" s="25"/>
      <c r="N906" s="25"/>
      <c r="O906" s="25"/>
      <c r="P906" s="25"/>
      <c r="Q906" s="25"/>
      <c r="R906" s="25"/>
      <c r="S906" s="25"/>
      <c r="T906" s="25"/>
      <c r="U906" s="25"/>
      <c r="V906" s="25"/>
      <c r="W906" s="25"/>
      <c r="X906" s="25"/>
      <c r="Y906" s="25"/>
      <c r="Z906" s="25"/>
    </row>
    <row r="907" spans="1:26" ht="12.75" customHeight="1" x14ac:dyDescent="0.25">
      <c r="A907" s="25"/>
      <c r="B907" s="20"/>
      <c r="C907" s="25"/>
      <c r="D907" s="46"/>
      <c r="E907" s="46"/>
      <c r="F907" s="25"/>
      <c r="G907" s="174"/>
      <c r="H907" s="136"/>
      <c r="I907" s="136"/>
      <c r="J907" s="73"/>
      <c r="K907" s="25"/>
      <c r="L907" s="25"/>
      <c r="M907" s="25"/>
      <c r="N907" s="25"/>
      <c r="O907" s="25"/>
      <c r="P907" s="25"/>
      <c r="Q907" s="25"/>
      <c r="R907" s="25"/>
      <c r="S907" s="25"/>
      <c r="T907" s="25"/>
      <c r="U907" s="25"/>
      <c r="V907" s="25"/>
      <c r="W907" s="25"/>
      <c r="X907" s="25"/>
      <c r="Y907" s="25"/>
      <c r="Z907" s="25"/>
    </row>
    <row r="908" spans="1:26" ht="12.75" customHeight="1" x14ac:dyDescent="0.25">
      <c r="A908" s="25"/>
      <c r="B908" s="20"/>
      <c r="C908" s="25"/>
      <c r="D908" s="46"/>
      <c r="E908" s="46"/>
      <c r="F908" s="25"/>
      <c r="G908" s="174"/>
      <c r="H908" s="136"/>
      <c r="I908" s="136"/>
      <c r="J908" s="73"/>
      <c r="K908" s="25"/>
      <c r="L908" s="25"/>
      <c r="M908" s="25"/>
      <c r="N908" s="25"/>
      <c r="O908" s="25"/>
      <c r="P908" s="25"/>
      <c r="Q908" s="25"/>
      <c r="R908" s="25"/>
      <c r="S908" s="25"/>
      <c r="T908" s="25"/>
      <c r="U908" s="25"/>
      <c r="V908" s="25"/>
      <c r="W908" s="25"/>
      <c r="X908" s="25"/>
      <c r="Y908" s="25"/>
      <c r="Z908" s="25"/>
    </row>
    <row r="909" spans="1:26" ht="12.75" customHeight="1" x14ac:dyDescent="0.25">
      <c r="A909" s="25"/>
      <c r="B909" s="20"/>
      <c r="C909" s="25"/>
      <c r="D909" s="46"/>
      <c r="E909" s="46"/>
      <c r="F909" s="25"/>
      <c r="G909" s="174"/>
      <c r="H909" s="136"/>
      <c r="I909" s="136"/>
      <c r="J909" s="73"/>
      <c r="K909" s="25"/>
      <c r="L909" s="25"/>
      <c r="M909" s="25"/>
      <c r="N909" s="25"/>
      <c r="O909" s="25"/>
      <c r="P909" s="25"/>
      <c r="Q909" s="25"/>
      <c r="R909" s="25"/>
      <c r="S909" s="25"/>
      <c r="T909" s="25"/>
      <c r="U909" s="25"/>
      <c r="V909" s="25"/>
      <c r="W909" s="25"/>
      <c r="X909" s="25"/>
      <c r="Y909" s="25"/>
      <c r="Z909" s="25"/>
    </row>
    <row r="910" spans="1:26" ht="12.75" customHeight="1" x14ac:dyDescent="0.25">
      <c r="A910" s="25"/>
      <c r="B910" s="20"/>
      <c r="C910" s="25"/>
      <c r="D910" s="46"/>
      <c r="E910" s="46"/>
      <c r="F910" s="25"/>
      <c r="G910" s="174"/>
      <c r="H910" s="136"/>
      <c r="I910" s="136"/>
      <c r="J910" s="73"/>
      <c r="K910" s="25"/>
      <c r="L910" s="25"/>
      <c r="M910" s="25"/>
      <c r="N910" s="25"/>
      <c r="O910" s="25"/>
      <c r="P910" s="25"/>
      <c r="Q910" s="25"/>
      <c r="R910" s="25"/>
      <c r="S910" s="25"/>
      <c r="T910" s="25"/>
      <c r="U910" s="25"/>
      <c r="V910" s="25"/>
      <c r="W910" s="25"/>
      <c r="X910" s="25"/>
      <c r="Y910" s="25"/>
      <c r="Z910" s="25"/>
    </row>
    <row r="911" spans="1:26" ht="12.75" customHeight="1" x14ac:dyDescent="0.25">
      <c r="A911" s="25"/>
      <c r="B911" s="20"/>
      <c r="C911" s="25"/>
      <c r="D911" s="46"/>
      <c r="E911" s="46"/>
      <c r="F911" s="25"/>
      <c r="G911" s="174"/>
      <c r="H911" s="136"/>
      <c r="I911" s="136"/>
      <c r="J911" s="73"/>
      <c r="K911" s="25"/>
      <c r="L911" s="25"/>
      <c r="M911" s="25"/>
      <c r="N911" s="25"/>
      <c r="O911" s="25"/>
      <c r="P911" s="25"/>
      <c r="Q911" s="25"/>
      <c r="R911" s="25"/>
      <c r="S911" s="25"/>
      <c r="T911" s="25"/>
      <c r="U911" s="25"/>
      <c r="V911" s="25"/>
      <c r="W911" s="25"/>
      <c r="X911" s="25"/>
      <c r="Y911" s="25"/>
      <c r="Z911" s="25"/>
    </row>
    <row r="912" spans="1:26" ht="12.75" customHeight="1" x14ac:dyDescent="0.25">
      <c r="A912" s="25"/>
      <c r="B912" s="20"/>
      <c r="C912" s="25"/>
      <c r="D912" s="46"/>
      <c r="E912" s="46"/>
      <c r="F912" s="25"/>
      <c r="G912" s="174"/>
      <c r="H912" s="136"/>
      <c r="I912" s="136"/>
      <c r="J912" s="73"/>
      <c r="K912" s="25"/>
      <c r="L912" s="25"/>
      <c r="M912" s="25"/>
      <c r="N912" s="25"/>
      <c r="O912" s="25"/>
      <c r="P912" s="25"/>
      <c r="Q912" s="25"/>
      <c r="R912" s="25"/>
      <c r="S912" s="25"/>
      <c r="T912" s="25"/>
      <c r="U912" s="25"/>
      <c r="V912" s="25"/>
      <c r="W912" s="25"/>
      <c r="X912" s="25"/>
      <c r="Y912" s="25"/>
      <c r="Z912" s="25"/>
    </row>
    <row r="913" spans="1:26" ht="12.75" customHeight="1" x14ac:dyDescent="0.25">
      <c r="A913" s="25"/>
      <c r="B913" s="20"/>
      <c r="C913" s="25"/>
      <c r="D913" s="46"/>
      <c r="E913" s="46"/>
      <c r="F913" s="25"/>
      <c r="G913" s="174"/>
      <c r="H913" s="136"/>
      <c r="I913" s="136"/>
      <c r="J913" s="73"/>
      <c r="K913" s="25"/>
      <c r="L913" s="25"/>
      <c r="M913" s="25"/>
      <c r="N913" s="25"/>
      <c r="O913" s="25"/>
      <c r="P913" s="25"/>
      <c r="Q913" s="25"/>
      <c r="R913" s="25"/>
      <c r="S913" s="25"/>
      <c r="T913" s="25"/>
      <c r="U913" s="25"/>
      <c r="V913" s="25"/>
      <c r="W913" s="25"/>
      <c r="X913" s="25"/>
      <c r="Y913" s="25"/>
      <c r="Z913" s="25"/>
    </row>
    <row r="914" spans="1:26" ht="12.75" customHeight="1" x14ac:dyDescent="0.25">
      <c r="A914" s="25"/>
      <c r="B914" s="20"/>
      <c r="C914" s="25"/>
      <c r="D914" s="46"/>
      <c r="E914" s="46"/>
      <c r="F914" s="25"/>
      <c r="G914" s="174"/>
      <c r="H914" s="136"/>
      <c r="I914" s="136"/>
      <c r="J914" s="73"/>
      <c r="K914" s="25"/>
      <c r="L914" s="25"/>
      <c r="M914" s="25"/>
      <c r="N914" s="25"/>
      <c r="O914" s="25"/>
      <c r="P914" s="25"/>
      <c r="Q914" s="25"/>
      <c r="R914" s="25"/>
      <c r="S914" s="25"/>
      <c r="T914" s="25"/>
      <c r="U914" s="25"/>
      <c r="V914" s="25"/>
      <c r="W914" s="25"/>
      <c r="X914" s="25"/>
      <c r="Y914" s="25"/>
      <c r="Z914" s="25"/>
    </row>
    <row r="915" spans="1:26" ht="12.75" customHeight="1" x14ac:dyDescent="0.25">
      <c r="A915" s="25"/>
      <c r="B915" s="20"/>
      <c r="C915" s="25"/>
      <c r="D915" s="46"/>
      <c r="E915" s="46"/>
      <c r="F915" s="25"/>
      <c r="G915" s="174"/>
      <c r="H915" s="136"/>
      <c r="I915" s="136"/>
      <c r="J915" s="73"/>
      <c r="K915" s="25"/>
      <c r="L915" s="25"/>
      <c r="M915" s="25"/>
      <c r="N915" s="25"/>
      <c r="O915" s="25"/>
      <c r="P915" s="25"/>
      <c r="Q915" s="25"/>
      <c r="R915" s="25"/>
      <c r="S915" s="25"/>
      <c r="T915" s="25"/>
      <c r="U915" s="25"/>
      <c r="V915" s="25"/>
      <c r="W915" s="25"/>
      <c r="X915" s="25"/>
      <c r="Y915" s="25"/>
      <c r="Z915" s="25"/>
    </row>
    <row r="916" spans="1:26" ht="12.75" customHeight="1" x14ac:dyDescent="0.25">
      <c r="A916" s="25"/>
      <c r="B916" s="20"/>
      <c r="C916" s="25"/>
      <c r="D916" s="46"/>
      <c r="E916" s="46"/>
      <c r="F916" s="25"/>
      <c r="G916" s="174"/>
      <c r="H916" s="136"/>
      <c r="I916" s="136"/>
      <c r="J916" s="73"/>
      <c r="K916" s="25"/>
      <c r="L916" s="25"/>
      <c r="M916" s="25"/>
      <c r="N916" s="25"/>
      <c r="O916" s="25"/>
      <c r="P916" s="25"/>
      <c r="Q916" s="25"/>
      <c r="R916" s="25"/>
      <c r="S916" s="25"/>
      <c r="T916" s="25"/>
      <c r="U916" s="25"/>
      <c r="V916" s="25"/>
      <c r="W916" s="25"/>
      <c r="X916" s="25"/>
      <c r="Y916" s="25"/>
      <c r="Z916" s="25"/>
    </row>
    <row r="917" spans="1:26" ht="12.75" customHeight="1" x14ac:dyDescent="0.25">
      <c r="A917" s="25"/>
      <c r="B917" s="20"/>
      <c r="C917" s="25"/>
      <c r="D917" s="46"/>
      <c r="E917" s="46"/>
      <c r="F917" s="25"/>
      <c r="G917" s="174"/>
      <c r="H917" s="136"/>
      <c r="I917" s="136"/>
      <c r="J917" s="73"/>
      <c r="K917" s="25"/>
      <c r="L917" s="25"/>
      <c r="M917" s="25"/>
      <c r="N917" s="25"/>
      <c r="O917" s="25"/>
      <c r="P917" s="25"/>
      <c r="Q917" s="25"/>
      <c r="R917" s="25"/>
      <c r="S917" s="25"/>
      <c r="T917" s="25"/>
      <c r="U917" s="25"/>
      <c r="V917" s="25"/>
      <c r="W917" s="25"/>
      <c r="X917" s="25"/>
      <c r="Y917" s="25"/>
      <c r="Z917" s="25"/>
    </row>
    <row r="918" spans="1:26" ht="12.75" customHeight="1" x14ac:dyDescent="0.25">
      <c r="A918" s="25"/>
      <c r="B918" s="20"/>
      <c r="C918" s="25"/>
      <c r="D918" s="46"/>
      <c r="E918" s="46"/>
      <c r="F918" s="25"/>
      <c r="G918" s="174"/>
      <c r="H918" s="136"/>
      <c r="I918" s="136"/>
      <c r="J918" s="73"/>
      <c r="K918" s="25"/>
      <c r="L918" s="25"/>
      <c r="M918" s="25"/>
      <c r="N918" s="25"/>
      <c r="O918" s="25"/>
      <c r="P918" s="25"/>
      <c r="Q918" s="25"/>
      <c r="R918" s="25"/>
      <c r="S918" s="25"/>
      <c r="T918" s="25"/>
      <c r="U918" s="25"/>
      <c r="V918" s="25"/>
      <c r="W918" s="25"/>
      <c r="X918" s="25"/>
      <c r="Y918" s="25"/>
      <c r="Z918" s="25"/>
    </row>
    <row r="919" spans="1:26" ht="12.75" customHeight="1" x14ac:dyDescent="0.25">
      <c r="A919" s="25"/>
      <c r="B919" s="20"/>
      <c r="C919" s="25"/>
      <c r="D919" s="46"/>
      <c r="E919" s="46"/>
      <c r="F919" s="25"/>
      <c r="G919" s="174"/>
      <c r="H919" s="136"/>
      <c r="I919" s="136"/>
      <c r="J919" s="73"/>
      <c r="K919" s="25"/>
      <c r="L919" s="25"/>
      <c r="M919" s="25"/>
      <c r="N919" s="25"/>
      <c r="O919" s="25"/>
      <c r="P919" s="25"/>
      <c r="Q919" s="25"/>
      <c r="R919" s="25"/>
      <c r="S919" s="25"/>
      <c r="T919" s="25"/>
      <c r="U919" s="25"/>
      <c r="V919" s="25"/>
      <c r="W919" s="25"/>
      <c r="X919" s="25"/>
      <c r="Y919" s="25"/>
      <c r="Z919" s="25"/>
    </row>
    <row r="920" spans="1:26" ht="12.75" customHeight="1" x14ac:dyDescent="0.25">
      <c r="A920" s="25"/>
      <c r="B920" s="20"/>
      <c r="C920" s="25"/>
      <c r="D920" s="46"/>
      <c r="E920" s="46"/>
      <c r="F920" s="25"/>
      <c r="G920" s="174"/>
      <c r="H920" s="136"/>
      <c r="I920" s="136"/>
      <c r="J920" s="73"/>
      <c r="K920" s="25"/>
      <c r="L920" s="25"/>
      <c r="M920" s="25"/>
      <c r="N920" s="25"/>
      <c r="O920" s="25"/>
      <c r="P920" s="25"/>
      <c r="Q920" s="25"/>
      <c r="R920" s="25"/>
      <c r="S920" s="25"/>
      <c r="T920" s="25"/>
      <c r="U920" s="25"/>
      <c r="V920" s="25"/>
      <c r="W920" s="25"/>
      <c r="X920" s="25"/>
      <c r="Y920" s="25"/>
      <c r="Z920" s="25"/>
    </row>
    <row r="921" spans="1:26" ht="12.75" customHeight="1" x14ac:dyDescent="0.25">
      <c r="A921" s="25"/>
      <c r="B921" s="20"/>
      <c r="C921" s="25"/>
      <c r="D921" s="46"/>
      <c r="E921" s="46"/>
      <c r="F921" s="25"/>
      <c r="G921" s="174"/>
      <c r="H921" s="136"/>
      <c r="I921" s="136"/>
      <c r="J921" s="73"/>
      <c r="K921" s="25"/>
      <c r="L921" s="25"/>
      <c r="M921" s="25"/>
      <c r="N921" s="25"/>
      <c r="O921" s="25"/>
      <c r="P921" s="25"/>
      <c r="Q921" s="25"/>
      <c r="R921" s="25"/>
      <c r="S921" s="25"/>
      <c r="T921" s="25"/>
      <c r="U921" s="25"/>
      <c r="V921" s="25"/>
      <c r="W921" s="25"/>
      <c r="X921" s="25"/>
      <c r="Y921" s="25"/>
      <c r="Z921" s="25"/>
    </row>
    <row r="922" spans="1:26" ht="12.75" customHeight="1" x14ac:dyDescent="0.25">
      <c r="A922" s="25"/>
      <c r="B922" s="20"/>
      <c r="C922" s="25"/>
      <c r="D922" s="46"/>
      <c r="E922" s="46"/>
      <c r="F922" s="25"/>
      <c r="G922" s="174"/>
      <c r="H922" s="136"/>
      <c r="I922" s="136"/>
      <c r="J922" s="73"/>
      <c r="K922" s="25"/>
      <c r="L922" s="25"/>
      <c r="M922" s="25"/>
      <c r="N922" s="25"/>
      <c r="O922" s="25"/>
      <c r="P922" s="25"/>
      <c r="Q922" s="25"/>
      <c r="R922" s="25"/>
      <c r="S922" s="25"/>
      <c r="T922" s="25"/>
      <c r="U922" s="25"/>
      <c r="V922" s="25"/>
      <c r="W922" s="25"/>
      <c r="X922" s="25"/>
      <c r="Y922" s="25"/>
      <c r="Z922" s="25"/>
    </row>
    <row r="923" spans="1:26" ht="12.75" customHeight="1" x14ac:dyDescent="0.25">
      <c r="A923" s="25"/>
      <c r="B923" s="20"/>
      <c r="C923" s="25"/>
      <c r="D923" s="46"/>
      <c r="E923" s="46"/>
      <c r="F923" s="25"/>
      <c r="G923" s="174"/>
      <c r="H923" s="136"/>
      <c r="I923" s="136"/>
      <c r="J923" s="73"/>
      <c r="K923" s="25"/>
      <c r="L923" s="25"/>
      <c r="M923" s="25"/>
      <c r="N923" s="25"/>
      <c r="O923" s="25"/>
      <c r="P923" s="25"/>
      <c r="Q923" s="25"/>
      <c r="R923" s="25"/>
      <c r="S923" s="25"/>
      <c r="T923" s="25"/>
      <c r="U923" s="25"/>
      <c r="V923" s="25"/>
      <c r="W923" s="25"/>
      <c r="X923" s="25"/>
      <c r="Y923" s="25"/>
      <c r="Z923" s="25"/>
    </row>
    <row r="924" spans="1:26" ht="12.75" customHeight="1" x14ac:dyDescent="0.25">
      <c r="A924" s="25"/>
      <c r="B924" s="20"/>
      <c r="C924" s="25"/>
      <c r="D924" s="46"/>
      <c r="E924" s="46"/>
      <c r="F924" s="25"/>
      <c r="G924" s="174"/>
      <c r="H924" s="136"/>
      <c r="I924" s="136"/>
      <c r="J924" s="73"/>
      <c r="K924" s="25"/>
      <c r="L924" s="25"/>
      <c r="M924" s="25"/>
      <c r="N924" s="25"/>
      <c r="O924" s="25"/>
      <c r="P924" s="25"/>
      <c r="Q924" s="25"/>
      <c r="R924" s="25"/>
      <c r="S924" s="25"/>
      <c r="T924" s="25"/>
      <c r="U924" s="25"/>
      <c r="V924" s="25"/>
      <c r="W924" s="25"/>
      <c r="X924" s="25"/>
      <c r="Y924" s="25"/>
      <c r="Z924" s="25"/>
    </row>
    <row r="925" spans="1:26" ht="12.75" customHeight="1" x14ac:dyDescent="0.25">
      <c r="A925" s="25"/>
      <c r="B925" s="20"/>
      <c r="C925" s="25"/>
      <c r="D925" s="46"/>
      <c r="E925" s="46"/>
      <c r="F925" s="25"/>
      <c r="G925" s="174"/>
      <c r="H925" s="136"/>
      <c r="I925" s="136"/>
      <c r="J925" s="73"/>
      <c r="K925" s="25"/>
      <c r="L925" s="25"/>
      <c r="M925" s="25"/>
      <c r="N925" s="25"/>
      <c r="O925" s="25"/>
      <c r="P925" s="25"/>
      <c r="Q925" s="25"/>
      <c r="R925" s="25"/>
      <c r="S925" s="25"/>
      <c r="T925" s="25"/>
      <c r="U925" s="25"/>
      <c r="V925" s="25"/>
      <c r="W925" s="25"/>
      <c r="X925" s="25"/>
      <c r="Y925" s="25"/>
      <c r="Z925" s="25"/>
    </row>
    <row r="926" spans="1:26" ht="12.75" customHeight="1" x14ac:dyDescent="0.25">
      <c r="A926" s="25"/>
      <c r="B926" s="20"/>
      <c r="C926" s="25"/>
      <c r="D926" s="46"/>
      <c r="E926" s="46"/>
      <c r="F926" s="25"/>
      <c r="G926" s="174"/>
      <c r="H926" s="136"/>
      <c r="I926" s="136"/>
      <c r="J926" s="73"/>
      <c r="K926" s="25"/>
      <c r="L926" s="25"/>
      <c r="M926" s="25"/>
      <c r="N926" s="25"/>
      <c r="O926" s="25"/>
      <c r="P926" s="25"/>
      <c r="Q926" s="25"/>
      <c r="R926" s="25"/>
      <c r="S926" s="25"/>
      <c r="T926" s="25"/>
      <c r="U926" s="25"/>
      <c r="V926" s="25"/>
      <c r="W926" s="25"/>
      <c r="X926" s="25"/>
      <c r="Y926" s="25"/>
      <c r="Z926" s="25"/>
    </row>
    <row r="927" spans="1:26" ht="12.75" customHeight="1" x14ac:dyDescent="0.25">
      <c r="A927" s="25"/>
      <c r="B927" s="20"/>
      <c r="C927" s="25"/>
      <c r="D927" s="46"/>
      <c r="E927" s="46"/>
      <c r="F927" s="25"/>
      <c r="G927" s="174"/>
      <c r="H927" s="136"/>
      <c r="I927" s="136"/>
      <c r="J927" s="73"/>
      <c r="K927" s="25"/>
      <c r="L927" s="25"/>
      <c r="M927" s="25"/>
      <c r="N927" s="25"/>
      <c r="O927" s="25"/>
      <c r="P927" s="25"/>
      <c r="Q927" s="25"/>
      <c r="R927" s="25"/>
      <c r="S927" s="25"/>
      <c r="T927" s="25"/>
      <c r="U927" s="25"/>
      <c r="V927" s="25"/>
      <c r="W927" s="25"/>
      <c r="X927" s="25"/>
      <c r="Y927" s="25"/>
      <c r="Z927" s="25"/>
    </row>
    <row r="928" spans="1:26" ht="12.75" customHeight="1" x14ac:dyDescent="0.25">
      <c r="A928" s="25"/>
      <c r="B928" s="20"/>
      <c r="C928" s="25"/>
      <c r="D928" s="46"/>
      <c r="E928" s="46"/>
      <c r="F928" s="25"/>
      <c r="G928" s="174"/>
      <c r="H928" s="136"/>
      <c r="I928" s="136"/>
      <c r="J928" s="73"/>
      <c r="K928" s="25"/>
      <c r="L928" s="25"/>
      <c r="M928" s="25"/>
      <c r="N928" s="25"/>
      <c r="O928" s="25"/>
      <c r="P928" s="25"/>
      <c r="Q928" s="25"/>
      <c r="R928" s="25"/>
      <c r="S928" s="25"/>
      <c r="T928" s="25"/>
      <c r="U928" s="25"/>
      <c r="V928" s="25"/>
      <c r="W928" s="25"/>
      <c r="X928" s="25"/>
      <c r="Y928" s="25"/>
      <c r="Z928" s="25"/>
    </row>
    <row r="929" spans="1:26" ht="12.75" customHeight="1" x14ac:dyDescent="0.25">
      <c r="A929" s="25"/>
      <c r="B929" s="20"/>
      <c r="C929" s="25"/>
      <c r="D929" s="46"/>
      <c r="E929" s="46"/>
      <c r="F929" s="25"/>
      <c r="G929" s="174"/>
      <c r="H929" s="136"/>
      <c r="I929" s="136"/>
      <c r="J929" s="73"/>
      <c r="K929" s="25"/>
      <c r="L929" s="25"/>
      <c r="M929" s="25"/>
      <c r="N929" s="25"/>
      <c r="O929" s="25"/>
      <c r="P929" s="25"/>
      <c r="Q929" s="25"/>
      <c r="R929" s="25"/>
      <c r="S929" s="25"/>
      <c r="T929" s="25"/>
      <c r="U929" s="25"/>
      <c r="V929" s="25"/>
      <c r="W929" s="25"/>
      <c r="X929" s="25"/>
      <c r="Y929" s="25"/>
      <c r="Z929" s="25"/>
    </row>
    <row r="930" spans="1:26" ht="12.75" customHeight="1" x14ac:dyDescent="0.25">
      <c r="A930" s="25"/>
      <c r="B930" s="20"/>
      <c r="C930" s="25"/>
      <c r="D930" s="46"/>
      <c r="E930" s="46"/>
      <c r="F930" s="25"/>
      <c r="G930" s="174"/>
      <c r="H930" s="136"/>
      <c r="I930" s="136"/>
      <c r="J930" s="73"/>
      <c r="K930" s="25"/>
      <c r="L930" s="25"/>
      <c r="M930" s="25"/>
      <c r="N930" s="25"/>
      <c r="O930" s="25"/>
      <c r="P930" s="25"/>
      <c r="Q930" s="25"/>
      <c r="R930" s="25"/>
      <c r="S930" s="25"/>
      <c r="T930" s="25"/>
      <c r="U930" s="25"/>
      <c r="V930" s="25"/>
      <c r="W930" s="25"/>
      <c r="X930" s="25"/>
      <c r="Y930" s="25"/>
      <c r="Z930" s="25"/>
    </row>
    <row r="931" spans="1:26" ht="12.75" customHeight="1" x14ac:dyDescent="0.25">
      <c r="A931" s="25"/>
      <c r="B931" s="20"/>
      <c r="C931" s="25"/>
      <c r="D931" s="46"/>
      <c r="E931" s="46"/>
      <c r="F931" s="25"/>
      <c r="G931" s="174"/>
      <c r="H931" s="136"/>
      <c r="I931" s="136"/>
      <c r="J931" s="73"/>
      <c r="K931" s="25"/>
      <c r="L931" s="25"/>
      <c r="M931" s="25"/>
      <c r="N931" s="25"/>
      <c r="O931" s="25"/>
      <c r="P931" s="25"/>
      <c r="Q931" s="25"/>
      <c r="R931" s="25"/>
      <c r="S931" s="25"/>
      <c r="T931" s="25"/>
      <c r="U931" s="25"/>
      <c r="V931" s="25"/>
      <c r="W931" s="25"/>
      <c r="X931" s="25"/>
      <c r="Y931" s="25"/>
      <c r="Z931" s="25"/>
    </row>
    <row r="932" spans="1:26" ht="12.75" customHeight="1" x14ac:dyDescent="0.25">
      <c r="A932" s="25"/>
      <c r="B932" s="20"/>
      <c r="C932" s="25"/>
      <c r="D932" s="46"/>
      <c r="E932" s="46"/>
      <c r="F932" s="25"/>
      <c r="G932" s="174"/>
      <c r="H932" s="136"/>
      <c r="I932" s="136"/>
      <c r="J932" s="73"/>
      <c r="K932" s="25"/>
      <c r="L932" s="25"/>
      <c r="M932" s="25"/>
      <c r="N932" s="25"/>
      <c r="O932" s="25"/>
      <c r="P932" s="25"/>
      <c r="Q932" s="25"/>
      <c r="R932" s="25"/>
      <c r="S932" s="25"/>
      <c r="T932" s="25"/>
      <c r="U932" s="25"/>
      <c r="V932" s="25"/>
      <c r="W932" s="25"/>
      <c r="X932" s="25"/>
      <c r="Y932" s="25"/>
      <c r="Z932" s="25"/>
    </row>
    <row r="933" spans="1:26" ht="12.75" customHeight="1" x14ac:dyDescent="0.25">
      <c r="A933" s="25"/>
      <c r="B933" s="20"/>
      <c r="C933" s="25"/>
      <c r="D933" s="46"/>
      <c r="E933" s="46"/>
      <c r="F933" s="25"/>
      <c r="G933" s="174"/>
      <c r="H933" s="136"/>
      <c r="I933" s="136"/>
      <c r="J933" s="73"/>
      <c r="K933" s="25"/>
      <c r="L933" s="25"/>
      <c r="M933" s="25"/>
      <c r="N933" s="25"/>
      <c r="O933" s="25"/>
      <c r="P933" s="25"/>
      <c r="Q933" s="25"/>
      <c r="R933" s="25"/>
      <c r="S933" s="25"/>
      <c r="T933" s="25"/>
      <c r="U933" s="25"/>
      <c r="V933" s="25"/>
      <c r="W933" s="25"/>
      <c r="X933" s="25"/>
      <c r="Y933" s="25"/>
      <c r="Z933" s="25"/>
    </row>
    <row r="934" spans="1:26" ht="12.75" customHeight="1" x14ac:dyDescent="0.25">
      <c r="A934" s="25"/>
      <c r="B934" s="20"/>
      <c r="C934" s="25"/>
      <c r="D934" s="46"/>
      <c r="E934" s="46"/>
      <c r="F934" s="25"/>
      <c r="G934" s="174"/>
      <c r="H934" s="136"/>
      <c r="I934" s="136"/>
      <c r="J934" s="73"/>
      <c r="K934" s="25"/>
      <c r="L934" s="25"/>
      <c r="M934" s="25"/>
      <c r="N934" s="25"/>
      <c r="O934" s="25"/>
      <c r="P934" s="25"/>
      <c r="Q934" s="25"/>
      <c r="R934" s="25"/>
      <c r="S934" s="25"/>
      <c r="T934" s="25"/>
      <c r="U934" s="25"/>
      <c r="V934" s="25"/>
      <c r="W934" s="25"/>
      <c r="X934" s="25"/>
      <c r="Y934" s="25"/>
      <c r="Z934" s="25"/>
    </row>
    <row r="935" spans="1:26" ht="12.75" customHeight="1" x14ac:dyDescent="0.25">
      <c r="A935" s="25"/>
      <c r="B935" s="20"/>
      <c r="C935" s="25"/>
      <c r="D935" s="46"/>
      <c r="E935" s="46"/>
      <c r="F935" s="25"/>
      <c r="G935" s="174"/>
      <c r="H935" s="136"/>
      <c r="I935" s="136"/>
      <c r="J935" s="73"/>
      <c r="K935" s="25"/>
      <c r="L935" s="25"/>
      <c r="M935" s="25"/>
      <c r="N935" s="25"/>
      <c r="O935" s="25"/>
      <c r="P935" s="25"/>
      <c r="Q935" s="25"/>
      <c r="R935" s="25"/>
      <c r="S935" s="25"/>
      <c r="T935" s="25"/>
      <c r="U935" s="25"/>
      <c r="V935" s="25"/>
      <c r="W935" s="25"/>
      <c r="X935" s="25"/>
      <c r="Y935" s="25"/>
      <c r="Z935" s="25"/>
    </row>
    <row r="936" spans="1:26" ht="12.75" customHeight="1" x14ac:dyDescent="0.25">
      <c r="A936" s="25"/>
      <c r="B936" s="20"/>
      <c r="C936" s="25"/>
      <c r="D936" s="46"/>
      <c r="E936" s="46"/>
      <c r="F936" s="25"/>
      <c r="G936" s="174"/>
      <c r="H936" s="136"/>
      <c r="I936" s="136"/>
      <c r="J936" s="73"/>
      <c r="K936" s="25"/>
      <c r="L936" s="25"/>
      <c r="M936" s="25"/>
      <c r="N936" s="25"/>
      <c r="O936" s="25"/>
      <c r="P936" s="25"/>
      <c r="Q936" s="25"/>
      <c r="R936" s="25"/>
      <c r="S936" s="25"/>
      <c r="T936" s="25"/>
      <c r="U936" s="25"/>
      <c r="V936" s="25"/>
      <c r="W936" s="25"/>
      <c r="X936" s="25"/>
      <c r="Y936" s="25"/>
      <c r="Z936" s="25"/>
    </row>
    <row r="937" spans="1:26" ht="12.75" customHeight="1" x14ac:dyDescent="0.25">
      <c r="A937" s="25"/>
      <c r="B937" s="20"/>
      <c r="C937" s="25"/>
      <c r="D937" s="46"/>
      <c r="E937" s="46"/>
      <c r="F937" s="25"/>
      <c r="G937" s="174"/>
      <c r="H937" s="136"/>
      <c r="I937" s="136"/>
      <c r="J937" s="73"/>
      <c r="K937" s="25"/>
      <c r="L937" s="25"/>
      <c r="M937" s="25"/>
      <c r="N937" s="25"/>
      <c r="O937" s="25"/>
      <c r="P937" s="25"/>
      <c r="Q937" s="25"/>
      <c r="R937" s="25"/>
      <c r="S937" s="25"/>
      <c r="T937" s="25"/>
      <c r="U937" s="25"/>
      <c r="V937" s="25"/>
      <c r="W937" s="25"/>
      <c r="X937" s="25"/>
      <c r="Y937" s="25"/>
      <c r="Z937" s="25"/>
    </row>
    <row r="938" spans="1:26" ht="12.75" customHeight="1" x14ac:dyDescent="0.25">
      <c r="A938" s="25"/>
      <c r="B938" s="20"/>
      <c r="C938" s="25"/>
      <c r="D938" s="46"/>
      <c r="E938" s="46"/>
      <c r="F938" s="25"/>
      <c r="G938" s="174"/>
      <c r="H938" s="136"/>
      <c r="I938" s="136"/>
      <c r="J938" s="73"/>
      <c r="K938" s="25"/>
      <c r="L938" s="25"/>
      <c r="M938" s="25"/>
      <c r="N938" s="25"/>
      <c r="O938" s="25"/>
      <c r="P938" s="25"/>
      <c r="Q938" s="25"/>
      <c r="R938" s="25"/>
      <c r="S938" s="25"/>
      <c r="T938" s="25"/>
      <c r="U938" s="25"/>
      <c r="V938" s="25"/>
      <c r="W938" s="25"/>
      <c r="X938" s="25"/>
      <c r="Y938" s="25"/>
      <c r="Z938" s="25"/>
    </row>
    <row r="939" spans="1:26" ht="12.75" customHeight="1" x14ac:dyDescent="0.25">
      <c r="A939" s="25"/>
      <c r="B939" s="20"/>
      <c r="C939" s="25"/>
      <c r="D939" s="46"/>
      <c r="E939" s="46"/>
      <c r="F939" s="25"/>
      <c r="G939" s="174"/>
      <c r="H939" s="136"/>
      <c r="I939" s="136"/>
      <c r="J939" s="73"/>
      <c r="K939" s="25"/>
      <c r="L939" s="25"/>
      <c r="M939" s="25"/>
      <c r="N939" s="25"/>
      <c r="O939" s="25"/>
      <c r="P939" s="25"/>
      <c r="Q939" s="25"/>
      <c r="R939" s="25"/>
      <c r="S939" s="25"/>
      <c r="T939" s="25"/>
      <c r="U939" s="25"/>
      <c r="V939" s="25"/>
      <c r="W939" s="25"/>
      <c r="X939" s="25"/>
      <c r="Y939" s="25"/>
      <c r="Z939" s="25"/>
    </row>
    <row r="940" spans="1:26" ht="12.75" customHeight="1" x14ac:dyDescent="0.25">
      <c r="A940" s="25"/>
      <c r="B940" s="20"/>
      <c r="C940" s="25"/>
      <c r="D940" s="46"/>
      <c r="E940" s="46"/>
      <c r="F940" s="25"/>
      <c r="G940" s="174"/>
      <c r="H940" s="136"/>
      <c r="I940" s="136"/>
      <c r="J940" s="73"/>
      <c r="K940" s="25"/>
      <c r="L940" s="25"/>
      <c r="M940" s="25"/>
      <c r="N940" s="25"/>
      <c r="O940" s="25"/>
      <c r="P940" s="25"/>
      <c r="Q940" s="25"/>
      <c r="R940" s="25"/>
      <c r="S940" s="25"/>
      <c r="T940" s="25"/>
      <c r="U940" s="25"/>
      <c r="V940" s="25"/>
      <c r="W940" s="25"/>
      <c r="X940" s="25"/>
      <c r="Y940" s="25"/>
      <c r="Z940" s="25"/>
    </row>
    <row r="941" spans="1:26" ht="12.75" customHeight="1" x14ac:dyDescent="0.25">
      <c r="A941" s="25"/>
      <c r="B941" s="20"/>
      <c r="C941" s="25"/>
      <c r="D941" s="46"/>
      <c r="E941" s="46"/>
      <c r="F941" s="25"/>
      <c r="G941" s="174"/>
      <c r="H941" s="136"/>
      <c r="I941" s="136"/>
      <c r="J941" s="73"/>
      <c r="K941" s="25"/>
      <c r="L941" s="25"/>
      <c r="M941" s="25"/>
      <c r="N941" s="25"/>
      <c r="O941" s="25"/>
      <c r="P941" s="25"/>
      <c r="Q941" s="25"/>
      <c r="R941" s="25"/>
      <c r="S941" s="25"/>
      <c r="T941" s="25"/>
      <c r="U941" s="25"/>
      <c r="V941" s="25"/>
      <c r="W941" s="25"/>
      <c r="X941" s="25"/>
      <c r="Y941" s="25"/>
      <c r="Z941" s="25"/>
    </row>
    <row r="942" spans="1:26" ht="12.75" customHeight="1" x14ac:dyDescent="0.25">
      <c r="A942" s="25"/>
      <c r="B942" s="20"/>
      <c r="C942" s="25"/>
      <c r="D942" s="46"/>
      <c r="E942" s="46"/>
      <c r="F942" s="25"/>
      <c r="G942" s="174"/>
      <c r="H942" s="136"/>
      <c r="I942" s="136"/>
      <c r="J942" s="73"/>
      <c r="K942" s="25"/>
      <c r="L942" s="25"/>
      <c r="M942" s="25"/>
      <c r="N942" s="25"/>
      <c r="O942" s="25"/>
      <c r="P942" s="25"/>
      <c r="Q942" s="25"/>
      <c r="R942" s="25"/>
      <c r="S942" s="25"/>
      <c r="T942" s="25"/>
      <c r="U942" s="25"/>
      <c r="V942" s="25"/>
      <c r="W942" s="25"/>
      <c r="X942" s="25"/>
      <c r="Y942" s="25"/>
      <c r="Z942" s="25"/>
    </row>
    <row r="943" spans="1:26" ht="12.75" customHeight="1" x14ac:dyDescent="0.25">
      <c r="A943" s="25"/>
      <c r="B943" s="20"/>
      <c r="C943" s="25"/>
      <c r="D943" s="46"/>
      <c r="E943" s="46"/>
      <c r="F943" s="25"/>
      <c r="G943" s="174"/>
      <c r="H943" s="136"/>
      <c r="I943" s="136"/>
      <c r="J943" s="73"/>
      <c r="K943" s="25"/>
      <c r="L943" s="25"/>
      <c r="M943" s="25"/>
      <c r="N943" s="25"/>
      <c r="O943" s="25"/>
      <c r="P943" s="25"/>
      <c r="Q943" s="25"/>
      <c r="R943" s="25"/>
      <c r="S943" s="25"/>
      <c r="T943" s="25"/>
      <c r="U943" s="25"/>
      <c r="V943" s="25"/>
      <c r="W943" s="25"/>
      <c r="X943" s="25"/>
      <c r="Y943" s="25"/>
      <c r="Z943" s="25"/>
    </row>
    <row r="944" spans="1:26" ht="12.75" customHeight="1" x14ac:dyDescent="0.25">
      <c r="A944" s="25"/>
      <c r="B944" s="20"/>
      <c r="C944" s="25"/>
      <c r="D944" s="46"/>
      <c r="E944" s="46"/>
      <c r="F944" s="25"/>
      <c r="G944" s="174"/>
      <c r="H944" s="136"/>
      <c r="I944" s="136"/>
      <c r="J944" s="73"/>
      <c r="K944" s="25"/>
      <c r="L944" s="25"/>
      <c r="M944" s="25"/>
      <c r="N944" s="25"/>
      <c r="O944" s="25"/>
      <c r="P944" s="25"/>
      <c r="Q944" s="25"/>
      <c r="R944" s="25"/>
      <c r="S944" s="25"/>
      <c r="T944" s="25"/>
      <c r="U944" s="25"/>
      <c r="V944" s="25"/>
      <c r="W944" s="25"/>
      <c r="X944" s="25"/>
      <c r="Y944" s="25"/>
      <c r="Z944" s="25"/>
    </row>
    <row r="945" spans="1:26" ht="12.75" customHeight="1" x14ac:dyDescent="0.25">
      <c r="A945" s="25"/>
      <c r="B945" s="20"/>
      <c r="C945" s="25"/>
      <c r="D945" s="46"/>
      <c r="E945" s="46"/>
      <c r="F945" s="25"/>
      <c r="G945" s="174"/>
      <c r="H945" s="136"/>
      <c r="I945" s="136"/>
      <c r="J945" s="73"/>
      <c r="K945" s="25"/>
      <c r="L945" s="25"/>
      <c r="M945" s="25"/>
      <c r="N945" s="25"/>
      <c r="O945" s="25"/>
      <c r="P945" s="25"/>
      <c r="Q945" s="25"/>
      <c r="R945" s="25"/>
      <c r="S945" s="25"/>
      <c r="T945" s="25"/>
      <c r="U945" s="25"/>
      <c r="V945" s="25"/>
      <c r="W945" s="25"/>
      <c r="X945" s="25"/>
      <c r="Y945" s="25"/>
      <c r="Z945" s="25"/>
    </row>
    <row r="946" spans="1:26" ht="12.75" customHeight="1" x14ac:dyDescent="0.25">
      <c r="A946" s="25"/>
      <c r="B946" s="20"/>
      <c r="C946" s="25"/>
      <c r="D946" s="46"/>
      <c r="E946" s="46"/>
      <c r="F946" s="25"/>
      <c r="G946" s="174"/>
      <c r="H946" s="136"/>
      <c r="I946" s="136"/>
      <c r="J946" s="73"/>
      <c r="K946" s="25"/>
      <c r="L946" s="25"/>
      <c r="M946" s="25"/>
      <c r="N946" s="25"/>
      <c r="O946" s="25"/>
      <c r="P946" s="25"/>
      <c r="Q946" s="25"/>
      <c r="R946" s="25"/>
      <c r="S946" s="25"/>
      <c r="T946" s="25"/>
      <c r="U946" s="25"/>
      <c r="V946" s="25"/>
      <c r="W946" s="25"/>
      <c r="X946" s="25"/>
      <c r="Y946" s="25"/>
      <c r="Z946" s="25"/>
    </row>
    <row r="947" spans="1:26" ht="12.75" customHeight="1" x14ac:dyDescent="0.25">
      <c r="A947" s="25"/>
      <c r="B947" s="20"/>
      <c r="C947" s="25"/>
      <c r="D947" s="46"/>
      <c r="E947" s="46"/>
      <c r="F947" s="25"/>
      <c r="G947" s="174"/>
      <c r="H947" s="136"/>
      <c r="I947" s="136"/>
      <c r="J947" s="73"/>
      <c r="K947" s="25"/>
      <c r="L947" s="25"/>
      <c r="M947" s="25"/>
      <c r="N947" s="25"/>
      <c r="O947" s="25"/>
      <c r="P947" s="25"/>
      <c r="Q947" s="25"/>
      <c r="R947" s="25"/>
      <c r="S947" s="25"/>
      <c r="T947" s="25"/>
      <c r="U947" s="25"/>
      <c r="V947" s="25"/>
      <c r="W947" s="25"/>
      <c r="X947" s="25"/>
      <c r="Y947" s="25"/>
      <c r="Z947" s="25"/>
    </row>
    <row r="948" spans="1:26" ht="12.75" customHeight="1" x14ac:dyDescent="0.25">
      <c r="A948" s="25"/>
      <c r="B948" s="20"/>
      <c r="C948" s="25"/>
      <c r="D948" s="46"/>
      <c r="E948" s="46"/>
      <c r="F948" s="25"/>
      <c r="G948" s="174"/>
      <c r="H948" s="136"/>
      <c r="I948" s="136"/>
      <c r="J948" s="73"/>
      <c r="K948" s="25"/>
      <c r="L948" s="25"/>
      <c r="M948" s="25"/>
      <c r="N948" s="25"/>
      <c r="O948" s="25"/>
      <c r="P948" s="25"/>
      <c r="Q948" s="25"/>
      <c r="R948" s="25"/>
      <c r="S948" s="25"/>
      <c r="T948" s="25"/>
      <c r="U948" s="25"/>
      <c r="V948" s="25"/>
      <c r="W948" s="25"/>
      <c r="X948" s="25"/>
      <c r="Y948" s="25"/>
      <c r="Z948" s="25"/>
    </row>
    <row r="949" spans="1:26" ht="12.75" customHeight="1" x14ac:dyDescent="0.25">
      <c r="A949" s="25"/>
      <c r="B949" s="20"/>
      <c r="C949" s="25"/>
      <c r="D949" s="46"/>
      <c r="E949" s="46"/>
      <c r="F949" s="25"/>
      <c r="G949" s="174"/>
      <c r="H949" s="136"/>
      <c r="I949" s="136"/>
      <c r="J949" s="73"/>
      <c r="K949" s="25"/>
      <c r="L949" s="25"/>
      <c r="M949" s="25"/>
      <c r="N949" s="25"/>
      <c r="O949" s="25"/>
      <c r="P949" s="25"/>
      <c r="Q949" s="25"/>
      <c r="R949" s="25"/>
      <c r="S949" s="25"/>
      <c r="T949" s="25"/>
      <c r="U949" s="25"/>
      <c r="V949" s="25"/>
      <c r="W949" s="25"/>
      <c r="X949" s="25"/>
      <c r="Y949" s="25"/>
      <c r="Z949" s="25"/>
    </row>
    <row r="950" spans="1:26" ht="12.75" customHeight="1" x14ac:dyDescent="0.25">
      <c r="A950" s="25"/>
      <c r="B950" s="20"/>
      <c r="C950" s="25"/>
      <c r="D950" s="46"/>
      <c r="E950" s="46"/>
      <c r="F950" s="25"/>
      <c r="G950" s="174"/>
      <c r="H950" s="136"/>
      <c r="I950" s="136"/>
      <c r="J950" s="73"/>
      <c r="K950" s="25"/>
      <c r="L950" s="25"/>
      <c r="M950" s="25"/>
      <c r="N950" s="25"/>
      <c r="O950" s="25"/>
      <c r="P950" s="25"/>
      <c r="Q950" s="25"/>
      <c r="R950" s="25"/>
      <c r="S950" s="25"/>
      <c r="T950" s="25"/>
      <c r="U950" s="25"/>
      <c r="V950" s="25"/>
      <c r="W950" s="25"/>
      <c r="X950" s="25"/>
      <c r="Y950" s="25"/>
      <c r="Z950" s="25"/>
    </row>
    <row r="951" spans="1:26" ht="12.75" customHeight="1" x14ac:dyDescent="0.25">
      <c r="A951" s="25"/>
      <c r="B951" s="20"/>
      <c r="C951" s="25"/>
      <c r="D951" s="46"/>
      <c r="E951" s="46"/>
      <c r="F951" s="25"/>
      <c r="G951" s="174"/>
      <c r="H951" s="136"/>
      <c r="I951" s="136"/>
      <c r="J951" s="73"/>
      <c r="K951" s="25"/>
      <c r="L951" s="25"/>
      <c r="M951" s="25"/>
      <c r="N951" s="25"/>
      <c r="O951" s="25"/>
      <c r="P951" s="25"/>
      <c r="Q951" s="25"/>
      <c r="R951" s="25"/>
      <c r="S951" s="25"/>
      <c r="T951" s="25"/>
      <c r="U951" s="25"/>
      <c r="V951" s="25"/>
      <c r="W951" s="25"/>
      <c r="X951" s="25"/>
      <c r="Y951" s="25"/>
      <c r="Z951" s="25"/>
    </row>
    <row r="952" spans="1:26" ht="12.75" customHeight="1" x14ac:dyDescent="0.25">
      <c r="A952" s="25"/>
      <c r="B952" s="20"/>
      <c r="C952" s="25"/>
      <c r="D952" s="46"/>
      <c r="E952" s="46"/>
      <c r="F952" s="25"/>
      <c r="G952" s="174"/>
      <c r="H952" s="136"/>
      <c r="I952" s="136"/>
      <c r="J952" s="73"/>
      <c r="K952" s="25"/>
      <c r="L952" s="25"/>
      <c r="M952" s="25"/>
      <c r="N952" s="25"/>
      <c r="O952" s="25"/>
      <c r="P952" s="25"/>
      <c r="Q952" s="25"/>
      <c r="R952" s="25"/>
      <c r="S952" s="25"/>
      <c r="T952" s="25"/>
      <c r="U952" s="25"/>
      <c r="V952" s="25"/>
      <c r="W952" s="25"/>
      <c r="X952" s="25"/>
      <c r="Y952" s="25"/>
      <c r="Z952" s="25"/>
    </row>
    <row r="953" spans="1:26" ht="12.75" customHeight="1" x14ac:dyDescent="0.25">
      <c r="A953" s="25"/>
      <c r="B953" s="20"/>
      <c r="C953" s="25"/>
      <c r="D953" s="46"/>
      <c r="E953" s="46"/>
      <c r="F953" s="25"/>
      <c r="G953" s="174"/>
      <c r="H953" s="136"/>
      <c r="I953" s="136"/>
      <c r="J953" s="73"/>
      <c r="K953" s="25"/>
      <c r="L953" s="25"/>
      <c r="M953" s="25"/>
      <c r="N953" s="25"/>
      <c r="O953" s="25"/>
      <c r="P953" s="25"/>
      <c r="Q953" s="25"/>
      <c r="R953" s="25"/>
      <c r="S953" s="25"/>
      <c r="T953" s="25"/>
      <c r="U953" s="25"/>
      <c r="V953" s="25"/>
      <c r="W953" s="25"/>
      <c r="X953" s="25"/>
      <c r="Y953" s="25"/>
      <c r="Z953" s="25"/>
    </row>
    <row r="954" spans="1:26" ht="12.75" customHeight="1" x14ac:dyDescent="0.25">
      <c r="A954" s="25"/>
      <c r="B954" s="20"/>
      <c r="C954" s="25"/>
      <c r="D954" s="46"/>
      <c r="E954" s="46"/>
      <c r="F954" s="25"/>
      <c r="G954" s="174"/>
      <c r="H954" s="136"/>
      <c r="I954" s="136"/>
      <c r="J954" s="73"/>
      <c r="K954" s="25"/>
      <c r="L954" s="25"/>
      <c r="M954" s="25"/>
      <c r="N954" s="25"/>
      <c r="O954" s="25"/>
      <c r="P954" s="25"/>
      <c r="Q954" s="25"/>
      <c r="R954" s="25"/>
      <c r="S954" s="25"/>
      <c r="T954" s="25"/>
      <c r="U954" s="25"/>
      <c r="V954" s="25"/>
      <c r="W954" s="25"/>
      <c r="X954" s="25"/>
      <c r="Y954" s="25"/>
      <c r="Z954" s="25"/>
    </row>
    <row r="955" spans="1:26" ht="12.75" customHeight="1" x14ac:dyDescent="0.25">
      <c r="A955" s="25"/>
      <c r="B955" s="20"/>
      <c r="C955" s="25"/>
      <c r="D955" s="46"/>
      <c r="E955" s="46"/>
      <c r="F955" s="25"/>
      <c r="G955" s="174"/>
      <c r="H955" s="136"/>
      <c r="I955" s="136"/>
      <c r="J955" s="73"/>
      <c r="K955" s="25"/>
      <c r="L955" s="25"/>
      <c r="M955" s="25"/>
      <c r="N955" s="25"/>
      <c r="O955" s="25"/>
      <c r="P955" s="25"/>
      <c r="Q955" s="25"/>
      <c r="R955" s="25"/>
      <c r="S955" s="25"/>
      <c r="T955" s="25"/>
      <c r="U955" s="25"/>
      <c r="V955" s="25"/>
      <c r="W955" s="25"/>
      <c r="X955" s="25"/>
      <c r="Y955" s="25"/>
      <c r="Z955" s="25"/>
    </row>
    <row r="956" spans="1:26" ht="12.75" customHeight="1" x14ac:dyDescent="0.25">
      <c r="A956" s="25"/>
      <c r="B956" s="20"/>
      <c r="C956" s="25"/>
      <c r="D956" s="46"/>
      <c r="E956" s="46"/>
      <c r="F956" s="25"/>
      <c r="G956" s="174"/>
      <c r="H956" s="136"/>
      <c r="I956" s="136"/>
      <c r="J956" s="73"/>
      <c r="K956" s="25"/>
      <c r="L956" s="25"/>
      <c r="M956" s="25"/>
      <c r="N956" s="25"/>
      <c r="O956" s="25"/>
      <c r="P956" s="25"/>
      <c r="Q956" s="25"/>
      <c r="R956" s="25"/>
      <c r="S956" s="25"/>
      <c r="T956" s="25"/>
      <c r="U956" s="25"/>
      <c r="V956" s="25"/>
      <c r="W956" s="25"/>
      <c r="X956" s="25"/>
      <c r="Y956" s="25"/>
      <c r="Z956" s="25"/>
    </row>
    <row r="957" spans="1:26" ht="12.75" customHeight="1" x14ac:dyDescent="0.25">
      <c r="A957" s="25"/>
      <c r="B957" s="20"/>
      <c r="C957" s="25"/>
      <c r="D957" s="46"/>
      <c r="E957" s="46"/>
      <c r="F957" s="25"/>
      <c r="G957" s="174"/>
      <c r="H957" s="136"/>
      <c r="I957" s="136"/>
      <c r="J957" s="73"/>
      <c r="K957" s="25"/>
      <c r="L957" s="25"/>
      <c r="M957" s="25"/>
      <c r="N957" s="25"/>
      <c r="O957" s="25"/>
      <c r="P957" s="25"/>
      <c r="Q957" s="25"/>
      <c r="R957" s="25"/>
      <c r="S957" s="25"/>
      <c r="T957" s="25"/>
      <c r="U957" s="25"/>
      <c r="V957" s="25"/>
      <c r="W957" s="25"/>
      <c r="X957" s="25"/>
      <c r="Y957" s="25"/>
      <c r="Z957" s="25"/>
    </row>
    <row r="958" spans="1:26" ht="12.75" customHeight="1" x14ac:dyDescent="0.25">
      <c r="A958" s="25"/>
      <c r="B958" s="20"/>
      <c r="C958" s="25"/>
      <c r="D958" s="46"/>
      <c r="E958" s="46"/>
      <c r="F958" s="25"/>
      <c r="G958" s="174"/>
      <c r="H958" s="136"/>
      <c r="I958" s="136"/>
      <c r="J958" s="73"/>
      <c r="K958" s="25"/>
      <c r="L958" s="25"/>
      <c r="M958" s="25"/>
      <c r="N958" s="25"/>
      <c r="O958" s="25"/>
      <c r="P958" s="25"/>
      <c r="Q958" s="25"/>
      <c r="R958" s="25"/>
      <c r="S958" s="25"/>
      <c r="T958" s="25"/>
      <c r="U958" s="25"/>
      <c r="V958" s="25"/>
      <c r="W958" s="25"/>
      <c r="X958" s="25"/>
      <c r="Y958" s="25"/>
      <c r="Z958" s="25"/>
    </row>
    <row r="959" spans="1:26" ht="12.75" customHeight="1" x14ac:dyDescent="0.25">
      <c r="A959" s="25"/>
      <c r="B959" s="20"/>
      <c r="C959" s="25"/>
      <c r="D959" s="46"/>
      <c r="E959" s="46"/>
      <c r="F959" s="25"/>
      <c r="G959" s="174"/>
      <c r="H959" s="136"/>
      <c r="I959" s="136"/>
      <c r="J959" s="73"/>
      <c r="K959" s="25"/>
      <c r="L959" s="25"/>
      <c r="M959" s="25"/>
      <c r="N959" s="25"/>
      <c r="O959" s="25"/>
      <c r="P959" s="25"/>
      <c r="Q959" s="25"/>
      <c r="R959" s="25"/>
      <c r="S959" s="25"/>
      <c r="T959" s="25"/>
      <c r="U959" s="25"/>
      <c r="V959" s="25"/>
      <c r="W959" s="25"/>
      <c r="X959" s="25"/>
      <c r="Y959" s="25"/>
      <c r="Z959" s="25"/>
    </row>
    <row r="960" spans="1:26" ht="12.75" customHeight="1" x14ac:dyDescent="0.25">
      <c r="A960" s="25"/>
      <c r="B960" s="20"/>
      <c r="C960" s="25"/>
      <c r="D960" s="46"/>
      <c r="E960" s="46"/>
      <c r="F960" s="25"/>
      <c r="G960" s="174"/>
      <c r="H960" s="136"/>
      <c r="I960" s="136"/>
      <c r="J960" s="73"/>
      <c r="K960" s="25"/>
      <c r="L960" s="25"/>
      <c r="M960" s="25"/>
      <c r="N960" s="25"/>
      <c r="O960" s="25"/>
      <c r="P960" s="25"/>
      <c r="Q960" s="25"/>
      <c r="R960" s="25"/>
      <c r="S960" s="25"/>
      <c r="T960" s="25"/>
      <c r="U960" s="25"/>
      <c r="V960" s="25"/>
      <c r="W960" s="25"/>
      <c r="X960" s="25"/>
      <c r="Y960" s="25"/>
      <c r="Z960" s="25"/>
    </row>
    <row r="961" spans="1:26" ht="12.75" customHeight="1" x14ac:dyDescent="0.25">
      <c r="A961" s="25"/>
      <c r="B961" s="20"/>
      <c r="C961" s="25"/>
      <c r="D961" s="46"/>
      <c r="E961" s="46"/>
      <c r="F961" s="25"/>
      <c r="G961" s="174"/>
      <c r="H961" s="136"/>
      <c r="I961" s="136"/>
      <c r="J961" s="73"/>
      <c r="K961" s="25"/>
      <c r="L961" s="25"/>
      <c r="M961" s="25"/>
      <c r="N961" s="25"/>
      <c r="O961" s="25"/>
      <c r="P961" s="25"/>
      <c r="Q961" s="25"/>
      <c r="R961" s="25"/>
      <c r="S961" s="25"/>
      <c r="T961" s="25"/>
      <c r="U961" s="25"/>
      <c r="V961" s="25"/>
      <c r="W961" s="25"/>
      <c r="X961" s="25"/>
      <c r="Y961" s="25"/>
      <c r="Z961" s="25"/>
    </row>
    <row r="962" spans="1:26" ht="12.75" customHeight="1" x14ac:dyDescent="0.25">
      <c r="A962" s="25"/>
      <c r="B962" s="20"/>
      <c r="C962" s="25"/>
      <c r="D962" s="46"/>
      <c r="E962" s="46"/>
      <c r="F962" s="25"/>
      <c r="G962" s="174"/>
      <c r="H962" s="136"/>
      <c r="I962" s="136"/>
      <c r="J962" s="73"/>
      <c r="K962" s="25"/>
      <c r="L962" s="25"/>
      <c r="M962" s="25"/>
      <c r="N962" s="25"/>
      <c r="O962" s="25"/>
      <c r="P962" s="25"/>
      <c r="Q962" s="25"/>
      <c r="R962" s="25"/>
      <c r="S962" s="25"/>
      <c r="T962" s="25"/>
      <c r="U962" s="25"/>
      <c r="V962" s="25"/>
      <c r="W962" s="25"/>
      <c r="X962" s="25"/>
      <c r="Y962" s="25"/>
      <c r="Z962" s="25"/>
    </row>
    <row r="963" spans="1:26" ht="12.75" customHeight="1" x14ac:dyDescent="0.25">
      <c r="A963" s="25"/>
      <c r="B963" s="20"/>
      <c r="C963" s="25"/>
      <c r="D963" s="46"/>
      <c r="E963" s="46"/>
      <c r="F963" s="25"/>
      <c r="G963" s="174"/>
      <c r="H963" s="136"/>
      <c r="I963" s="136"/>
      <c r="J963" s="73"/>
      <c r="K963" s="25"/>
      <c r="L963" s="25"/>
      <c r="M963" s="25"/>
      <c r="N963" s="25"/>
      <c r="O963" s="25"/>
      <c r="P963" s="25"/>
      <c r="Q963" s="25"/>
      <c r="R963" s="25"/>
      <c r="S963" s="25"/>
      <c r="T963" s="25"/>
      <c r="U963" s="25"/>
      <c r="V963" s="25"/>
      <c r="W963" s="25"/>
      <c r="X963" s="25"/>
      <c r="Y963" s="25"/>
      <c r="Z963" s="25"/>
    </row>
    <row r="964" spans="1:26" ht="12.75" customHeight="1" x14ac:dyDescent="0.25">
      <c r="A964" s="25"/>
      <c r="B964" s="20"/>
      <c r="C964" s="25"/>
      <c r="D964" s="46"/>
      <c r="E964" s="46"/>
      <c r="F964" s="25"/>
      <c r="G964" s="174"/>
      <c r="H964" s="136"/>
      <c r="I964" s="136"/>
      <c r="J964" s="73"/>
      <c r="K964" s="25"/>
      <c r="L964" s="25"/>
      <c r="M964" s="25"/>
      <c r="N964" s="25"/>
      <c r="O964" s="25"/>
      <c r="P964" s="25"/>
      <c r="Q964" s="25"/>
      <c r="R964" s="25"/>
      <c r="S964" s="25"/>
      <c r="T964" s="25"/>
      <c r="U964" s="25"/>
      <c r="V964" s="25"/>
      <c r="W964" s="25"/>
      <c r="X964" s="25"/>
      <c r="Y964" s="25"/>
      <c r="Z964" s="25"/>
    </row>
    <row r="965" spans="1:26" ht="12.75" customHeight="1" x14ac:dyDescent="0.25">
      <c r="A965" s="25"/>
      <c r="B965" s="20"/>
      <c r="C965" s="25"/>
      <c r="D965" s="46"/>
      <c r="E965" s="46"/>
      <c r="F965" s="25"/>
      <c r="G965" s="174"/>
      <c r="H965" s="136"/>
      <c r="I965" s="136"/>
      <c r="J965" s="73"/>
      <c r="K965" s="25"/>
      <c r="L965" s="25"/>
      <c r="M965" s="25"/>
      <c r="N965" s="25"/>
      <c r="O965" s="25"/>
      <c r="P965" s="25"/>
      <c r="Q965" s="25"/>
      <c r="R965" s="25"/>
      <c r="S965" s="25"/>
      <c r="T965" s="25"/>
      <c r="U965" s="25"/>
      <c r="V965" s="25"/>
      <c r="W965" s="25"/>
      <c r="X965" s="25"/>
      <c r="Y965" s="25"/>
      <c r="Z965" s="25"/>
    </row>
    <row r="966" spans="1:26" ht="12.75" customHeight="1" x14ac:dyDescent="0.25">
      <c r="A966" s="25"/>
      <c r="B966" s="20"/>
      <c r="C966" s="25"/>
      <c r="D966" s="46"/>
      <c r="E966" s="46"/>
      <c r="F966" s="25"/>
      <c r="G966" s="174"/>
      <c r="H966" s="136"/>
      <c r="I966" s="136"/>
      <c r="J966" s="73"/>
      <c r="K966" s="25"/>
      <c r="L966" s="25"/>
      <c r="M966" s="25"/>
      <c r="N966" s="25"/>
      <c r="O966" s="25"/>
      <c r="P966" s="25"/>
      <c r="Q966" s="25"/>
      <c r="R966" s="25"/>
      <c r="S966" s="25"/>
      <c r="T966" s="25"/>
      <c r="U966" s="25"/>
      <c r="V966" s="25"/>
      <c r="W966" s="25"/>
      <c r="X966" s="25"/>
      <c r="Y966" s="25"/>
      <c r="Z966" s="25"/>
    </row>
    <row r="967" spans="1:26" ht="12.75" customHeight="1" x14ac:dyDescent="0.25">
      <c r="A967" s="25"/>
      <c r="B967" s="20"/>
      <c r="C967" s="25"/>
      <c r="D967" s="46"/>
      <c r="E967" s="46"/>
      <c r="F967" s="25"/>
      <c r="G967" s="174"/>
      <c r="H967" s="136"/>
      <c r="I967" s="136"/>
      <c r="J967" s="73"/>
      <c r="K967" s="25"/>
      <c r="L967" s="25"/>
      <c r="M967" s="25"/>
      <c r="N967" s="25"/>
      <c r="O967" s="25"/>
      <c r="P967" s="25"/>
      <c r="Q967" s="25"/>
      <c r="R967" s="25"/>
      <c r="S967" s="25"/>
      <c r="T967" s="25"/>
      <c r="U967" s="25"/>
      <c r="V967" s="25"/>
      <c r="W967" s="25"/>
      <c r="X967" s="25"/>
      <c r="Y967" s="25"/>
      <c r="Z967" s="25"/>
    </row>
    <row r="968" spans="1:26" ht="12.75" customHeight="1" x14ac:dyDescent="0.25">
      <c r="A968" s="25"/>
      <c r="B968" s="20"/>
      <c r="C968" s="25"/>
      <c r="D968" s="46"/>
      <c r="E968" s="46"/>
      <c r="F968" s="25"/>
      <c r="G968" s="174"/>
      <c r="H968" s="136"/>
      <c r="I968" s="136"/>
      <c r="J968" s="73"/>
      <c r="K968" s="25"/>
      <c r="L968" s="25"/>
      <c r="M968" s="25"/>
      <c r="N968" s="25"/>
      <c r="O968" s="25"/>
      <c r="P968" s="25"/>
      <c r="Q968" s="25"/>
      <c r="R968" s="25"/>
      <c r="S968" s="25"/>
      <c r="T968" s="25"/>
      <c r="U968" s="25"/>
      <c r="V968" s="25"/>
      <c r="W968" s="25"/>
      <c r="X968" s="25"/>
      <c r="Y968" s="25"/>
      <c r="Z968" s="25"/>
    </row>
    <row r="969" spans="1:26" ht="12.75" customHeight="1" x14ac:dyDescent="0.25">
      <c r="A969" s="25"/>
      <c r="B969" s="20"/>
      <c r="C969" s="25"/>
      <c r="D969" s="46"/>
      <c r="E969" s="46"/>
      <c r="F969" s="25"/>
      <c r="G969" s="174"/>
      <c r="H969" s="136"/>
      <c r="I969" s="136"/>
      <c r="J969" s="73"/>
      <c r="K969" s="25"/>
      <c r="L969" s="25"/>
      <c r="M969" s="25"/>
      <c r="N969" s="25"/>
      <c r="O969" s="25"/>
      <c r="P969" s="25"/>
      <c r="Q969" s="25"/>
      <c r="R969" s="25"/>
      <c r="S969" s="25"/>
      <c r="T969" s="25"/>
      <c r="U969" s="25"/>
      <c r="V969" s="25"/>
      <c r="W969" s="25"/>
      <c r="X969" s="25"/>
      <c r="Y969" s="25"/>
      <c r="Z969" s="25"/>
    </row>
    <row r="970" spans="1:26" ht="12.75" customHeight="1" x14ac:dyDescent="0.25">
      <c r="A970" s="25"/>
      <c r="B970" s="20"/>
      <c r="C970" s="25"/>
      <c r="D970" s="46"/>
      <c r="E970" s="46"/>
      <c r="F970" s="25"/>
      <c r="G970" s="174"/>
      <c r="H970" s="136"/>
      <c r="I970" s="136"/>
      <c r="J970" s="73"/>
      <c r="K970" s="25"/>
      <c r="L970" s="25"/>
      <c r="M970" s="25"/>
      <c r="N970" s="25"/>
      <c r="O970" s="25"/>
      <c r="P970" s="25"/>
      <c r="Q970" s="25"/>
      <c r="R970" s="25"/>
      <c r="S970" s="25"/>
      <c r="T970" s="25"/>
      <c r="U970" s="25"/>
      <c r="V970" s="25"/>
      <c r="W970" s="25"/>
      <c r="X970" s="25"/>
      <c r="Y970" s="25"/>
      <c r="Z970" s="25"/>
    </row>
    <row r="971" spans="1:26" ht="12.75" customHeight="1" x14ac:dyDescent="0.25">
      <c r="A971" s="25"/>
      <c r="B971" s="20"/>
      <c r="C971" s="25"/>
      <c r="D971" s="46"/>
      <c r="E971" s="46"/>
      <c r="F971" s="25"/>
      <c r="G971" s="174"/>
      <c r="H971" s="136"/>
      <c r="I971" s="136"/>
      <c r="J971" s="73"/>
      <c r="K971" s="25"/>
      <c r="L971" s="25"/>
      <c r="M971" s="25"/>
      <c r="N971" s="25"/>
      <c r="O971" s="25"/>
      <c r="P971" s="25"/>
      <c r="Q971" s="25"/>
      <c r="R971" s="25"/>
      <c r="S971" s="25"/>
      <c r="T971" s="25"/>
      <c r="U971" s="25"/>
      <c r="V971" s="25"/>
      <c r="W971" s="25"/>
      <c r="X971" s="25"/>
      <c r="Y971" s="25"/>
      <c r="Z971" s="25"/>
    </row>
    <row r="972" spans="1:26" ht="12.75" customHeight="1" x14ac:dyDescent="0.25">
      <c r="A972" s="25"/>
      <c r="B972" s="20"/>
      <c r="C972" s="25"/>
      <c r="D972" s="46"/>
      <c r="E972" s="46"/>
      <c r="F972" s="25"/>
      <c r="G972" s="174"/>
      <c r="H972" s="136"/>
      <c r="I972" s="136"/>
      <c r="J972" s="73"/>
      <c r="K972" s="25"/>
      <c r="L972" s="25"/>
      <c r="M972" s="25"/>
      <c r="N972" s="25"/>
      <c r="O972" s="25"/>
      <c r="P972" s="25"/>
      <c r="Q972" s="25"/>
      <c r="R972" s="25"/>
      <c r="S972" s="25"/>
      <c r="T972" s="25"/>
      <c r="U972" s="25"/>
      <c r="V972" s="25"/>
      <c r="W972" s="25"/>
      <c r="X972" s="25"/>
      <c r="Y972" s="25"/>
      <c r="Z972" s="25"/>
    </row>
    <row r="973" spans="1:26" ht="12.75" customHeight="1" x14ac:dyDescent="0.25">
      <c r="A973" s="25"/>
      <c r="B973" s="20"/>
      <c r="C973" s="25"/>
      <c r="D973" s="46"/>
      <c r="E973" s="46"/>
      <c r="F973" s="25"/>
      <c r="G973" s="174"/>
      <c r="H973" s="136"/>
      <c r="I973" s="136"/>
      <c r="J973" s="73"/>
      <c r="K973" s="25"/>
      <c r="L973" s="25"/>
      <c r="M973" s="25"/>
      <c r="N973" s="25"/>
      <c r="O973" s="25"/>
      <c r="P973" s="25"/>
      <c r="Q973" s="25"/>
      <c r="R973" s="25"/>
      <c r="S973" s="25"/>
      <c r="T973" s="25"/>
      <c r="U973" s="25"/>
      <c r="V973" s="25"/>
      <c r="W973" s="25"/>
      <c r="X973" s="25"/>
      <c r="Y973" s="25"/>
      <c r="Z973" s="25"/>
    </row>
    <row r="974" spans="1:26" ht="12.75" customHeight="1" x14ac:dyDescent="0.25">
      <c r="A974" s="25"/>
      <c r="B974" s="20"/>
      <c r="C974" s="25"/>
      <c r="D974" s="46"/>
      <c r="E974" s="46"/>
      <c r="F974" s="25"/>
      <c r="G974" s="174"/>
      <c r="H974" s="136"/>
      <c r="I974" s="136"/>
      <c r="J974" s="73"/>
      <c r="K974" s="25"/>
      <c r="L974" s="25"/>
      <c r="M974" s="25"/>
      <c r="N974" s="25"/>
      <c r="O974" s="25"/>
      <c r="P974" s="25"/>
      <c r="Q974" s="25"/>
      <c r="R974" s="25"/>
      <c r="S974" s="25"/>
      <c r="T974" s="25"/>
      <c r="U974" s="25"/>
      <c r="V974" s="25"/>
      <c r="W974" s="25"/>
      <c r="X974" s="25"/>
      <c r="Y974" s="25"/>
      <c r="Z974" s="25"/>
    </row>
    <row r="975" spans="1:26" ht="12.75" customHeight="1" x14ac:dyDescent="0.25">
      <c r="A975" s="25"/>
      <c r="B975" s="20"/>
      <c r="C975" s="25"/>
      <c r="D975" s="46"/>
      <c r="E975" s="46"/>
      <c r="F975" s="25"/>
      <c r="G975" s="174"/>
      <c r="H975" s="136"/>
      <c r="I975" s="136"/>
      <c r="J975" s="73"/>
      <c r="K975" s="25"/>
      <c r="L975" s="25"/>
      <c r="M975" s="25"/>
      <c r="N975" s="25"/>
      <c r="O975" s="25"/>
      <c r="P975" s="25"/>
      <c r="Q975" s="25"/>
      <c r="R975" s="25"/>
      <c r="S975" s="25"/>
      <c r="T975" s="25"/>
      <c r="U975" s="25"/>
      <c r="V975" s="25"/>
      <c r="W975" s="25"/>
      <c r="X975" s="25"/>
      <c r="Y975" s="25"/>
      <c r="Z975" s="25"/>
    </row>
    <row r="976" spans="1:26" ht="12.75" customHeight="1" x14ac:dyDescent="0.25">
      <c r="A976" s="25"/>
      <c r="B976" s="20"/>
      <c r="C976" s="25"/>
      <c r="D976" s="46"/>
      <c r="E976" s="46"/>
      <c r="F976" s="25"/>
      <c r="G976" s="174"/>
      <c r="H976" s="136"/>
      <c r="I976" s="136"/>
      <c r="J976" s="73"/>
      <c r="K976" s="25"/>
      <c r="L976" s="25"/>
      <c r="M976" s="25"/>
      <c r="N976" s="25"/>
      <c r="O976" s="25"/>
      <c r="P976" s="25"/>
      <c r="Q976" s="25"/>
      <c r="R976" s="25"/>
      <c r="S976" s="25"/>
      <c r="T976" s="25"/>
      <c r="U976" s="25"/>
      <c r="V976" s="25"/>
      <c r="W976" s="25"/>
      <c r="X976" s="25"/>
      <c r="Y976" s="25"/>
      <c r="Z976" s="25"/>
    </row>
    <row r="977" spans="1:26" ht="12.75" customHeight="1" x14ac:dyDescent="0.25">
      <c r="A977" s="25"/>
      <c r="B977" s="20"/>
      <c r="C977" s="25"/>
      <c r="D977" s="46"/>
      <c r="E977" s="46"/>
      <c r="F977" s="25"/>
      <c r="G977" s="174"/>
      <c r="H977" s="136"/>
      <c r="I977" s="136"/>
      <c r="J977" s="73"/>
      <c r="K977" s="25"/>
      <c r="L977" s="25"/>
      <c r="M977" s="25"/>
      <c r="N977" s="25"/>
      <c r="O977" s="25"/>
      <c r="P977" s="25"/>
      <c r="Q977" s="25"/>
      <c r="R977" s="25"/>
      <c r="S977" s="25"/>
      <c r="T977" s="25"/>
      <c r="U977" s="25"/>
      <c r="V977" s="25"/>
      <c r="W977" s="25"/>
      <c r="X977" s="25"/>
      <c r="Y977" s="25"/>
      <c r="Z977" s="25"/>
    </row>
    <row r="978" spans="1:26" ht="12.75" customHeight="1" x14ac:dyDescent="0.25">
      <c r="A978" s="25"/>
      <c r="B978" s="20"/>
      <c r="C978" s="25"/>
      <c r="D978" s="46"/>
      <c r="E978" s="46"/>
      <c r="F978" s="25"/>
      <c r="G978" s="174"/>
      <c r="H978" s="136"/>
      <c r="I978" s="136"/>
      <c r="J978" s="73"/>
      <c r="K978" s="25"/>
      <c r="L978" s="25"/>
      <c r="M978" s="25"/>
      <c r="N978" s="25"/>
      <c r="O978" s="25"/>
      <c r="P978" s="25"/>
      <c r="Q978" s="25"/>
      <c r="R978" s="25"/>
      <c r="S978" s="25"/>
      <c r="T978" s="25"/>
      <c r="U978" s="25"/>
      <c r="V978" s="25"/>
      <c r="W978" s="25"/>
      <c r="X978" s="25"/>
      <c r="Y978" s="25"/>
      <c r="Z978" s="25"/>
    </row>
    <row r="979" spans="1:26" ht="12.75" customHeight="1" x14ac:dyDescent="0.25">
      <c r="A979" s="25"/>
      <c r="B979" s="20"/>
      <c r="C979" s="25"/>
      <c r="D979" s="46"/>
      <c r="E979" s="46"/>
      <c r="F979" s="25"/>
      <c r="G979" s="174"/>
      <c r="H979" s="136"/>
      <c r="I979" s="136"/>
      <c r="J979" s="73"/>
      <c r="K979" s="25"/>
      <c r="L979" s="25"/>
      <c r="M979" s="25"/>
      <c r="N979" s="25"/>
      <c r="O979" s="25"/>
      <c r="P979" s="25"/>
      <c r="Q979" s="25"/>
      <c r="R979" s="25"/>
      <c r="S979" s="25"/>
      <c r="T979" s="25"/>
      <c r="U979" s="25"/>
      <c r="V979" s="25"/>
      <c r="W979" s="25"/>
      <c r="X979" s="25"/>
      <c r="Y979" s="25"/>
      <c r="Z979" s="25"/>
    </row>
    <row r="980" spans="1:26" ht="12.75" customHeight="1" x14ac:dyDescent="0.25">
      <c r="A980" s="25"/>
      <c r="B980" s="20"/>
      <c r="C980" s="25"/>
      <c r="D980" s="46"/>
      <c r="E980" s="46"/>
      <c r="F980" s="25"/>
      <c r="G980" s="174"/>
      <c r="H980" s="136"/>
      <c r="I980" s="136"/>
      <c r="J980" s="73"/>
      <c r="K980" s="25"/>
      <c r="L980" s="25"/>
      <c r="M980" s="25"/>
      <c r="N980" s="25"/>
      <c r="O980" s="25"/>
      <c r="P980" s="25"/>
      <c r="Q980" s="25"/>
      <c r="R980" s="25"/>
      <c r="S980" s="25"/>
      <c r="T980" s="25"/>
      <c r="U980" s="25"/>
      <c r="V980" s="25"/>
      <c r="W980" s="25"/>
      <c r="X980" s="25"/>
      <c r="Y980" s="25"/>
      <c r="Z980" s="25"/>
    </row>
    <row r="981" spans="1:26" ht="12.75" customHeight="1" x14ac:dyDescent="0.25">
      <c r="A981" s="25"/>
      <c r="B981" s="20"/>
      <c r="C981" s="25"/>
      <c r="D981" s="46"/>
      <c r="E981" s="46"/>
      <c r="F981" s="25"/>
      <c r="G981" s="174"/>
      <c r="H981" s="136"/>
      <c r="I981" s="136"/>
      <c r="J981" s="73"/>
      <c r="K981" s="25"/>
      <c r="L981" s="25"/>
      <c r="M981" s="25"/>
      <c r="N981" s="25"/>
      <c r="O981" s="25"/>
      <c r="P981" s="25"/>
      <c r="Q981" s="25"/>
      <c r="R981" s="25"/>
      <c r="S981" s="25"/>
      <c r="T981" s="25"/>
      <c r="U981" s="25"/>
      <c r="V981" s="25"/>
      <c r="W981" s="25"/>
      <c r="X981" s="25"/>
      <c r="Y981" s="25"/>
      <c r="Z981" s="25"/>
    </row>
    <row r="982" spans="1:26" ht="12.75" customHeight="1" x14ac:dyDescent="0.25">
      <c r="A982" s="25"/>
      <c r="B982" s="20"/>
      <c r="C982" s="25"/>
      <c r="D982" s="46"/>
      <c r="E982" s="46"/>
      <c r="F982" s="25"/>
      <c r="G982" s="174"/>
      <c r="H982" s="136"/>
      <c r="I982" s="136"/>
      <c r="J982" s="73"/>
      <c r="K982" s="25"/>
      <c r="L982" s="25"/>
      <c r="M982" s="25"/>
      <c r="N982" s="25"/>
      <c r="O982" s="25"/>
      <c r="P982" s="25"/>
      <c r="Q982" s="25"/>
      <c r="R982" s="25"/>
      <c r="S982" s="25"/>
      <c r="T982" s="25"/>
      <c r="U982" s="25"/>
      <c r="V982" s="25"/>
      <c r="W982" s="25"/>
      <c r="X982" s="25"/>
      <c r="Y982" s="25"/>
      <c r="Z982" s="25"/>
    </row>
    <row r="983" spans="1:26" ht="12.75" customHeight="1" x14ac:dyDescent="0.25">
      <c r="A983" s="25"/>
      <c r="B983" s="20"/>
      <c r="C983" s="25"/>
      <c r="D983" s="46"/>
      <c r="E983" s="46"/>
      <c r="F983" s="25"/>
      <c r="G983" s="174"/>
      <c r="H983" s="136"/>
      <c r="I983" s="136"/>
      <c r="J983" s="73"/>
      <c r="K983" s="25"/>
      <c r="L983" s="25"/>
      <c r="M983" s="25"/>
      <c r="N983" s="25"/>
      <c r="O983" s="25"/>
      <c r="P983" s="25"/>
      <c r="Q983" s="25"/>
      <c r="R983" s="25"/>
      <c r="S983" s="25"/>
      <c r="T983" s="25"/>
      <c r="U983" s="25"/>
      <c r="V983" s="25"/>
      <c r="W983" s="25"/>
      <c r="X983" s="25"/>
      <c r="Y983" s="25"/>
      <c r="Z983" s="25"/>
    </row>
    <row r="984" spans="1:26" ht="12.75" customHeight="1" x14ac:dyDescent="0.25">
      <c r="A984" s="25"/>
      <c r="B984" s="20"/>
      <c r="C984" s="25"/>
      <c r="D984" s="46"/>
      <c r="E984" s="46"/>
      <c r="F984" s="25"/>
      <c r="G984" s="174"/>
      <c r="H984" s="136"/>
      <c r="I984" s="136"/>
      <c r="J984" s="73"/>
      <c r="K984" s="25"/>
      <c r="L984" s="25"/>
      <c r="M984" s="25"/>
      <c r="N984" s="25"/>
      <c r="O984" s="25"/>
      <c r="P984" s="25"/>
      <c r="Q984" s="25"/>
      <c r="R984" s="25"/>
      <c r="S984" s="25"/>
      <c r="T984" s="25"/>
      <c r="U984" s="25"/>
      <c r="V984" s="25"/>
      <c r="W984" s="25"/>
      <c r="X984" s="25"/>
      <c r="Y984" s="25"/>
      <c r="Z984" s="25"/>
    </row>
    <row r="985" spans="1:26" ht="12.75" customHeight="1" x14ac:dyDescent="0.25">
      <c r="A985" s="25"/>
      <c r="B985" s="20"/>
      <c r="C985" s="25"/>
      <c r="D985" s="46"/>
      <c r="E985" s="46"/>
      <c r="F985" s="25"/>
      <c r="G985" s="174"/>
      <c r="H985" s="136"/>
      <c r="I985" s="136"/>
      <c r="J985" s="73"/>
      <c r="K985" s="25"/>
      <c r="L985" s="25"/>
      <c r="M985" s="25"/>
      <c r="N985" s="25"/>
      <c r="O985" s="25"/>
      <c r="P985" s="25"/>
      <c r="Q985" s="25"/>
      <c r="R985" s="25"/>
      <c r="S985" s="25"/>
      <c r="T985" s="25"/>
      <c r="U985" s="25"/>
      <c r="V985" s="25"/>
      <c r="W985" s="25"/>
      <c r="X985" s="25"/>
      <c r="Y985" s="25"/>
      <c r="Z985" s="25"/>
    </row>
    <row r="986" spans="1:26" ht="12.75" customHeight="1" x14ac:dyDescent="0.25">
      <c r="A986" s="25"/>
      <c r="B986" s="20"/>
      <c r="C986" s="25"/>
      <c r="D986" s="46"/>
      <c r="E986" s="46"/>
      <c r="F986" s="25"/>
      <c r="G986" s="174"/>
      <c r="H986" s="136"/>
      <c r="I986" s="136"/>
      <c r="J986" s="73"/>
      <c r="K986" s="25"/>
      <c r="L986" s="25"/>
      <c r="M986" s="25"/>
      <c r="N986" s="25"/>
      <c r="O986" s="25"/>
      <c r="P986" s="25"/>
      <c r="Q986" s="25"/>
      <c r="R986" s="25"/>
      <c r="S986" s="25"/>
      <c r="T986" s="25"/>
      <c r="U986" s="25"/>
      <c r="V986" s="25"/>
      <c r="W986" s="25"/>
      <c r="X986" s="25"/>
      <c r="Y986" s="25"/>
      <c r="Z986" s="25"/>
    </row>
    <row r="987" spans="1:26" ht="12.75" customHeight="1" x14ac:dyDescent="0.25">
      <c r="A987" s="25"/>
      <c r="B987" s="20"/>
      <c r="C987" s="25"/>
      <c r="D987" s="46"/>
      <c r="E987" s="46"/>
      <c r="F987" s="25"/>
      <c r="G987" s="174"/>
      <c r="H987" s="136"/>
      <c r="I987" s="136"/>
      <c r="J987" s="73"/>
      <c r="K987" s="25"/>
      <c r="L987" s="25"/>
      <c r="M987" s="25"/>
      <c r="N987" s="25"/>
      <c r="O987" s="25"/>
      <c r="P987" s="25"/>
      <c r="Q987" s="25"/>
      <c r="R987" s="25"/>
      <c r="S987" s="25"/>
      <c r="T987" s="25"/>
      <c r="U987" s="25"/>
      <c r="V987" s="25"/>
      <c r="W987" s="25"/>
      <c r="X987" s="25"/>
      <c r="Y987" s="25"/>
      <c r="Z987" s="25"/>
    </row>
    <row r="988" spans="1:26" ht="12.75" customHeight="1" x14ac:dyDescent="0.25">
      <c r="A988" s="25"/>
      <c r="B988" s="20"/>
      <c r="C988" s="25"/>
      <c r="D988" s="46"/>
      <c r="E988" s="46"/>
      <c r="F988" s="25"/>
      <c r="G988" s="174"/>
      <c r="H988" s="136"/>
      <c r="I988" s="136"/>
      <c r="J988" s="73"/>
      <c r="K988" s="25"/>
      <c r="L988" s="25"/>
      <c r="M988" s="25"/>
      <c r="N988" s="25"/>
      <c r="O988" s="25"/>
      <c r="P988" s="25"/>
      <c r="Q988" s="25"/>
      <c r="R988" s="25"/>
      <c r="S988" s="25"/>
      <c r="T988" s="25"/>
      <c r="U988" s="25"/>
      <c r="V988" s="25"/>
      <c r="W988" s="25"/>
      <c r="X988" s="25"/>
      <c r="Y988" s="25"/>
      <c r="Z988" s="25"/>
    </row>
    <row r="989" spans="1:26" ht="12.75" customHeight="1" x14ac:dyDescent="0.25">
      <c r="A989" s="25"/>
      <c r="B989" s="20"/>
      <c r="C989" s="25"/>
      <c r="D989" s="46"/>
      <c r="E989" s="46"/>
      <c r="F989" s="25"/>
      <c r="G989" s="174"/>
      <c r="H989" s="136"/>
      <c r="I989" s="136"/>
      <c r="J989" s="73"/>
      <c r="K989" s="25"/>
      <c r="L989" s="25"/>
      <c r="M989" s="25"/>
      <c r="N989" s="25"/>
      <c r="O989" s="25"/>
      <c r="P989" s="25"/>
      <c r="Q989" s="25"/>
      <c r="R989" s="25"/>
      <c r="S989" s="25"/>
      <c r="T989" s="25"/>
      <c r="U989" s="25"/>
      <c r="V989" s="25"/>
      <c r="W989" s="25"/>
      <c r="X989" s="25"/>
      <c r="Y989" s="25"/>
      <c r="Z989" s="25"/>
    </row>
    <row r="990" spans="1:26" ht="12.75" customHeight="1" x14ac:dyDescent="0.25">
      <c r="A990" s="25"/>
      <c r="B990" s="20"/>
      <c r="C990" s="25"/>
      <c r="D990" s="46"/>
      <c r="E990" s="46"/>
      <c r="F990" s="25"/>
      <c r="G990" s="174"/>
      <c r="H990" s="136"/>
      <c r="I990" s="136"/>
      <c r="J990" s="73"/>
      <c r="K990" s="25"/>
      <c r="L990" s="25"/>
      <c r="M990" s="25"/>
      <c r="N990" s="25"/>
      <c r="O990" s="25"/>
      <c r="P990" s="25"/>
      <c r="Q990" s="25"/>
      <c r="R990" s="25"/>
      <c r="S990" s="25"/>
      <c r="T990" s="25"/>
      <c r="U990" s="25"/>
      <c r="V990" s="25"/>
      <c r="W990" s="25"/>
      <c r="X990" s="25"/>
      <c r="Y990" s="25"/>
      <c r="Z990" s="25"/>
    </row>
    <row r="991" spans="1:26" ht="12.75" customHeight="1" x14ac:dyDescent="0.25">
      <c r="A991" s="25"/>
      <c r="B991" s="20"/>
      <c r="C991" s="25"/>
      <c r="D991" s="46"/>
      <c r="E991" s="46"/>
      <c r="F991" s="25"/>
      <c r="G991" s="174"/>
      <c r="H991" s="136"/>
      <c r="I991" s="136"/>
      <c r="J991" s="73"/>
      <c r="K991" s="25"/>
      <c r="L991" s="25"/>
      <c r="M991" s="25"/>
      <c r="N991" s="25"/>
      <c r="O991" s="25"/>
      <c r="P991" s="25"/>
      <c r="Q991" s="25"/>
      <c r="R991" s="25"/>
      <c r="S991" s="25"/>
      <c r="T991" s="25"/>
      <c r="U991" s="25"/>
      <c r="V991" s="25"/>
      <c r="W991" s="25"/>
      <c r="X991" s="25"/>
      <c r="Y991" s="25"/>
      <c r="Z991" s="25"/>
    </row>
    <row r="992" spans="1:26" ht="12.75" customHeight="1" x14ac:dyDescent="0.25">
      <c r="A992" s="25"/>
      <c r="B992" s="20"/>
      <c r="C992" s="25"/>
      <c r="D992" s="46"/>
      <c r="E992" s="46"/>
      <c r="F992" s="25"/>
      <c r="G992" s="174"/>
      <c r="H992" s="136"/>
      <c r="I992" s="136"/>
      <c r="J992" s="73"/>
      <c r="K992" s="25"/>
      <c r="L992" s="25"/>
      <c r="M992" s="25"/>
      <c r="N992" s="25"/>
      <c r="O992" s="25"/>
      <c r="P992" s="25"/>
      <c r="Q992" s="25"/>
      <c r="R992" s="25"/>
      <c r="S992" s="25"/>
      <c r="T992" s="25"/>
      <c r="U992" s="25"/>
      <c r="V992" s="25"/>
      <c r="W992" s="25"/>
      <c r="X992" s="25"/>
      <c r="Y992" s="25"/>
      <c r="Z992" s="25"/>
    </row>
    <row r="993" spans="1:26" ht="12.75" customHeight="1" x14ac:dyDescent="0.25">
      <c r="A993" s="25"/>
      <c r="B993" s="20"/>
      <c r="C993" s="25"/>
      <c r="D993" s="46"/>
      <c r="E993" s="46"/>
      <c r="F993" s="25"/>
      <c r="G993" s="174"/>
      <c r="H993" s="136"/>
      <c r="I993" s="136"/>
      <c r="J993" s="73"/>
      <c r="K993" s="25"/>
      <c r="L993" s="25"/>
      <c r="M993" s="25"/>
      <c r="N993" s="25"/>
      <c r="O993" s="25"/>
      <c r="P993" s="25"/>
      <c r="Q993" s="25"/>
      <c r="R993" s="25"/>
      <c r="S993" s="25"/>
      <c r="T993" s="25"/>
      <c r="U993" s="25"/>
      <c r="V993" s="25"/>
      <c r="W993" s="25"/>
      <c r="X993" s="25"/>
      <c r="Y993" s="25"/>
      <c r="Z993" s="25"/>
    </row>
    <row r="994" spans="1:26" ht="12.75" customHeight="1" x14ac:dyDescent="0.25">
      <c r="A994" s="25"/>
      <c r="B994" s="20"/>
      <c r="C994" s="25"/>
      <c r="D994" s="46"/>
      <c r="E994" s="46"/>
      <c r="F994" s="25"/>
      <c r="G994" s="174"/>
      <c r="H994" s="136"/>
      <c r="I994" s="136"/>
      <c r="J994" s="73"/>
      <c r="K994" s="25"/>
      <c r="L994" s="25"/>
      <c r="M994" s="25"/>
      <c r="N994" s="25"/>
      <c r="O994" s="25"/>
      <c r="P994" s="25"/>
      <c r="Q994" s="25"/>
      <c r="R994" s="25"/>
      <c r="S994" s="25"/>
      <c r="T994" s="25"/>
      <c r="U994" s="25"/>
      <c r="V994" s="25"/>
      <c r="W994" s="25"/>
      <c r="X994" s="25"/>
      <c r="Y994" s="25"/>
      <c r="Z994" s="25"/>
    </row>
    <row r="995" spans="1:26" ht="12.75" customHeight="1" x14ac:dyDescent="0.25">
      <c r="A995" s="25"/>
      <c r="B995" s="20"/>
      <c r="C995" s="25"/>
      <c r="D995" s="46"/>
      <c r="E995" s="46"/>
      <c r="F995" s="25"/>
      <c r="G995" s="174"/>
      <c r="H995" s="136"/>
      <c r="I995" s="136"/>
      <c r="J995" s="73"/>
      <c r="K995" s="25"/>
      <c r="L995" s="25"/>
      <c r="M995" s="25"/>
      <c r="N995" s="25"/>
      <c r="O995" s="25"/>
      <c r="P995" s="25"/>
      <c r="Q995" s="25"/>
      <c r="R995" s="25"/>
      <c r="S995" s="25"/>
      <c r="T995" s="25"/>
      <c r="U995" s="25"/>
      <c r="V995" s="25"/>
      <c r="W995" s="25"/>
      <c r="X995" s="25"/>
      <c r="Y995" s="25"/>
      <c r="Z995" s="25"/>
    </row>
    <row r="996" spans="1:26" ht="12.75" customHeight="1" x14ac:dyDescent="0.25">
      <c r="A996" s="25"/>
      <c r="B996" s="20"/>
      <c r="C996" s="25"/>
      <c r="D996" s="46"/>
      <c r="E996" s="46"/>
      <c r="F996" s="25"/>
      <c r="G996" s="174"/>
      <c r="H996" s="136"/>
      <c r="I996" s="136"/>
      <c r="J996" s="73"/>
      <c r="K996" s="25"/>
      <c r="L996" s="25"/>
      <c r="M996" s="25"/>
      <c r="N996" s="25"/>
      <c r="O996" s="25"/>
      <c r="P996" s="25"/>
      <c r="Q996" s="25"/>
      <c r="R996" s="25"/>
      <c r="S996" s="25"/>
      <c r="T996" s="25"/>
      <c r="U996" s="25"/>
      <c r="V996" s="25"/>
      <c r="W996" s="25"/>
      <c r="X996" s="25"/>
      <c r="Y996" s="25"/>
      <c r="Z996" s="25"/>
    </row>
    <row r="997" spans="1:26" ht="12.75" customHeight="1" x14ac:dyDescent="0.25">
      <c r="A997" s="25"/>
      <c r="B997" s="20"/>
      <c r="C997" s="25"/>
      <c r="D997" s="46"/>
      <c r="E997" s="46"/>
      <c r="F997" s="25"/>
      <c r="G997" s="174"/>
      <c r="H997" s="136"/>
      <c r="I997" s="136"/>
      <c r="J997" s="73"/>
      <c r="K997" s="25"/>
      <c r="L997" s="25"/>
      <c r="M997" s="25"/>
      <c r="N997" s="25"/>
      <c r="O997" s="25"/>
      <c r="P997" s="25"/>
      <c r="Q997" s="25"/>
      <c r="R997" s="25"/>
      <c r="S997" s="25"/>
      <c r="T997" s="25"/>
      <c r="U997" s="25"/>
      <c r="V997" s="25"/>
      <c r="W997" s="25"/>
      <c r="X997" s="25"/>
      <c r="Y997" s="25"/>
      <c r="Z997" s="25"/>
    </row>
    <row r="998" spans="1:26" ht="12.75" customHeight="1" x14ac:dyDescent="0.25">
      <c r="A998" s="25"/>
      <c r="B998" s="20"/>
      <c r="C998" s="25"/>
      <c r="D998" s="46"/>
      <c r="E998" s="46"/>
      <c r="F998" s="25"/>
      <c r="G998" s="174"/>
      <c r="H998" s="136"/>
      <c r="I998" s="136"/>
      <c r="J998" s="73"/>
      <c r="K998" s="25"/>
      <c r="L998" s="25"/>
      <c r="M998" s="25"/>
      <c r="N998" s="25"/>
      <c r="O998" s="25"/>
      <c r="P998" s="25"/>
      <c r="Q998" s="25"/>
      <c r="R998" s="25"/>
      <c r="S998" s="25"/>
      <c r="T998" s="25"/>
      <c r="U998" s="25"/>
      <c r="V998" s="25"/>
      <c r="W998" s="25"/>
      <c r="X998" s="25"/>
      <c r="Y998" s="25"/>
      <c r="Z998" s="25"/>
    </row>
    <row r="999" spans="1:26" ht="12.75" customHeight="1" x14ac:dyDescent="0.25">
      <c r="A999" s="25"/>
      <c r="B999" s="20"/>
      <c r="C999" s="25"/>
      <c r="D999" s="46"/>
      <c r="E999" s="46"/>
      <c r="F999" s="25"/>
      <c r="G999" s="174"/>
      <c r="H999" s="136"/>
      <c r="I999" s="136"/>
      <c r="J999" s="73"/>
      <c r="K999" s="25"/>
      <c r="L999" s="25"/>
      <c r="M999" s="25"/>
      <c r="N999" s="25"/>
      <c r="O999" s="25"/>
      <c r="P999" s="25"/>
      <c r="Q999" s="25"/>
      <c r="R999" s="25"/>
      <c r="S999" s="25"/>
      <c r="T999" s="25"/>
      <c r="U999" s="25"/>
      <c r="V999" s="25"/>
      <c r="W999" s="25"/>
      <c r="X999" s="25"/>
      <c r="Y999" s="25"/>
      <c r="Z999" s="25"/>
    </row>
    <row r="1000" spans="1:26" ht="12.75" customHeight="1" x14ac:dyDescent="0.25">
      <c r="A1000" s="25"/>
      <c r="B1000" s="20"/>
      <c r="C1000" s="25"/>
      <c r="D1000" s="46"/>
      <c r="E1000" s="46"/>
      <c r="F1000" s="25"/>
      <c r="G1000" s="174"/>
      <c r="H1000" s="136"/>
      <c r="I1000" s="136"/>
      <c r="J1000" s="73"/>
      <c r="K1000" s="25"/>
      <c r="L1000" s="25"/>
      <c r="M1000" s="25"/>
      <c r="N1000" s="25"/>
      <c r="O1000" s="25"/>
      <c r="P1000" s="25"/>
      <c r="Q1000" s="25"/>
      <c r="R1000" s="25"/>
      <c r="S1000" s="25"/>
      <c r="T1000" s="25"/>
      <c r="U1000" s="25"/>
      <c r="V1000" s="25"/>
      <c r="W1000" s="25"/>
      <c r="X1000" s="25"/>
      <c r="Y1000" s="25"/>
      <c r="Z1000" s="25"/>
    </row>
  </sheetData>
  <autoFilter ref="A9:J196" xr:uid="{00000000-0009-0000-0000-000003000000}"/>
  <mergeCells count="217">
    <mergeCell ref="B103:B105"/>
    <mergeCell ref="B72:B75"/>
    <mergeCell ref="B41:B43"/>
    <mergeCell ref="C41:C43"/>
    <mergeCell ref="C72:C75"/>
    <mergeCell ref="C92:C93"/>
    <mergeCell ref="C103:C105"/>
    <mergeCell ref="C10:C12"/>
    <mergeCell ref="B10:B12"/>
    <mergeCell ref="C30:C31"/>
    <mergeCell ref="B30:B31"/>
    <mergeCell ref="B61:B62"/>
    <mergeCell ref="B92:B93"/>
    <mergeCell ref="A10:A40"/>
    <mergeCell ref="C61:C62"/>
    <mergeCell ref="A41:A71"/>
    <mergeCell ref="A72:A102"/>
    <mergeCell ref="B123:B124"/>
    <mergeCell ref="C123:C125"/>
    <mergeCell ref="A103:A125"/>
    <mergeCell ref="A1:G1"/>
    <mergeCell ref="A3:B3"/>
    <mergeCell ref="C3:E3"/>
    <mergeCell ref="A5:B5"/>
    <mergeCell ref="A7:B7"/>
    <mergeCell ref="F7:G7"/>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H8:J8"/>
    <mergeCell ref="C7:D7"/>
    <mergeCell ref="B9:C9"/>
    <mergeCell ref="D9:E9"/>
    <mergeCell ref="D10:E10"/>
    <mergeCell ref="D11:E11"/>
    <mergeCell ref="D12:E12"/>
    <mergeCell ref="D13:E13"/>
    <mergeCell ref="D14:E14"/>
    <mergeCell ref="D30:E30"/>
    <mergeCell ref="D31:E31"/>
    <mergeCell ref="D32:E32"/>
    <mergeCell ref="D33:E33"/>
    <mergeCell ref="D34:E34"/>
    <mergeCell ref="D35:E35"/>
    <mergeCell ref="D36:E36"/>
    <mergeCell ref="D37:E37"/>
    <mergeCell ref="D38:E38"/>
    <mergeCell ref="D39:E39"/>
    <mergeCell ref="B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B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147:E147"/>
    <mergeCell ref="D148:E148"/>
    <mergeCell ref="D98:E98"/>
    <mergeCell ref="D99:E99"/>
    <mergeCell ref="D100:E100"/>
    <mergeCell ref="D101:E101"/>
    <mergeCell ref="B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B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9:E189"/>
    <mergeCell ref="D190:E190"/>
    <mergeCell ref="D191:E191"/>
    <mergeCell ref="D192:E192"/>
    <mergeCell ref="D193:E193"/>
    <mergeCell ref="D194:E194"/>
    <mergeCell ref="B195:E195"/>
    <mergeCell ref="A196:G196"/>
    <mergeCell ref="D182:E182"/>
    <mergeCell ref="D183:E183"/>
    <mergeCell ref="D184:E184"/>
    <mergeCell ref="D185:E185"/>
    <mergeCell ref="D186:E186"/>
    <mergeCell ref="D187:E187"/>
    <mergeCell ref="D188:E188"/>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40:E140"/>
    <mergeCell ref="D141:E141"/>
    <mergeCell ref="D142:E142"/>
    <mergeCell ref="D143:E143"/>
    <mergeCell ref="D144:E144"/>
    <mergeCell ref="D145:E145"/>
    <mergeCell ref="D146:E146"/>
    <mergeCell ref="D131:E131"/>
    <mergeCell ref="D132:E132"/>
    <mergeCell ref="B133:E133"/>
    <mergeCell ref="D134:E134"/>
    <mergeCell ref="D135:E135"/>
    <mergeCell ref="D136:E136"/>
    <mergeCell ref="D137:E137"/>
    <mergeCell ref="D138:E138"/>
    <mergeCell ref="D139:E139"/>
  </mergeCells>
  <conditionalFormatting sqref="A10 A41">
    <cfRule type="containsBlanks" dxfId="110" priority="18">
      <formula>LEN(TRIM(A10))=0</formula>
    </cfRule>
  </conditionalFormatting>
  <conditionalFormatting sqref="A72">
    <cfRule type="containsBlanks" dxfId="109" priority="25">
      <formula>LEN(TRIM(A72))=0</formula>
    </cfRule>
  </conditionalFormatting>
  <conditionalFormatting sqref="A103">
    <cfRule type="containsBlanks" dxfId="108" priority="30">
      <formula>LEN(TRIM(A103))=0</formula>
    </cfRule>
  </conditionalFormatting>
  <conditionalFormatting sqref="A126:A195">
    <cfRule type="containsBlanks" dxfId="107" priority="7">
      <formula>LEN(TRIM(A126))=0</formula>
    </cfRule>
  </conditionalFormatting>
  <conditionalFormatting sqref="C10 C13:C30">
    <cfRule type="containsBlanks" dxfId="106" priority="19">
      <formula>LEN(TRIM(C10))=0</formula>
    </cfRule>
  </conditionalFormatting>
  <conditionalFormatting sqref="C32:C39">
    <cfRule type="containsBlanks" dxfId="105" priority="24">
      <formula>LEN(TRIM(C32))=0</formula>
    </cfRule>
  </conditionalFormatting>
  <conditionalFormatting sqref="C41 C44:C61 C63:C70">
    <cfRule type="containsBlanks" dxfId="104" priority="26">
      <formula>LEN(TRIM(C41))=0</formula>
    </cfRule>
  </conditionalFormatting>
  <conditionalFormatting sqref="C72 C76:C92">
    <cfRule type="containsBlanks" dxfId="103" priority="31">
      <formula>LEN(TRIM(C72))=0</formula>
    </cfRule>
  </conditionalFormatting>
  <conditionalFormatting sqref="C94:C101">
    <cfRule type="containsBlanks" dxfId="102" priority="43">
      <formula>LEN(TRIM(C94))=0</formula>
    </cfRule>
  </conditionalFormatting>
  <conditionalFormatting sqref="C103 C106:C123">
    <cfRule type="containsBlanks" dxfId="101" priority="34">
      <formula>LEN(TRIM(C103))=0</formula>
    </cfRule>
  </conditionalFormatting>
  <conditionalFormatting sqref="C126:C132">
    <cfRule type="containsBlanks" dxfId="100" priority="38">
      <formula>LEN(TRIM(C126))=0</formula>
    </cfRule>
  </conditionalFormatting>
  <conditionalFormatting sqref="C134:C163">
    <cfRule type="containsBlanks" dxfId="99" priority="9">
      <formula>LEN(TRIM(C134))=0</formula>
    </cfRule>
  </conditionalFormatting>
  <conditionalFormatting sqref="C165:C194">
    <cfRule type="containsBlanks" dxfId="98" priority="10">
      <formula>LEN(TRIM(C165))=0</formula>
    </cfRule>
  </conditionalFormatting>
  <conditionalFormatting sqref="F125">
    <cfRule type="containsBlanks" dxfId="97" priority="2">
      <formula>LEN(TRIM(F125))=0</formula>
    </cfRule>
  </conditionalFormatting>
  <conditionalFormatting sqref="F10:I39 F41:I70 H71:I71 F72:I101 H102:I102 F103:I124 F126:I132 H133:I133 F134:I163 H164:I164">
    <cfRule type="containsBlanks" dxfId="96" priority="4">
      <formula>LEN(TRIM(F10))=0</formula>
    </cfRule>
  </conditionalFormatting>
  <conditionalFormatting sqref="F165:I194 H195:I195">
    <cfRule type="containsBlanks" dxfId="95" priority="5">
      <formula>LEN(TRIM(F165))=0</formula>
    </cfRule>
  </conditionalFormatting>
  <conditionalFormatting sqref="G125:I125">
    <cfRule type="containsBlanks" dxfId="94" priority="1">
      <formula>LEN(TRIM(G125))=0</formula>
    </cfRule>
  </conditionalFormatting>
  <conditionalFormatting sqref="H40:I40">
    <cfRule type="containsBlanks" dxfId="93" priority="41">
      <formula>LEN(TRIM(H40))=0</formula>
    </cfRule>
  </conditionalFormatting>
  <conditionalFormatting sqref="I40">
    <cfRule type="cellIs" dxfId="92" priority="42" operator="equal">
      <formula>0</formula>
    </cfRule>
  </conditionalFormatting>
  <conditionalFormatting sqref="I106:I195 I13:I29 I32:I39 I44:I60 I63:I91 I94:I102">
    <cfRule type="cellIs" dxfId="91" priority="11" operator="equal">
      <formula>0</formula>
    </cfRule>
  </conditionalFormatting>
  <conditionalFormatting sqref="J10:J195">
    <cfRule type="containsBlanks" dxfId="90" priority="3">
      <formula>LEN(TRIM(J10))=0</formula>
    </cfRule>
  </conditionalFormatting>
  <printOptions horizontalCentered="1" verticalCentered="1"/>
  <pageMargins left="0.31496062992125984" right="0.31496062992125984" top="0.35433070866141736" bottom="0.35433070866141736" header="0" footer="0"/>
  <pageSetup scale="74" orientation="landscape" r:id="rId1"/>
  <rowBreaks count="1" manualBreakCount="1">
    <brk id="71" max="16383" man="1"/>
  </rowBreaks>
  <colBreaks count="1" manualBreakCount="1">
    <brk id="10"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Z1000"/>
  <sheetViews>
    <sheetView showGridLines="0" view="pageBreakPreview" topLeftCell="A360" zoomScaleNormal="90" zoomScaleSheetLayoutView="100" zoomScalePageLayoutView="70" workbookViewId="0">
      <selection activeCell="L18" sqref="L18:L21"/>
    </sheetView>
  </sheetViews>
  <sheetFormatPr baseColWidth="10" defaultColWidth="14.42578125" defaultRowHeight="15" customHeight="1" x14ac:dyDescent="0.25"/>
  <cols>
    <col min="1" max="1" width="37" customWidth="1"/>
    <col min="2" max="2" width="35.85546875" customWidth="1"/>
    <col min="3" max="3" width="52.85546875" customWidth="1"/>
    <col min="4" max="4" width="17.7109375" customWidth="1"/>
    <col min="5" max="5" width="7.42578125" customWidth="1"/>
    <col min="6" max="6" width="6.7109375" customWidth="1"/>
    <col min="7" max="7" width="8" customWidth="1"/>
    <col min="8" max="8" width="8.7109375" customWidth="1"/>
    <col min="9" max="9" width="6.7109375" customWidth="1"/>
    <col min="10" max="10" width="8.140625" customWidth="1"/>
    <col min="11" max="11" width="8.7109375" customWidth="1"/>
    <col min="12" max="12" width="20.7109375" customWidth="1"/>
    <col min="13" max="13" width="6.42578125" customWidth="1"/>
    <col min="14" max="26" width="11.42578125" customWidth="1"/>
  </cols>
  <sheetData>
    <row r="1" spans="1:26" ht="24" customHeight="1" x14ac:dyDescent="0.25">
      <c r="A1" s="558" t="s">
        <v>488</v>
      </c>
      <c r="B1" s="457"/>
      <c r="C1" s="457"/>
      <c r="D1" s="457"/>
      <c r="E1" s="457"/>
      <c r="F1" s="457"/>
      <c r="G1" s="457"/>
      <c r="H1" s="457"/>
      <c r="I1" s="457"/>
      <c r="J1" s="457"/>
      <c r="K1" s="457"/>
      <c r="L1" s="457"/>
      <c r="M1" s="175"/>
      <c r="N1" s="175"/>
      <c r="O1" s="175"/>
      <c r="P1" s="175"/>
      <c r="Q1" s="175"/>
      <c r="R1" s="175"/>
      <c r="S1" s="175"/>
      <c r="T1" s="175"/>
      <c r="U1" s="175"/>
      <c r="V1" s="175"/>
      <c r="W1" s="175"/>
      <c r="X1" s="175"/>
      <c r="Y1" s="175"/>
      <c r="Z1" s="175"/>
    </row>
    <row r="2" spans="1:26" ht="18" customHeight="1" x14ac:dyDescent="0.25">
      <c r="A2" s="176"/>
      <c r="B2" s="176"/>
      <c r="C2" s="176"/>
      <c r="D2" s="176"/>
      <c r="E2" s="176"/>
      <c r="F2" s="176"/>
      <c r="G2" s="176"/>
      <c r="H2" s="176"/>
      <c r="I2" s="176"/>
      <c r="J2" s="176"/>
      <c r="K2" s="176"/>
      <c r="L2" s="176"/>
      <c r="M2" s="175"/>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39.75" customHeight="1" x14ac:dyDescent="0.25">
      <c r="A7" s="4" t="str">
        <f>Perfil_Egreso!A11</f>
        <v>DENOMINACIÓN DEL PROGRAMA DE ESTUDIOS</v>
      </c>
      <c r="B7" s="12" t="str">
        <f>Perfil_Egreso!B11</f>
        <v>ESTILISMO</v>
      </c>
      <c r="C7" s="178" t="s">
        <v>12</v>
      </c>
      <c r="D7" s="36" t="str">
        <f>Perfil_Egreso!E11</f>
        <v>S3496-2-001</v>
      </c>
      <c r="E7" s="396"/>
      <c r="F7" s="559"/>
      <c r="G7" s="423"/>
      <c r="H7" s="423"/>
      <c r="I7" s="561"/>
      <c r="J7" s="423"/>
      <c r="K7" s="423"/>
      <c r="L7" s="423"/>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5"/>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1:26" ht="18.75" customHeight="1" x14ac:dyDescent="0.25">
      <c r="A13" s="564" t="s">
        <v>490</v>
      </c>
      <c r="B13" s="548"/>
      <c r="C13" s="548"/>
      <c r="D13" s="548"/>
      <c r="E13" s="548"/>
      <c r="F13" s="548"/>
      <c r="G13" s="548"/>
      <c r="H13" s="548"/>
      <c r="I13" s="548"/>
      <c r="J13" s="548"/>
      <c r="K13" s="548"/>
      <c r="L13" s="540"/>
      <c r="M13" s="25"/>
      <c r="N13" s="25"/>
      <c r="O13" s="25"/>
      <c r="P13" s="25"/>
      <c r="Q13" s="25"/>
      <c r="R13" s="25"/>
      <c r="S13" s="25"/>
      <c r="T13" s="25"/>
      <c r="U13" s="25"/>
      <c r="V13" s="25"/>
      <c r="W13" s="25"/>
      <c r="X13" s="25"/>
      <c r="Y13" s="25"/>
      <c r="Z13" s="25"/>
    </row>
    <row r="14" spans="1:26" ht="34.5" customHeight="1" x14ac:dyDescent="0.25">
      <c r="A14" s="554" t="str">
        <f>Organización_Modular!C10</f>
        <v>UC1. Ejecutar el servicio de peluquería y barbería, teniendo en cuenta el diagnóstico capilar, requerimientos del cliente, procedimientos del establecimiento, criterios técnicos, estéticos y de bioseguridad e higiene.
.</v>
      </c>
      <c r="B14" s="548"/>
      <c r="C14" s="548"/>
      <c r="D14" s="548"/>
      <c r="E14" s="548"/>
      <c r="F14" s="548"/>
      <c r="G14" s="548"/>
      <c r="H14" s="548"/>
      <c r="I14" s="548"/>
      <c r="J14" s="548"/>
      <c r="K14" s="548"/>
      <c r="L14" s="540"/>
      <c r="M14" s="25"/>
      <c r="N14" s="25"/>
      <c r="O14" s="25"/>
      <c r="P14" s="25"/>
      <c r="Q14" s="25"/>
      <c r="R14" s="25"/>
      <c r="S14" s="25"/>
      <c r="T14" s="25"/>
      <c r="U14" s="25"/>
      <c r="V14" s="25"/>
      <c r="W14" s="25"/>
      <c r="X14" s="25"/>
      <c r="Y14" s="25"/>
      <c r="Z14" s="25"/>
    </row>
    <row r="15" spans="1:26" ht="35.25" customHeight="1" x14ac:dyDescent="0.25">
      <c r="A15" s="182" t="s">
        <v>491</v>
      </c>
      <c r="B15" s="555" t="str">
        <f>Organización_Modular!A10</f>
        <v>M1. PELUQUERIA, BARBERÍA Y PEINADOS</v>
      </c>
      <c r="C15" s="548"/>
      <c r="D15" s="548"/>
      <c r="E15" s="548"/>
      <c r="F15" s="548"/>
      <c r="G15" s="548"/>
      <c r="H15" s="548"/>
      <c r="I15" s="548"/>
      <c r="J15" s="548"/>
      <c r="K15" s="548"/>
      <c r="L15" s="540"/>
      <c r="M15" s="25"/>
      <c r="N15" s="25"/>
      <c r="O15" s="25"/>
      <c r="P15" s="25"/>
      <c r="Q15" s="25"/>
      <c r="R15" s="25"/>
      <c r="S15" s="25"/>
      <c r="T15" s="25"/>
      <c r="U15" s="25"/>
      <c r="V15" s="25"/>
      <c r="W15" s="25"/>
      <c r="X15" s="25"/>
      <c r="Y15" s="25"/>
      <c r="Z15" s="25"/>
    </row>
    <row r="16" spans="1:26" ht="31.5" customHeight="1" x14ac:dyDescent="0.25">
      <c r="A16" s="183" t="s">
        <v>492</v>
      </c>
      <c r="B16" s="184" t="s">
        <v>493</v>
      </c>
      <c r="C16" s="185" t="s">
        <v>494</v>
      </c>
      <c r="D16" s="183" t="s">
        <v>441</v>
      </c>
      <c r="E16" s="186" t="s">
        <v>495</v>
      </c>
      <c r="F16" s="556" t="s">
        <v>496</v>
      </c>
      <c r="G16" s="540"/>
      <c r="H16" s="186" t="s">
        <v>496</v>
      </c>
      <c r="I16" s="556" t="s">
        <v>497</v>
      </c>
      <c r="J16" s="540"/>
      <c r="K16" s="186" t="s">
        <v>497</v>
      </c>
      <c r="L16" s="183" t="s">
        <v>498</v>
      </c>
      <c r="M16" s="187" t="s">
        <v>20</v>
      </c>
      <c r="N16" s="25"/>
      <c r="O16" s="25"/>
      <c r="P16" s="25"/>
      <c r="Q16" s="25"/>
      <c r="R16" s="25"/>
      <c r="S16" s="25"/>
      <c r="T16" s="25"/>
      <c r="U16" s="25"/>
      <c r="V16" s="25"/>
      <c r="W16" s="25"/>
      <c r="X16" s="25"/>
      <c r="Y16" s="25"/>
      <c r="Z16" s="25"/>
    </row>
    <row r="17" spans="1:26" ht="20.25" customHeight="1" x14ac:dyDescent="0.25">
      <c r="A17" s="183"/>
      <c r="B17" s="184"/>
      <c r="C17" s="185"/>
      <c r="D17" s="183"/>
      <c r="E17" s="186"/>
      <c r="F17" s="188" t="s">
        <v>499</v>
      </c>
      <c r="G17" s="188" t="s">
        <v>500</v>
      </c>
      <c r="H17" s="186"/>
      <c r="I17" s="188" t="s">
        <v>499</v>
      </c>
      <c r="J17" s="188" t="s">
        <v>500</v>
      </c>
      <c r="K17" s="186"/>
      <c r="L17" s="183"/>
      <c r="M17" s="187"/>
      <c r="N17" s="25"/>
      <c r="O17" s="25"/>
      <c r="P17" s="25"/>
      <c r="Q17" s="25"/>
      <c r="R17" s="25"/>
      <c r="S17" s="25"/>
      <c r="T17" s="25"/>
      <c r="U17" s="25"/>
      <c r="V17" s="25"/>
      <c r="W17" s="25"/>
      <c r="X17" s="25"/>
      <c r="Y17" s="25"/>
      <c r="Z17" s="25"/>
    </row>
    <row r="18" spans="1:26" ht="75.75" customHeight="1" x14ac:dyDescent="0.25">
      <c r="A18" s="189" t="str">
        <f>Capacidades!L10</f>
        <v xml:space="preserve">UC1C1 Ejecutar cortes de cabello  tomando en cuenta tendencias y criterios estéticos, así como las diferentes morfologías y requerimientos del cliente.    </v>
      </c>
      <c r="B18" s="190" t="str">
        <f>Capacidades!M10</f>
        <v>C1I1 Acondiciona su zona de trabajo, herramientas,  materiales, presupuesto y control de calidad para el corte de cabello teniendo en cuenta las condiciones de seguridad y salubridad</v>
      </c>
      <c r="C18" s="291" t="s">
        <v>501</v>
      </c>
      <c r="D18" s="191" t="str">
        <f>Organización_Modular!F10</f>
        <v>CORTE DE CABELLO</v>
      </c>
      <c r="E18" s="191" t="str">
        <f>Organización_Modular!G10</f>
        <v>I</v>
      </c>
      <c r="F18" s="191">
        <f>Organización_Modular!H10</f>
        <v>2</v>
      </c>
      <c r="G18" s="191">
        <f>Organización_Modular!I10</f>
        <v>5</v>
      </c>
      <c r="H18" s="191">
        <f>SUM(F18:G18)</f>
        <v>7</v>
      </c>
      <c r="I18" s="191">
        <f>F18*16</f>
        <v>32</v>
      </c>
      <c r="J18" s="191">
        <f>G18*32</f>
        <v>160</v>
      </c>
      <c r="K18" s="191">
        <f>SUM(I18:J18)</f>
        <v>192</v>
      </c>
      <c r="L18" s="552" t="s">
        <v>502</v>
      </c>
      <c r="M18" s="24" t="str">
        <f t="shared" ref="M18:M217" si="0">B18</f>
        <v>C1I1 Acondiciona su zona de trabajo, herramientas,  materiales, presupuesto y control de calidad para el corte de cabello teniendo en cuenta las condiciones de seguridad y salubridad</v>
      </c>
      <c r="N18" s="25"/>
      <c r="O18" s="25"/>
      <c r="P18" s="25"/>
      <c r="Q18" s="25"/>
      <c r="R18" s="25"/>
      <c r="S18" s="25"/>
      <c r="T18" s="25"/>
      <c r="U18" s="25"/>
      <c r="V18" s="25"/>
      <c r="W18" s="25"/>
      <c r="X18" s="25"/>
      <c r="Y18" s="25"/>
      <c r="Z18" s="25"/>
    </row>
    <row r="19" spans="1:26" ht="48" customHeight="1" x14ac:dyDescent="0.25">
      <c r="A19" s="193"/>
      <c r="B19" s="292" t="str">
        <f>Capacidades!M11</f>
        <v>C1I2 Realiza el servicio de atenciòn al cliente teniendo en cuenta los protocolos y 
requerimientos del cliente</v>
      </c>
      <c r="C19" s="293" t="s">
        <v>503</v>
      </c>
      <c r="D19" s="194"/>
      <c r="E19" s="194"/>
      <c r="F19" s="194"/>
      <c r="G19" s="194"/>
      <c r="H19" s="194"/>
      <c r="I19" s="194"/>
      <c r="J19" s="194"/>
      <c r="K19" s="194"/>
      <c r="L19" s="553"/>
      <c r="M19" s="24" t="str">
        <f t="shared" si="0"/>
        <v>C1I2 Realiza el servicio de atenciòn al cliente teniendo en cuenta los protocolos y 
requerimientos del cliente</v>
      </c>
      <c r="N19" s="25"/>
      <c r="O19" s="25"/>
      <c r="P19" s="25"/>
      <c r="Q19" s="25"/>
      <c r="R19" s="25"/>
      <c r="S19" s="25"/>
      <c r="T19" s="25"/>
      <c r="U19" s="25"/>
      <c r="V19" s="25"/>
      <c r="W19" s="25"/>
      <c r="X19" s="25"/>
      <c r="Y19" s="25"/>
      <c r="Z19" s="25"/>
    </row>
    <row r="20" spans="1:26" ht="110.25" customHeight="1" x14ac:dyDescent="0.25">
      <c r="A20" s="193"/>
      <c r="B20" s="190" t="str">
        <f>Capacidades!M12</f>
        <v>C1I3 Realiza el diagnóstico tricológico,
 dermatológico y morfológico al 
cliente tomando en cuenta tendencia y estilos de corte 
de cabello</v>
      </c>
      <c r="C20" s="293" t="s">
        <v>504</v>
      </c>
      <c r="D20" s="194"/>
      <c r="E20" s="194"/>
      <c r="F20" s="194"/>
      <c r="G20" s="194"/>
      <c r="H20" s="194"/>
      <c r="I20" s="194"/>
      <c r="J20" s="194"/>
      <c r="K20" s="194"/>
      <c r="L20" s="553"/>
      <c r="M20" s="24" t="str">
        <f t="shared" si="0"/>
        <v>C1I3 Realiza el diagnóstico tricológico,
 dermatológico y morfológico al 
cliente tomando en cuenta tendencia y estilos de corte 
de cabello</v>
      </c>
      <c r="N20" s="25"/>
      <c r="O20" s="25"/>
      <c r="P20" s="25"/>
      <c r="Q20" s="25"/>
      <c r="R20" s="25"/>
      <c r="S20" s="25"/>
      <c r="T20" s="25"/>
      <c r="U20" s="25"/>
      <c r="V20" s="25"/>
      <c r="W20" s="25"/>
      <c r="X20" s="25"/>
      <c r="Y20" s="25"/>
      <c r="Z20" s="25"/>
    </row>
    <row r="21" spans="1:26" ht="142.5" customHeight="1" x14ac:dyDescent="0.25">
      <c r="A21" s="193"/>
      <c r="B21" s="294" t="str">
        <f>Capacidades!M13</f>
        <v>C1I4 Propone  estilos de cortes de cabello,   tomando en cuenta  el diagnostico, tendencias, 
estilos y requerimientos del cliente.</v>
      </c>
      <c r="C21" s="293" t="s">
        <v>505</v>
      </c>
      <c r="D21" s="194"/>
      <c r="E21" s="194"/>
      <c r="F21" s="194"/>
      <c r="G21" s="194"/>
      <c r="H21" s="194"/>
      <c r="I21" s="194"/>
      <c r="J21" s="194"/>
      <c r="K21" s="194"/>
      <c r="L21" s="553"/>
      <c r="M21" s="24" t="str">
        <f t="shared" si="0"/>
        <v>C1I4 Propone  estilos de cortes de cabello,   tomando en cuenta  el diagnostico, tendencias, 
estilos y requerimientos del cliente.</v>
      </c>
      <c r="N21" s="25"/>
      <c r="O21" s="25"/>
      <c r="P21" s="25"/>
      <c r="Q21" s="25"/>
      <c r="R21" s="25"/>
      <c r="S21" s="25"/>
      <c r="T21" s="25"/>
      <c r="U21" s="25"/>
      <c r="V21" s="25"/>
      <c r="W21" s="25"/>
      <c r="X21" s="25"/>
      <c r="Y21" s="25"/>
      <c r="Z21" s="25"/>
    </row>
    <row r="22" spans="1:26" ht="33.75" hidden="1" customHeight="1" x14ac:dyDescent="0.25">
      <c r="A22" s="193"/>
      <c r="B22" s="197" t="s">
        <v>172</v>
      </c>
      <c r="C22" s="198"/>
      <c r="D22" s="194"/>
      <c r="E22" s="194"/>
      <c r="F22" s="194"/>
      <c r="G22" s="194"/>
      <c r="H22" s="194"/>
      <c r="I22" s="194"/>
      <c r="J22" s="194"/>
      <c r="K22" s="194"/>
      <c r="L22" s="195"/>
      <c r="M22" s="24" t="str">
        <f t="shared" si="0"/>
        <v xml:space="preserve"> </v>
      </c>
      <c r="N22" s="25"/>
      <c r="O22" s="25"/>
      <c r="P22" s="25"/>
      <c r="Q22" s="25"/>
      <c r="R22" s="25"/>
      <c r="S22" s="25"/>
      <c r="T22" s="25"/>
      <c r="U22" s="25"/>
      <c r="V22" s="25"/>
      <c r="W22" s="25"/>
      <c r="X22" s="25"/>
      <c r="Y22" s="25"/>
      <c r="Z22" s="25"/>
    </row>
    <row r="23" spans="1:26" ht="6.75" hidden="1" customHeight="1" x14ac:dyDescent="0.25">
      <c r="A23" s="193"/>
      <c r="B23" s="196" t="str">
        <f>Capacidades!M15</f>
        <v xml:space="preserve">   </v>
      </c>
      <c r="C23" s="196"/>
      <c r="D23" s="194"/>
      <c r="E23" s="194"/>
      <c r="F23" s="194"/>
      <c r="G23" s="194"/>
      <c r="H23" s="194"/>
      <c r="I23" s="194"/>
      <c r="J23" s="194"/>
      <c r="K23" s="194"/>
      <c r="L23" s="195"/>
      <c r="M23" s="24" t="str">
        <f t="shared" si="0"/>
        <v xml:space="preserve">   </v>
      </c>
      <c r="N23" s="25"/>
      <c r="O23" s="25"/>
      <c r="P23" s="25"/>
      <c r="Q23" s="25"/>
      <c r="R23" s="25"/>
      <c r="S23" s="25"/>
      <c r="T23" s="25"/>
      <c r="U23" s="25"/>
      <c r="V23" s="25"/>
      <c r="W23" s="25"/>
      <c r="X23" s="25"/>
      <c r="Y23" s="25"/>
      <c r="Z23" s="25"/>
    </row>
    <row r="24" spans="1:26" ht="15" hidden="1" customHeight="1" x14ac:dyDescent="0.25">
      <c r="A24" s="193"/>
      <c r="B24" s="196" t="str">
        <f>Capacidades!M16</f>
        <v xml:space="preserve">   </v>
      </c>
      <c r="C24" s="196"/>
      <c r="D24" s="194"/>
      <c r="E24" s="194"/>
      <c r="F24" s="194"/>
      <c r="G24" s="194"/>
      <c r="H24" s="194"/>
      <c r="I24" s="194"/>
      <c r="J24" s="194"/>
      <c r="K24" s="194"/>
      <c r="L24" s="195"/>
      <c r="M24" s="24" t="str">
        <f t="shared" si="0"/>
        <v xml:space="preserve">   </v>
      </c>
      <c r="N24" s="25"/>
      <c r="O24" s="25"/>
      <c r="P24" s="25"/>
      <c r="Q24" s="25"/>
      <c r="R24" s="25"/>
      <c r="S24" s="25"/>
      <c r="T24" s="25"/>
      <c r="U24" s="25"/>
      <c r="V24" s="25"/>
      <c r="W24" s="25"/>
      <c r="X24" s="25"/>
      <c r="Y24" s="25"/>
      <c r="Z24" s="25"/>
    </row>
    <row r="25" spans="1:26" ht="15" hidden="1" customHeight="1" x14ac:dyDescent="0.25">
      <c r="A25" s="193"/>
      <c r="B25" s="196" t="str">
        <f>Capacidades!M17</f>
        <v xml:space="preserve">   </v>
      </c>
      <c r="C25" s="196"/>
      <c r="D25" s="194"/>
      <c r="E25" s="194"/>
      <c r="F25" s="194"/>
      <c r="G25" s="194"/>
      <c r="H25" s="194"/>
      <c r="I25" s="194"/>
      <c r="J25" s="194"/>
      <c r="K25" s="194"/>
      <c r="L25" s="195"/>
      <c r="M25" s="24" t="str">
        <f t="shared" si="0"/>
        <v xml:space="preserve">   </v>
      </c>
      <c r="N25" s="25"/>
      <c r="O25" s="25"/>
      <c r="P25" s="25"/>
      <c r="Q25" s="25"/>
      <c r="R25" s="25"/>
      <c r="S25" s="25"/>
      <c r="T25" s="25"/>
      <c r="U25" s="25"/>
      <c r="V25" s="25"/>
      <c r="W25" s="25"/>
      <c r="X25" s="25"/>
      <c r="Y25" s="25"/>
      <c r="Z25" s="25"/>
    </row>
    <row r="26" spans="1:26" ht="15" hidden="1" customHeight="1" x14ac:dyDescent="0.25">
      <c r="A26" s="193"/>
      <c r="B26" s="196" t="str">
        <f>Capacidades!M18</f>
        <v xml:space="preserve">   </v>
      </c>
      <c r="C26" s="196"/>
      <c r="D26" s="194"/>
      <c r="E26" s="194"/>
      <c r="F26" s="194"/>
      <c r="G26" s="194"/>
      <c r="H26" s="194"/>
      <c r="I26" s="194"/>
      <c r="J26" s="194"/>
      <c r="K26" s="194"/>
      <c r="L26" s="195"/>
      <c r="M26" s="24" t="str">
        <f t="shared" si="0"/>
        <v xml:space="preserve">   </v>
      </c>
      <c r="N26" s="25"/>
      <c r="O26" s="25"/>
      <c r="P26" s="25"/>
      <c r="Q26" s="25"/>
      <c r="R26" s="25"/>
      <c r="S26" s="25"/>
      <c r="T26" s="25"/>
      <c r="U26" s="25"/>
      <c r="V26" s="25"/>
      <c r="W26" s="25"/>
      <c r="X26" s="25"/>
      <c r="Y26" s="25"/>
      <c r="Z26" s="25"/>
    </row>
    <row r="27" spans="1:26" ht="15" hidden="1" customHeight="1" x14ac:dyDescent="0.25">
      <c r="A27" s="199"/>
      <c r="B27" s="196" t="str">
        <f>Capacidades!M19</f>
        <v xml:space="preserve">   </v>
      </c>
      <c r="C27" s="196"/>
      <c r="D27" s="200"/>
      <c r="E27" s="200"/>
      <c r="F27" s="200"/>
      <c r="G27" s="200"/>
      <c r="H27" s="200"/>
      <c r="I27" s="200"/>
      <c r="J27" s="200"/>
      <c r="K27" s="200"/>
      <c r="L27" s="201"/>
      <c r="M27" s="24" t="str">
        <f t="shared" si="0"/>
        <v xml:space="preserve">   </v>
      </c>
      <c r="N27" s="25"/>
      <c r="O27" s="25"/>
      <c r="P27" s="25"/>
      <c r="Q27" s="25"/>
      <c r="R27" s="25"/>
      <c r="S27" s="25"/>
      <c r="T27" s="25"/>
      <c r="U27" s="25"/>
      <c r="V27" s="25"/>
      <c r="W27" s="25"/>
      <c r="X27" s="25"/>
      <c r="Y27" s="25"/>
      <c r="Z27" s="25"/>
    </row>
    <row r="28" spans="1:26" ht="105" customHeight="1" x14ac:dyDescent="0.25">
      <c r="A28" s="189" t="str">
        <f>Capacidades!L20</f>
        <v xml:space="preserve">UC1C2 Ejecutar cortes y diseño de barba y bigote    tomando en cuenta tendencias y criterios estéticos, así como las diferentes morfologías y requerimientos del cliente.    </v>
      </c>
      <c r="B28" s="196" t="str">
        <f>Capacidades!M20</f>
        <v>C2I1 Acondiciona su zona de trabajo, herramientas,  materiales, presupuesto y control de calidad para cortes de barberia según estilo determinado, aplicando criterios técnicos, estéticos y de bioseguridad e higiene.</v>
      </c>
      <c r="C28" s="196" t="s">
        <v>506</v>
      </c>
      <c r="D28" s="202" t="str">
        <f>Organización_Modular!F11</f>
        <v xml:space="preserve">
CORTE Y DISEÑO DE BARBA</v>
      </c>
      <c r="E28" s="191" t="str">
        <f>Organización_Modular!G11</f>
        <v>I</v>
      </c>
      <c r="F28" s="191">
        <f>Organización_Modular!H11</f>
        <v>1</v>
      </c>
      <c r="G28" s="191">
        <f>Organización_Modular!I11</f>
        <v>2</v>
      </c>
      <c r="H28" s="191">
        <f>SUM(F28:G28)</f>
        <v>3</v>
      </c>
      <c r="I28" s="191">
        <f>F28*16</f>
        <v>16</v>
      </c>
      <c r="J28" s="191">
        <f>G28*32</f>
        <v>64</v>
      </c>
      <c r="K28" s="191">
        <f>SUM(I28:J28)</f>
        <v>80</v>
      </c>
      <c r="L28" s="552" t="s">
        <v>502</v>
      </c>
      <c r="M28" s="24" t="str">
        <f t="shared" si="0"/>
        <v>C2I1 Acondiciona su zona de trabajo, herramientas,  materiales, presupuesto y control de calidad para cortes de barberia según estilo determinado, aplicando criterios técnicos, estéticos y de bioseguridad e higiene.</v>
      </c>
      <c r="N28" s="25"/>
      <c r="O28" s="25"/>
      <c r="P28" s="25"/>
      <c r="Q28" s="25"/>
      <c r="R28" s="25"/>
      <c r="S28" s="25"/>
      <c r="T28" s="25"/>
      <c r="U28" s="25"/>
      <c r="V28" s="25"/>
      <c r="W28" s="25"/>
      <c r="X28" s="25"/>
      <c r="Y28" s="25"/>
      <c r="Z28" s="25"/>
    </row>
    <row r="29" spans="1:26" ht="69" customHeight="1" x14ac:dyDescent="0.25">
      <c r="A29" s="193"/>
      <c r="B29" s="196" t="str">
        <f>Capacidades!M21</f>
        <v>C2I2 Realiza el diagnóstico dermatológico y 
morfológico al 
cliente tomando en cuenta tendencia y estilos de corte 
de barba y bigote</v>
      </c>
      <c r="C29" s="203" t="s">
        <v>507</v>
      </c>
      <c r="D29" s="194"/>
      <c r="E29" s="194"/>
      <c r="F29" s="194"/>
      <c r="G29" s="194"/>
      <c r="H29" s="194"/>
      <c r="I29" s="194"/>
      <c r="J29" s="194"/>
      <c r="K29" s="194"/>
      <c r="L29" s="553"/>
      <c r="M29" s="24" t="str">
        <f t="shared" si="0"/>
        <v>C2I2 Realiza el diagnóstico dermatológico y 
morfológico al 
cliente tomando en cuenta tendencia y estilos de corte 
de barba y bigote</v>
      </c>
      <c r="N29" s="25"/>
      <c r="O29" s="25"/>
      <c r="P29" s="25"/>
      <c r="Q29" s="25"/>
      <c r="R29" s="25"/>
      <c r="S29" s="25"/>
      <c r="T29" s="25"/>
      <c r="U29" s="25"/>
      <c r="V29" s="25"/>
      <c r="W29" s="25"/>
      <c r="X29" s="25"/>
      <c r="Y29" s="25"/>
      <c r="Z29" s="25"/>
    </row>
    <row r="30" spans="1:26" ht="62.25" customHeight="1" x14ac:dyDescent="0.25">
      <c r="A30" s="193"/>
      <c r="B30" s="196" t="str">
        <f>Capacidades!M22</f>
        <v xml:space="preserve">C2I3 Realiza  rasurado de barba con o sin diseño  tomando en cuenta tendencias y criterios estéticos y aplicando procedimientos técnicos establecidos. </v>
      </c>
      <c r="C30" s="203" t="s">
        <v>508</v>
      </c>
      <c r="D30" s="194"/>
      <c r="E30" s="194"/>
      <c r="F30" s="194"/>
      <c r="G30" s="194"/>
      <c r="H30" s="194"/>
      <c r="I30" s="194"/>
      <c r="J30" s="194"/>
      <c r="K30" s="194"/>
      <c r="L30" s="553"/>
      <c r="M30" s="24" t="str">
        <f t="shared" si="0"/>
        <v xml:space="preserve">C2I3 Realiza  rasurado de barba con o sin diseño  tomando en cuenta tendencias y criterios estéticos y aplicando procedimientos técnicos establecidos. </v>
      </c>
      <c r="N30" s="25"/>
      <c r="O30" s="25"/>
      <c r="P30" s="25"/>
      <c r="Q30" s="25"/>
      <c r="R30" s="25"/>
      <c r="S30" s="25"/>
      <c r="T30" s="25"/>
      <c r="U30" s="25"/>
      <c r="V30" s="25"/>
      <c r="W30" s="25"/>
      <c r="X30" s="25"/>
      <c r="Y30" s="25"/>
      <c r="Z30" s="25"/>
    </row>
    <row r="31" spans="1:26" ht="65.25" customHeight="1" x14ac:dyDescent="0.25">
      <c r="A31" s="193"/>
      <c r="B31" s="190" t="str">
        <f>Capacidades!M23</f>
        <v xml:space="preserve">C2I4 Realiza  cortes con o sin diseño de bigote  teniendo en cuenta las características morfologías y requerimientos del cliente y aplicando procedimientos técnicos establecidos. </v>
      </c>
      <c r="C31" s="204" t="s">
        <v>509</v>
      </c>
      <c r="D31" s="194"/>
      <c r="E31" s="194"/>
      <c r="F31" s="194"/>
      <c r="G31" s="194"/>
      <c r="H31" s="194"/>
      <c r="I31" s="194"/>
      <c r="J31" s="194"/>
      <c r="K31" s="194"/>
      <c r="L31" s="553"/>
      <c r="M31" s="24" t="str">
        <f t="shared" si="0"/>
        <v xml:space="preserve">C2I4 Realiza  cortes con o sin diseño de bigote  teniendo en cuenta las características morfologías y requerimientos del cliente y aplicando procedimientos técnicos establecidos. </v>
      </c>
      <c r="N31" s="25"/>
      <c r="O31" s="25"/>
      <c r="P31" s="25"/>
      <c r="Q31" s="25"/>
      <c r="R31" s="25"/>
      <c r="S31" s="25"/>
      <c r="T31" s="25"/>
      <c r="U31" s="25"/>
      <c r="V31" s="25"/>
      <c r="W31" s="25"/>
      <c r="X31" s="25"/>
      <c r="Y31" s="25"/>
      <c r="Z31" s="25"/>
    </row>
    <row r="32" spans="1:26" ht="51" customHeight="1" x14ac:dyDescent="0.25">
      <c r="A32" s="193"/>
      <c r="B32" s="196" t="str">
        <f>Capacidades!M24</f>
        <v>C2I5 Verifica el acabado del corte realizado considerando los criterios estéticos,  procedimientos tecnicos establecidos y de bioseguridad e higiene personal.</v>
      </c>
      <c r="C32" s="203" t="s">
        <v>510</v>
      </c>
      <c r="D32" s="194"/>
      <c r="E32" s="194"/>
      <c r="F32" s="194"/>
      <c r="G32" s="194"/>
      <c r="H32" s="194"/>
      <c r="I32" s="194"/>
      <c r="J32" s="194"/>
      <c r="K32" s="194"/>
      <c r="L32" s="553"/>
      <c r="M32" s="24" t="str">
        <f t="shared" si="0"/>
        <v>C2I5 Verifica el acabado del corte realizado considerando los criterios estéticos,  procedimientos tecnicos establecidos y de bioseguridad e higiene personal.</v>
      </c>
      <c r="N32" s="25"/>
      <c r="O32" s="25"/>
      <c r="P32" s="25"/>
      <c r="Q32" s="25"/>
      <c r="R32" s="25"/>
      <c r="S32" s="25"/>
      <c r="T32" s="25"/>
      <c r="U32" s="25"/>
      <c r="V32" s="25"/>
      <c r="W32" s="25"/>
      <c r="X32" s="25"/>
      <c r="Y32" s="25"/>
      <c r="Z32" s="25"/>
    </row>
    <row r="33" spans="1:26" ht="6.75" hidden="1" customHeight="1" x14ac:dyDescent="0.25">
      <c r="A33" s="193"/>
      <c r="B33" s="196" t="str">
        <f>Capacidades!M25</f>
        <v xml:space="preserve">    </v>
      </c>
      <c r="C33" s="203"/>
      <c r="D33" s="194"/>
      <c r="E33" s="194"/>
      <c r="F33" s="194"/>
      <c r="G33" s="194"/>
      <c r="H33" s="194"/>
      <c r="I33" s="194"/>
      <c r="J33" s="194"/>
      <c r="K33" s="194"/>
      <c r="L33" s="553"/>
      <c r="M33" s="24" t="str">
        <f t="shared" si="0"/>
        <v xml:space="preserve">    </v>
      </c>
      <c r="N33" s="25"/>
      <c r="O33" s="25"/>
      <c r="P33" s="25"/>
      <c r="Q33" s="25"/>
      <c r="R33" s="25"/>
      <c r="S33" s="25"/>
      <c r="T33" s="25"/>
      <c r="U33" s="25"/>
      <c r="V33" s="25"/>
      <c r="W33" s="25"/>
      <c r="X33" s="25"/>
      <c r="Y33" s="25"/>
      <c r="Z33" s="25"/>
    </row>
    <row r="34" spans="1:26" ht="15" hidden="1" customHeight="1" x14ac:dyDescent="0.25">
      <c r="A34" s="193"/>
      <c r="B34" s="196" t="str">
        <f>Capacidades!M26</f>
        <v xml:space="preserve">   </v>
      </c>
      <c r="C34" s="203"/>
      <c r="D34" s="194"/>
      <c r="E34" s="194"/>
      <c r="F34" s="194"/>
      <c r="G34" s="194"/>
      <c r="H34" s="194"/>
      <c r="I34" s="194"/>
      <c r="J34" s="194"/>
      <c r="K34" s="194"/>
      <c r="L34" s="553"/>
      <c r="M34" s="24" t="str">
        <f t="shared" si="0"/>
        <v xml:space="preserve">   </v>
      </c>
      <c r="N34" s="25"/>
      <c r="O34" s="25"/>
      <c r="P34" s="25"/>
      <c r="Q34" s="25"/>
      <c r="R34" s="25"/>
      <c r="S34" s="25"/>
      <c r="T34" s="25"/>
      <c r="U34" s="25"/>
      <c r="V34" s="25"/>
      <c r="W34" s="25"/>
      <c r="X34" s="25"/>
      <c r="Y34" s="25"/>
      <c r="Z34" s="25"/>
    </row>
    <row r="35" spans="1:26" ht="15" hidden="1" customHeight="1" x14ac:dyDescent="0.25">
      <c r="A35" s="193"/>
      <c r="B35" s="196" t="str">
        <f>Capacidades!M27</f>
        <v xml:space="preserve">   </v>
      </c>
      <c r="C35" s="203"/>
      <c r="D35" s="194"/>
      <c r="E35" s="194"/>
      <c r="F35" s="194"/>
      <c r="G35" s="194"/>
      <c r="H35" s="194"/>
      <c r="I35" s="194"/>
      <c r="J35" s="194"/>
      <c r="K35" s="194"/>
      <c r="L35" s="553"/>
      <c r="M35" s="24" t="str">
        <f t="shared" si="0"/>
        <v xml:space="preserve">   </v>
      </c>
      <c r="N35" s="25"/>
      <c r="O35" s="25"/>
      <c r="P35" s="25"/>
      <c r="Q35" s="25"/>
      <c r="R35" s="25"/>
      <c r="S35" s="25"/>
      <c r="T35" s="25"/>
      <c r="U35" s="25"/>
      <c r="V35" s="25"/>
      <c r="W35" s="25"/>
      <c r="X35" s="25"/>
      <c r="Y35" s="25"/>
      <c r="Z35" s="25"/>
    </row>
    <row r="36" spans="1:26" ht="15" hidden="1" customHeight="1" x14ac:dyDescent="0.25">
      <c r="A36" s="193"/>
      <c r="B36" s="196" t="str">
        <f>Capacidades!M28</f>
        <v xml:space="preserve">   </v>
      </c>
      <c r="C36" s="203"/>
      <c r="D36" s="194"/>
      <c r="E36" s="194"/>
      <c r="F36" s="194"/>
      <c r="G36" s="194"/>
      <c r="H36" s="194"/>
      <c r="I36" s="194"/>
      <c r="J36" s="194"/>
      <c r="K36" s="194"/>
      <c r="L36" s="553"/>
      <c r="M36" s="24" t="str">
        <f t="shared" si="0"/>
        <v xml:space="preserve">   </v>
      </c>
      <c r="N36" s="25"/>
      <c r="O36" s="25"/>
      <c r="P36" s="25"/>
      <c r="Q36" s="25"/>
      <c r="R36" s="25"/>
      <c r="S36" s="25"/>
      <c r="T36" s="25"/>
      <c r="U36" s="25"/>
      <c r="V36" s="25"/>
      <c r="W36" s="25"/>
      <c r="X36" s="25"/>
      <c r="Y36" s="25"/>
      <c r="Z36" s="25"/>
    </row>
    <row r="37" spans="1:26" ht="15" hidden="1" customHeight="1" x14ac:dyDescent="0.25">
      <c r="A37" s="199"/>
      <c r="B37" s="196" t="str">
        <f>Capacidades!M29</f>
        <v xml:space="preserve">   </v>
      </c>
      <c r="C37" s="203"/>
      <c r="D37" s="200"/>
      <c r="E37" s="200"/>
      <c r="F37" s="200"/>
      <c r="G37" s="200"/>
      <c r="H37" s="200"/>
      <c r="I37" s="200"/>
      <c r="J37" s="200"/>
      <c r="K37" s="200"/>
      <c r="L37" s="553"/>
      <c r="M37" s="24" t="str">
        <f t="shared" si="0"/>
        <v xml:space="preserve">   </v>
      </c>
      <c r="N37" s="25"/>
      <c r="O37" s="25"/>
      <c r="P37" s="25"/>
      <c r="Q37" s="25"/>
      <c r="R37" s="25"/>
      <c r="S37" s="25"/>
      <c r="T37" s="25"/>
      <c r="U37" s="25"/>
      <c r="V37" s="25"/>
      <c r="W37" s="25"/>
      <c r="X37" s="25"/>
      <c r="Y37" s="25"/>
      <c r="Z37" s="25"/>
    </row>
    <row r="38" spans="1:26" ht="105" customHeight="1" x14ac:dyDescent="0.25">
      <c r="A38" s="189" t="str">
        <f>Capacidades!L30</f>
        <v xml:space="preserve">UC1C3 Ejecutar peinados  según procedimientos tècnicos, creatividad  y normas de bioseguridad e higiene.    </v>
      </c>
      <c r="B38" s="196" t="str">
        <f>Capacidades!M30</f>
        <v>C3I1 Acondiciona su zona de trabajo, herramientas
 y productos para peinados teniendo en cuenta las condiciones de bioseguridad e higiene</v>
      </c>
      <c r="C38" s="63" t="s">
        <v>511</v>
      </c>
      <c r="D38" s="191" t="str">
        <f>Organización_Modular!F12</f>
        <v>PEINADOS</v>
      </c>
      <c r="E38" s="191" t="str">
        <f>Organización_Modular!G12</f>
        <v>I</v>
      </c>
      <c r="F38" s="191">
        <f>Organización_Modular!H12</f>
        <v>1</v>
      </c>
      <c r="G38" s="191">
        <f>Organización_Modular!I12</f>
        <v>2</v>
      </c>
      <c r="H38" s="191">
        <f>SUM(F38:G38)</f>
        <v>3</v>
      </c>
      <c r="I38" s="191">
        <f>F38*16</f>
        <v>16</v>
      </c>
      <c r="J38" s="191">
        <f>G38*32</f>
        <v>64</v>
      </c>
      <c r="K38" s="191">
        <f>SUM(I38:J38)</f>
        <v>80</v>
      </c>
      <c r="L38" s="553"/>
      <c r="M38" s="24" t="str">
        <f t="shared" si="0"/>
        <v>C3I1 Acondiciona su zona de trabajo, herramientas
 y productos para peinados teniendo en cuenta las condiciones de bioseguridad e higiene</v>
      </c>
      <c r="N38" s="25"/>
      <c r="O38" s="25"/>
      <c r="P38" s="25"/>
      <c r="Q38" s="25"/>
      <c r="R38" s="25"/>
      <c r="S38" s="25"/>
      <c r="T38" s="25"/>
      <c r="U38" s="25"/>
      <c r="V38" s="25"/>
      <c r="W38" s="25"/>
      <c r="X38" s="25"/>
      <c r="Y38" s="25"/>
      <c r="Z38" s="25"/>
    </row>
    <row r="39" spans="1:26" ht="76.5" customHeight="1" x14ac:dyDescent="0.25">
      <c r="A39" s="193"/>
      <c r="B39" s="196" t="str">
        <f>Capacidades!M31</f>
        <v>C3I2 Prepara el cabello para el peinado,  considerando el diagnostico,  aplicando técnicas y utilizando equipos térmicos.</v>
      </c>
      <c r="C39" s="63" t="s">
        <v>512</v>
      </c>
      <c r="D39" s="194"/>
      <c r="E39" s="194"/>
      <c r="F39" s="194"/>
      <c r="G39" s="194"/>
      <c r="H39" s="194"/>
      <c r="I39" s="194"/>
      <c r="J39" s="194"/>
      <c r="K39" s="194"/>
      <c r="L39" s="553"/>
      <c r="M39" s="24" t="str">
        <f t="shared" si="0"/>
        <v>C3I2 Prepara el cabello para el peinado,  considerando el diagnostico,  aplicando técnicas y utilizando equipos térmicos.</v>
      </c>
      <c r="N39" s="25"/>
      <c r="O39" s="25"/>
      <c r="P39" s="25"/>
      <c r="Q39" s="25"/>
      <c r="R39" s="25"/>
      <c r="S39" s="25"/>
      <c r="T39" s="25"/>
      <c r="U39" s="25"/>
      <c r="V39" s="25"/>
      <c r="W39" s="25"/>
      <c r="X39" s="25"/>
      <c r="Y39" s="25"/>
      <c r="Z39" s="25"/>
    </row>
    <row r="40" spans="1:26" ht="105.75" customHeight="1" x14ac:dyDescent="0.25">
      <c r="A40" s="193"/>
      <c r="B40" s="196" t="str">
        <f>Capacidades!M32</f>
        <v>C3I3 Realiza  diversos peinados  tomando en cuenta tendencias y criterios estéticos, diagnostico y requerimientos del cliente.</v>
      </c>
      <c r="C40" s="63" t="s">
        <v>513</v>
      </c>
      <c r="D40" s="194"/>
      <c r="E40" s="194"/>
      <c r="F40" s="194"/>
      <c r="G40" s="194"/>
      <c r="H40" s="194"/>
      <c r="I40" s="194"/>
      <c r="J40" s="194"/>
      <c r="K40" s="194"/>
      <c r="L40" s="553"/>
      <c r="M40" s="24" t="str">
        <f t="shared" si="0"/>
        <v>C3I3 Realiza  diversos peinados  tomando en cuenta tendencias y criterios estéticos, diagnostico y requerimientos del cliente.</v>
      </c>
      <c r="N40" s="25"/>
      <c r="O40" s="25"/>
      <c r="P40" s="25"/>
      <c r="Q40" s="25"/>
      <c r="R40" s="25"/>
      <c r="S40" s="25"/>
      <c r="T40" s="25"/>
      <c r="U40" s="25"/>
      <c r="V40" s="25"/>
      <c r="W40" s="25"/>
      <c r="X40" s="25"/>
      <c r="Y40" s="25"/>
      <c r="Z40" s="25"/>
    </row>
    <row r="41" spans="1:26" ht="48" customHeight="1" x14ac:dyDescent="0.25">
      <c r="A41" s="193"/>
      <c r="B41" s="196" t="str">
        <f>Capacidades!M33</f>
        <v>C3I4 Aplica  postizos y/o extensiones en los 
peinados considerando técnicas, criterios estéticos y requerimientos del cliente.</v>
      </c>
      <c r="C41" s="63" t="s">
        <v>514</v>
      </c>
      <c r="D41" s="194"/>
      <c r="E41" s="194"/>
      <c r="F41" s="194"/>
      <c r="G41" s="194"/>
      <c r="H41" s="194"/>
      <c r="I41" s="194"/>
      <c r="J41" s="194"/>
      <c r="K41" s="194"/>
      <c r="L41" s="553"/>
      <c r="M41" s="24" t="str">
        <f t="shared" si="0"/>
        <v>C3I4 Aplica  postizos y/o extensiones en los 
peinados considerando técnicas, criterios estéticos y requerimientos del cliente.</v>
      </c>
      <c r="N41" s="25"/>
      <c r="O41" s="25"/>
      <c r="P41" s="25"/>
      <c r="Q41" s="25"/>
      <c r="R41" s="25"/>
      <c r="S41" s="25"/>
      <c r="T41" s="25"/>
      <c r="U41" s="25"/>
      <c r="V41" s="25"/>
      <c r="W41" s="25"/>
      <c r="X41" s="25"/>
      <c r="Y41" s="25"/>
      <c r="Z41" s="25"/>
    </row>
    <row r="42" spans="1:26" ht="84.75" customHeight="1" x14ac:dyDescent="0.25">
      <c r="A42" s="193"/>
      <c r="B42" s="196" t="str">
        <f>Capacidades!M34</f>
        <v>C3I5 Verifica el acabado del peinado considerando los criterios estéticos,  procedimientos tecnicos establecidos y de bioseguridad e higiene personal.</v>
      </c>
      <c r="C42" s="203" t="s">
        <v>515</v>
      </c>
      <c r="D42" s="194"/>
      <c r="E42" s="194"/>
      <c r="F42" s="194"/>
      <c r="G42" s="194"/>
      <c r="H42" s="194"/>
      <c r="I42" s="194"/>
      <c r="J42" s="194"/>
      <c r="K42" s="194"/>
      <c r="L42" s="553"/>
      <c r="M42" s="24" t="str">
        <f t="shared" si="0"/>
        <v>C3I5 Verifica el acabado del peinado considerando los criterios estéticos,  procedimientos tecnicos establecidos y de bioseguridad e higiene personal.</v>
      </c>
      <c r="N42" s="25"/>
      <c r="O42" s="25"/>
      <c r="P42" s="25"/>
      <c r="Q42" s="25"/>
      <c r="R42" s="25"/>
      <c r="S42" s="25"/>
      <c r="T42" s="25"/>
      <c r="U42" s="25"/>
      <c r="V42" s="25"/>
      <c r="W42" s="25"/>
      <c r="X42" s="25"/>
      <c r="Y42" s="25"/>
      <c r="Z42" s="25"/>
    </row>
    <row r="43" spans="1:26" ht="15" hidden="1" customHeight="1" x14ac:dyDescent="0.25">
      <c r="A43" s="193"/>
      <c r="B43" s="196" t="str">
        <f>Capacidades!M35</f>
        <v xml:space="preserve">   </v>
      </c>
      <c r="C43" s="203"/>
      <c r="D43" s="194"/>
      <c r="E43" s="194"/>
      <c r="F43" s="194"/>
      <c r="G43" s="194"/>
      <c r="H43" s="194"/>
      <c r="I43" s="194"/>
      <c r="J43" s="194"/>
      <c r="K43" s="194"/>
      <c r="L43" s="195"/>
      <c r="M43" s="24" t="str">
        <f t="shared" si="0"/>
        <v xml:space="preserve">   </v>
      </c>
      <c r="N43" s="25"/>
      <c r="O43" s="25"/>
      <c r="P43" s="25"/>
      <c r="Q43" s="25"/>
      <c r="R43" s="25"/>
      <c r="S43" s="25"/>
      <c r="T43" s="25"/>
      <c r="U43" s="25"/>
      <c r="V43" s="25"/>
      <c r="W43" s="25"/>
      <c r="X43" s="25"/>
      <c r="Y43" s="25"/>
      <c r="Z43" s="25"/>
    </row>
    <row r="44" spans="1:26" ht="15" hidden="1" customHeight="1" x14ac:dyDescent="0.25">
      <c r="A44" s="193"/>
      <c r="B44" s="196" t="str">
        <f>Capacidades!M36</f>
        <v xml:space="preserve">   </v>
      </c>
      <c r="C44" s="203"/>
      <c r="D44" s="194"/>
      <c r="E44" s="194"/>
      <c r="F44" s="194"/>
      <c r="G44" s="194"/>
      <c r="H44" s="194"/>
      <c r="I44" s="194"/>
      <c r="J44" s="194"/>
      <c r="K44" s="194"/>
      <c r="L44" s="195"/>
      <c r="M44" s="24" t="str">
        <f t="shared" si="0"/>
        <v xml:space="preserve">   </v>
      </c>
      <c r="N44" s="25"/>
      <c r="O44" s="25"/>
      <c r="P44" s="25"/>
      <c r="Q44" s="25"/>
      <c r="R44" s="25"/>
      <c r="S44" s="25"/>
      <c r="T44" s="25"/>
      <c r="U44" s="25"/>
      <c r="V44" s="25"/>
      <c r="W44" s="25"/>
      <c r="X44" s="25"/>
      <c r="Y44" s="25"/>
      <c r="Z44" s="25"/>
    </row>
    <row r="45" spans="1:26" ht="15" hidden="1" customHeight="1" x14ac:dyDescent="0.25">
      <c r="A45" s="193"/>
      <c r="B45" s="196" t="str">
        <f>Capacidades!M37</f>
        <v xml:space="preserve">   </v>
      </c>
      <c r="C45" s="203"/>
      <c r="D45" s="194"/>
      <c r="E45" s="194"/>
      <c r="F45" s="194"/>
      <c r="G45" s="194"/>
      <c r="H45" s="194"/>
      <c r="I45" s="194"/>
      <c r="J45" s="194"/>
      <c r="K45" s="194"/>
      <c r="L45" s="195"/>
      <c r="M45" s="24" t="str">
        <f t="shared" si="0"/>
        <v xml:space="preserve">   </v>
      </c>
      <c r="N45" s="25"/>
      <c r="O45" s="25"/>
      <c r="P45" s="25"/>
      <c r="Q45" s="25"/>
      <c r="R45" s="25"/>
      <c r="S45" s="25"/>
      <c r="T45" s="25"/>
      <c r="U45" s="25"/>
      <c r="V45" s="25"/>
      <c r="W45" s="25"/>
      <c r="X45" s="25"/>
      <c r="Y45" s="25"/>
      <c r="Z45" s="25"/>
    </row>
    <row r="46" spans="1:26" ht="15" hidden="1" customHeight="1" x14ac:dyDescent="0.25">
      <c r="A46" s="193"/>
      <c r="B46" s="196" t="str">
        <f>Capacidades!M38</f>
        <v xml:space="preserve">   </v>
      </c>
      <c r="C46" s="203"/>
      <c r="D46" s="194"/>
      <c r="E46" s="194"/>
      <c r="F46" s="194"/>
      <c r="G46" s="194"/>
      <c r="H46" s="194"/>
      <c r="I46" s="194"/>
      <c r="J46" s="194"/>
      <c r="K46" s="194"/>
      <c r="L46" s="195"/>
      <c r="M46" s="24" t="str">
        <f t="shared" si="0"/>
        <v xml:space="preserve">   </v>
      </c>
      <c r="N46" s="25"/>
      <c r="O46" s="25"/>
      <c r="P46" s="25"/>
      <c r="Q46" s="25"/>
      <c r="R46" s="25"/>
      <c r="S46" s="25"/>
      <c r="T46" s="25"/>
      <c r="U46" s="25"/>
      <c r="V46" s="25"/>
      <c r="W46" s="25"/>
      <c r="X46" s="25"/>
      <c r="Y46" s="25"/>
      <c r="Z46" s="25"/>
    </row>
    <row r="47" spans="1:26" ht="15" hidden="1" customHeight="1" x14ac:dyDescent="0.25">
      <c r="A47" s="199"/>
      <c r="B47" s="196" t="str">
        <f>Capacidades!M39</f>
        <v xml:space="preserve">   </v>
      </c>
      <c r="C47" s="203"/>
      <c r="D47" s="200"/>
      <c r="E47" s="200"/>
      <c r="F47" s="200"/>
      <c r="G47" s="200"/>
      <c r="H47" s="200"/>
      <c r="I47" s="200"/>
      <c r="J47" s="200"/>
      <c r="K47" s="200"/>
      <c r="L47" s="201"/>
      <c r="M47" s="24" t="str">
        <f t="shared" si="0"/>
        <v xml:space="preserve">   </v>
      </c>
      <c r="N47" s="25"/>
      <c r="O47" s="25"/>
      <c r="P47" s="25"/>
      <c r="Q47" s="25"/>
      <c r="R47" s="25"/>
      <c r="S47" s="25"/>
      <c r="T47" s="25"/>
      <c r="U47" s="25"/>
      <c r="V47" s="25"/>
      <c r="W47" s="25"/>
      <c r="X47" s="25"/>
      <c r="Y47" s="25"/>
      <c r="Z47" s="25"/>
    </row>
    <row r="48" spans="1:26" ht="15" hidden="1" customHeight="1" x14ac:dyDescent="0.25">
      <c r="A48" s="189" t="str">
        <f>Capacidades!L40</f>
        <v xml:space="preserve">       </v>
      </c>
      <c r="B48" s="196" t="str">
        <f>Capacidades!M40</f>
        <v xml:space="preserve">   </v>
      </c>
      <c r="C48" s="203"/>
      <c r="D48" s="191">
        <f>Organización_Modular!F13</f>
        <v>0</v>
      </c>
      <c r="E48" s="191">
        <f>Organización_Modular!G13</f>
        <v>0</v>
      </c>
      <c r="F48" s="191">
        <f>Organización_Modular!H13</f>
        <v>0</v>
      </c>
      <c r="G48" s="191">
        <f>Organización_Modular!I13</f>
        <v>0</v>
      </c>
      <c r="H48" s="191">
        <f>SUM(F48:G48)</f>
        <v>0</v>
      </c>
      <c r="I48" s="191">
        <f>F48*16</f>
        <v>0</v>
      </c>
      <c r="J48" s="191">
        <f>G48*32</f>
        <v>0</v>
      </c>
      <c r="K48" s="191">
        <f>SUM(I48:J48)</f>
        <v>0</v>
      </c>
      <c r="L48" s="192"/>
      <c r="M48" s="24" t="str">
        <f t="shared" si="0"/>
        <v xml:space="preserve">   </v>
      </c>
      <c r="N48" s="25"/>
      <c r="O48" s="25"/>
      <c r="P48" s="25"/>
      <c r="Q48" s="25"/>
      <c r="R48" s="25"/>
      <c r="S48" s="25"/>
      <c r="T48" s="25"/>
      <c r="U48" s="25"/>
      <c r="V48" s="25"/>
      <c r="W48" s="25"/>
      <c r="X48" s="25"/>
      <c r="Y48" s="25"/>
      <c r="Z48" s="25"/>
    </row>
    <row r="49" spans="1:26" ht="15" hidden="1" customHeight="1" x14ac:dyDescent="0.25">
      <c r="A49" s="193"/>
      <c r="B49" s="196" t="str">
        <f>Capacidades!M41</f>
        <v xml:space="preserve">   </v>
      </c>
      <c r="C49" s="203"/>
      <c r="D49" s="194"/>
      <c r="E49" s="194"/>
      <c r="F49" s="194"/>
      <c r="G49" s="194"/>
      <c r="H49" s="194"/>
      <c r="I49" s="194"/>
      <c r="J49" s="194"/>
      <c r="K49" s="194"/>
      <c r="L49" s="195"/>
      <c r="M49" s="24" t="str">
        <f t="shared" si="0"/>
        <v xml:space="preserve">   </v>
      </c>
      <c r="N49" s="25"/>
      <c r="O49" s="25"/>
      <c r="P49" s="25"/>
      <c r="Q49" s="25"/>
      <c r="R49" s="25"/>
      <c r="S49" s="25"/>
      <c r="T49" s="25"/>
      <c r="U49" s="25"/>
      <c r="V49" s="25"/>
      <c r="W49" s="25"/>
      <c r="X49" s="25"/>
      <c r="Y49" s="25"/>
      <c r="Z49" s="25"/>
    </row>
    <row r="50" spans="1:26" ht="15" hidden="1" customHeight="1" x14ac:dyDescent="0.25">
      <c r="A50" s="193"/>
      <c r="B50" s="196" t="str">
        <f>Capacidades!M42</f>
        <v xml:space="preserve">   </v>
      </c>
      <c r="C50" s="203"/>
      <c r="D50" s="194"/>
      <c r="E50" s="194"/>
      <c r="F50" s="194"/>
      <c r="G50" s="194"/>
      <c r="H50" s="194"/>
      <c r="I50" s="194"/>
      <c r="J50" s="194"/>
      <c r="K50" s="194"/>
      <c r="L50" s="195"/>
      <c r="M50" s="24" t="str">
        <f t="shared" si="0"/>
        <v xml:space="preserve">   </v>
      </c>
      <c r="N50" s="25"/>
      <c r="O50" s="25"/>
      <c r="P50" s="25"/>
      <c r="Q50" s="25"/>
      <c r="R50" s="25"/>
      <c r="S50" s="25"/>
      <c r="T50" s="25"/>
      <c r="U50" s="25"/>
      <c r="V50" s="25"/>
      <c r="W50" s="25"/>
      <c r="X50" s="25"/>
      <c r="Y50" s="25"/>
      <c r="Z50" s="25"/>
    </row>
    <row r="51" spans="1:26" ht="15" hidden="1" customHeight="1" x14ac:dyDescent="0.25">
      <c r="A51" s="193"/>
      <c r="B51" s="196" t="str">
        <f>Capacidades!M43</f>
        <v xml:space="preserve">   </v>
      </c>
      <c r="C51" s="203"/>
      <c r="D51" s="194"/>
      <c r="E51" s="194"/>
      <c r="F51" s="194"/>
      <c r="G51" s="194"/>
      <c r="H51" s="194"/>
      <c r="I51" s="194"/>
      <c r="J51" s="194"/>
      <c r="K51" s="194"/>
      <c r="L51" s="195"/>
      <c r="M51" s="24" t="str">
        <f t="shared" si="0"/>
        <v xml:space="preserve">   </v>
      </c>
      <c r="N51" s="25"/>
      <c r="O51" s="25"/>
      <c r="P51" s="25"/>
      <c r="Q51" s="25"/>
      <c r="R51" s="25"/>
      <c r="S51" s="25"/>
      <c r="T51" s="25"/>
      <c r="U51" s="25"/>
      <c r="V51" s="25"/>
      <c r="W51" s="25"/>
      <c r="X51" s="25"/>
      <c r="Y51" s="25"/>
      <c r="Z51" s="25"/>
    </row>
    <row r="52" spans="1:26" ht="15" hidden="1" customHeight="1" x14ac:dyDescent="0.25">
      <c r="A52" s="193"/>
      <c r="B52" s="196" t="str">
        <f>Capacidades!M44</f>
        <v xml:space="preserve">   </v>
      </c>
      <c r="C52" s="203"/>
      <c r="D52" s="194"/>
      <c r="E52" s="194"/>
      <c r="F52" s="194"/>
      <c r="G52" s="194"/>
      <c r="H52" s="194"/>
      <c r="I52" s="194"/>
      <c r="J52" s="194"/>
      <c r="K52" s="194"/>
      <c r="L52" s="195"/>
      <c r="M52" s="24" t="str">
        <f t="shared" si="0"/>
        <v xml:space="preserve">   </v>
      </c>
      <c r="N52" s="25"/>
      <c r="O52" s="25"/>
      <c r="P52" s="25"/>
      <c r="Q52" s="25"/>
      <c r="R52" s="25"/>
      <c r="S52" s="25"/>
      <c r="T52" s="25"/>
      <c r="U52" s="25"/>
      <c r="V52" s="25"/>
      <c r="W52" s="25"/>
      <c r="X52" s="25"/>
      <c r="Y52" s="25"/>
      <c r="Z52" s="25"/>
    </row>
    <row r="53" spans="1:26" ht="15" hidden="1" customHeight="1" x14ac:dyDescent="0.25">
      <c r="A53" s="193"/>
      <c r="B53" s="196" t="str">
        <f>Capacidades!M45</f>
        <v xml:space="preserve">   </v>
      </c>
      <c r="C53" s="203"/>
      <c r="D53" s="194"/>
      <c r="E53" s="194"/>
      <c r="F53" s="194"/>
      <c r="G53" s="194"/>
      <c r="H53" s="194"/>
      <c r="I53" s="194"/>
      <c r="J53" s="194"/>
      <c r="K53" s="194"/>
      <c r="L53" s="195"/>
      <c r="M53" s="24" t="str">
        <f t="shared" si="0"/>
        <v xml:space="preserve">   </v>
      </c>
      <c r="N53" s="25"/>
      <c r="O53" s="25"/>
      <c r="P53" s="25"/>
      <c r="Q53" s="25"/>
      <c r="R53" s="25"/>
      <c r="S53" s="25"/>
      <c r="T53" s="25"/>
      <c r="U53" s="25"/>
      <c r="V53" s="25"/>
      <c r="W53" s="25"/>
      <c r="X53" s="25"/>
      <c r="Y53" s="25"/>
      <c r="Z53" s="25"/>
    </row>
    <row r="54" spans="1:26" ht="15" hidden="1" customHeight="1" x14ac:dyDescent="0.25">
      <c r="A54" s="193"/>
      <c r="B54" s="196" t="str">
        <f>Capacidades!M46</f>
        <v xml:space="preserve">   </v>
      </c>
      <c r="C54" s="203"/>
      <c r="D54" s="194"/>
      <c r="E54" s="194"/>
      <c r="F54" s="194"/>
      <c r="G54" s="194"/>
      <c r="H54" s="194"/>
      <c r="I54" s="194"/>
      <c r="J54" s="194"/>
      <c r="K54" s="194"/>
      <c r="L54" s="195"/>
      <c r="M54" s="24" t="str">
        <f t="shared" si="0"/>
        <v xml:space="preserve">   </v>
      </c>
      <c r="N54" s="25"/>
      <c r="O54" s="25"/>
      <c r="P54" s="25"/>
      <c r="Q54" s="25"/>
      <c r="R54" s="25"/>
      <c r="S54" s="25"/>
      <c r="T54" s="25"/>
      <c r="U54" s="25"/>
      <c r="V54" s="25"/>
      <c r="W54" s="25"/>
      <c r="X54" s="25"/>
      <c r="Y54" s="25"/>
      <c r="Z54" s="25"/>
    </row>
    <row r="55" spans="1:26" ht="15" hidden="1" customHeight="1" x14ac:dyDescent="0.25">
      <c r="A55" s="193"/>
      <c r="B55" s="196" t="str">
        <f>Capacidades!M47</f>
        <v xml:space="preserve">   </v>
      </c>
      <c r="C55" s="203"/>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5" hidden="1" customHeight="1" x14ac:dyDescent="0.25">
      <c r="A56" s="193"/>
      <c r="B56" s="196" t="str">
        <f>Capacidades!M48</f>
        <v xml:space="preserve">   </v>
      </c>
      <c r="C56" s="203"/>
      <c r="D56" s="194"/>
      <c r="E56" s="194"/>
      <c r="F56" s="194"/>
      <c r="G56" s="194"/>
      <c r="H56" s="194"/>
      <c r="I56" s="194"/>
      <c r="J56" s="194"/>
      <c r="K56" s="194"/>
      <c r="L56" s="195"/>
      <c r="M56" s="24" t="str">
        <f t="shared" si="0"/>
        <v xml:space="preserve">   </v>
      </c>
      <c r="N56" s="25"/>
      <c r="O56" s="25"/>
      <c r="P56" s="25"/>
      <c r="Q56" s="25"/>
      <c r="R56" s="25"/>
      <c r="S56" s="25"/>
      <c r="T56" s="25"/>
      <c r="U56" s="25"/>
      <c r="V56" s="25"/>
      <c r="W56" s="25"/>
      <c r="X56" s="25"/>
      <c r="Y56" s="25"/>
      <c r="Z56" s="25"/>
    </row>
    <row r="57" spans="1:26" ht="15" hidden="1" customHeight="1" x14ac:dyDescent="0.25">
      <c r="A57" s="199"/>
      <c r="B57" s="196" t="str">
        <f>Capacidades!M49</f>
        <v xml:space="preserve">   </v>
      </c>
      <c r="C57" s="203"/>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5" hidden="1" customHeight="1" x14ac:dyDescent="0.25">
      <c r="A58" s="189" t="str">
        <f>Capacidades!L50</f>
        <v xml:space="preserve">       </v>
      </c>
      <c r="B58" s="196" t="str">
        <f>Capacidades!M50</f>
        <v xml:space="preserve">   </v>
      </c>
      <c r="C58" s="203"/>
      <c r="D58" s="191">
        <f>Organización_Modular!F14</f>
        <v>0</v>
      </c>
      <c r="E58" s="191">
        <f>Organización_Modular!G14</f>
        <v>0</v>
      </c>
      <c r="F58" s="191">
        <f>Organización_Modular!H14</f>
        <v>0</v>
      </c>
      <c r="G58" s="191">
        <f>Organización_Modular!I14</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5" hidden="1" customHeight="1" x14ac:dyDescent="0.25">
      <c r="A59" s="193"/>
      <c r="B59" s="196" t="str">
        <f>Capacidades!M51</f>
        <v xml:space="preserve">   </v>
      </c>
      <c r="C59" s="203"/>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5" hidden="1" customHeight="1" x14ac:dyDescent="0.25">
      <c r="A60" s="193"/>
      <c r="B60" s="196" t="str">
        <f>Capacidades!M52</f>
        <v xml:space="preserve">   </v>
      </c>
      <c r="C60" s="203"/>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15" hidden="1" customHeight="1" x14ac:dyDescent="0.25">
      <c r="A61" s="193"/>
      <c r="B61" s="196" t="str">
        <f>Capacidades!M53</f>
        <v xml:space="preserve">   </v>
      </c>
      <c r="C61" s="196"/>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5" hidden="1" customHeight="1" x14ac:dyDescent="0.25">
      <c r="A62" s="193"/>
      <c r="B62" s="196" t="str">
        <f>Capacidades!M54</f>
        <v xml:space="preserve">   </v>
      </c>
      <c r="C62" s="196"/>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5" hidden="1" customHeight="1" x14ac:dyDescent="0.25">
      <c r="A63" s="193"/>
      <c r="B63" s="196" t="str">
        <f>Capacidades!M55</f>
        <v xml:space="preserve">   </v>
      </c>
      <c r="C63" s="196"/>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15" hidden="1" customHeight="1" x14ac:dyDescent="0.25">
      <c r="A64" s="193"/>
      <c r="B64" s="196" t="str">
        <f>Capacidades!M56</f>
        <v xml:space="preserve">   </v>
      </c>
      <c r="C64" s="196"/>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5" hidden="1" customHeight="1" x14ac:dyDescent="0.25">
      <c r="A65" s="193"/>
      <c r="B65" s="196" t="str">
        <f>Capacidades!M57</f>
        <v xml:space="preserve">   </v>
      </c>
      <c r="C65" s="196"/>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5" hidden="1" customHeight="1" x14ac:dyDescent="0.25">
      <c r="A66" s="193"/>
      <c r="B66" s="196" t="str">
        <f>Capacidades!M58</f>
        <v xml:space="preserve">   </v>
      </c>
      <c r="C66" s="196"/>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5" hidden="1" customHeight="1" x14ac:dyDescent="0.25">
      <c r="A67" s="199"/>
      <c r="B67" s="196" t="str">
        <f>Capacidades!M59</f>
        <v xml:space="preserve">   </v>
      </c>
      <c r="C67" s="196"/>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5" hidden="1" customHeight="1" x14ac:dyDescent="0.25">
      <c r="A68" s="189" t="str">
        <f>Capacidades!L60</f>
        <v xml:space="preserve">       </v>
      </c>
      <c r="B68" s="196" t="str">
        <f>Capacidades!M60</f>
        <v xml:space="preserve">   </v>
      </c>
      <c r="C68" s="196"/>
      <c r="D68" s="191">
        <f>Organización_Modular!F15</f>
        <v>0</v>
      </c>
      <c r="E68" s="191">
        <f>Organización_Modular!G15</f>
        <v>0</v>
      </c>
      <c r="F68" s="191">
        <f>Organización_Modular!H15</f>
        <v>0</v>
      </c>
      <c r="G68" s="191">
        <f>Organización_Modular!I15</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5" hidden="1" customHeight="1" x14ac:dyDescent="0.25">
      <c r="A69" s="193"/>
      <c r="B69" s="196" t="str">
        <f>Capacidades!M61</f>
        <v xml:space="preserve">   </v>
      </c>
      <c r="C69" s="196"/>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5" hidden="1" customHeight="1" x14ac:dyDescent="0.25">
      <c r="A70" s="193"/>
      <c r="B70" s="196" t="str">
        <f>Capacidades!M62</f>
        <v xml:space="preserve">   </v>
      </c>
      <c r="C70" s="196"/>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5" hidden="1" customHeight="1" x14ac:dyDescent="0.25">
      <c r="A71" s="193"/>
      <c r="B71" s="196" t="str">
        <f>Capacidades!M63</f>
        <v xml:space="preserve">   </v>
      </c>
      <c r="C71" s="196"/>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5" hidden="1" customHeight="1" x14ac:dyDescent="0.25">
      <c r="A72" s="193"/>
      <c r="B72" s="196" t="str">
        <f>Capacidades!M64</f>
        <v xml:space="preserve">   </v>
      </c>
      <c r="C72" s="196"/>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5" hidden="1" customHeight="1" x14ac:dyDescent="0.25">
      <c r="A73" s="193"/>
      <c r="B73" s="196" t="str">
        <f>Capacidades!M65</f>
        <v xml:space="preserve">   </v>
      </c>
      <c r="C73" s="196"/>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6" hidden="1" customHeight="1" x14ac:dyDescent="0.25">
      <c r="A74" s="193"/>
      <c r="B74" s="196" t="str">
        <f>Capacidades!M66</f>
        <v xml:space="preserve">   </v>
      </c>
      <c r="C74" s="196"/>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5" hidden="1" customHeight="1" x14ac:dyDescent="0.25">
      <c r="A75" s="193"/>
      <c r="B75" s="196" t="str">
        <f>Capacidades!M67</f>
        <v xml:space="preserve">   </v>
      </c>
      <c r="C75" s="196"/>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5" hidden="1" customHeight="1" x14ac:dyDescent="0.25">
      <c r="A76" s="193"/>
      <c r="B76" s="196" t="str">
        <f>Capacidades!M68</f>
        <v xml:space="preserve">   </v>
      </c>
      <c r="C76" s="196"/>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5" hidden="1" customHeight="1" x14ac:dyDescent="0.25">
      <c r="A77" s="199"/>
      <c r="B77" s="196" t="str">
        <f>Capacidades!M69</f>
        <v xml:space="preserve">   </v>
      </c>
      <c r="C77" s="196"/>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5" hidden="1" customHeight="1" x14ac:dyDescent="0.25">
      <c r="A78" s="189" t="str">
        <f>Capacidades!L70</f>
        <v xml:space="preserve">       </v>
      </c>
      <c r="B78" s="196" t="str">
        <f>Capacidades!M70</f>
        <v xml:space="preserve">   </v>
      </c>
      <c r="C78" s="196"/>
      <c r="D78" s="191">
        <f>Organización_Modular!F16</f>
        <v>0</v>
      </c>
      <c r="E78" s="191">
        <f>Organización_Modular!G16</f>
        <v>0</v>
      </c>
      <c r="F78" s="191">
        <f>Organización_Modular!H16</f>
        <v>0</v>
      </c>
      <c r="G78" s="191">
        <f>Organización_Modular!I16</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5" hidden="1" customHeight="1" x14ac:dyDescent="0.25">
      <c r="A79" s="193"/>
      <c r="B79" s="196" t="str">
        <f>Capacidades!M71</f>
        <v xml:space="preserve">   </v>
      </c>
      <c r="C79" s="196"/>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5" hidden="1" customHeight="1" x14ac:dyDescent="0.25">
      <c r="A80" s="193"/>
      <c r="B80" s="196" t="str">
        <f>Capacidades!M72</f>
        <v xml:space="preserve">   </v>
      </c>
      <c r="C80" s="196"/>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15" hidden="1" customHeight="1" x14ac:dyDescent="0.25">
      <c r="A81" s="193"/>
      <c r="B81" s="196" t="str">
        <f>Capacidades!M73</f>
        <v xml:space="preserve">   </v>
      </c>
      <c r="C81" s="196"/>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5" hidden="1" customHeight="1" x14ac:dyDescent="0.25">
      <c r="A82" s="193"/>
      <c r="B82" s="196" t="str">
        <f>Capacidades!M74</f>
        <v xml:space="preserve">   </v>
      </c>
      <c r="C82" s="196"/>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5" hidden="1" customHeight="1" x14ac:dyDescent="0.25">
      <c r="A83" s="193"/>
      <c r="B83" s="196" t="str">
        <f>Capacidades!M75</f>
        <v xml:space="preserve">   </v>
      </c>
      <c r="C83" s="196"/>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5" hidden="1" customHeight="1" x14ac:dyDescent="0.25">
      <c r="A84" s="193"/>
      <c r="B84" s="196" t="str">
        <f>Capacidades!M76</f>
        <v xml:space="preserve">   </v>
      </c>
      <c r="C84" s="196"/>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15" hidden="1" customHeight="1" x14ac:dyDescent="0.25">
      <c r="A85" s="193"/>
      <c r="B85" s="196" t="str">
        <f>Capacidades!M77</f>
        <v xml:space="preserve">   </v>
      </c>
      <c r="C85" s="196"/>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5" hidden="1" customHeight="1" x14ac:dyDescent="0.25">
      <c r="A86" s="193"/>
      <c r="B86" s="196" t="str">
        <f>Capacidades!M78</f>
        <v xml:space="preserve">   </v>
      </c>
      <c r="C86" s="196"/>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5" hidden="1" customHeight="1" x14ac:dyDescent="0.25">
      <c r="A87" s="199"/>
      <c r="B87" s="196" t="str">
        <f>Capacidades!M79</f>
        <v xml:space="preserve">   </v>
      </c>
      <c r="C87" s="196"/>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5" hidden="1" customHeight="1" x14ac:dyDescent="0.25">
      <c r="A88" s="189" t="str">
        <f>Capacidades!L80</f>
        <v xml:space="preserve">       </v>
      </c>
      <c r="B88" s="196" t="str">
        <f>Capacidades!M80</f>
        <v xml:space="preserve">   </v>
      </c>
      <c r="C88" s="196"/>
      <c r="D88" s="191">
        <f>Organización_Modular!F17</f>
        <v>0</v>
      </c>
      <c r="E88" s="191">
        <f>Organización_Modular!G17</f>
        <v>0</v>
      </c>
      <c r="F88" s="191">
        <f>Organización_Modular!H17</f>
        <v>0</v>
      </c>
      <c r="G88" s="191">
        <f>Organización_Modular!I17</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5" hidden="1" customHeight="1" x14ac:dyDescent="0.25">
      <c r="A89" s="193"/>
      <c r="B89" s="196" t="str">
        <f>Capacidades!M81</f>
        <v xml:space="preserve">   </v>
      </c>
      <c r="C89" s="196"/>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5" hidden="1" customHeight="1" x14ac:dyDescent="0.25">
      <c r="A90" s="193"/>
      <c r="B90" s="196" t="str">
        <f>Capacidades!M82</f>
        <v xml:space="preserve">   </v>
      </c>
      <c r="C90" s="196"/>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5" hidden="1" customHeight="1" x14ac:dyDescent="0.25">
      <c r="A91" s="193"/>
      <c r="B91" s="196" t="str">
        <f>Capacidades!M83</f>
        <v xml:space="preserve">   </v>
      </c>
      <c r="C91" s="196"/>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5" hidden="1" customHeight="1" x14ac:dyDescent="0.25">
      <c r="A92" s="193"/>
      <c r="B92" s="196" t="str">
        <f>Capacidades!M84</f>
        <v xml:space="preserve">   </v>
      </c>
      <c r="C92" s="196"/>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5" hidden="1" customHeight="1" x14ac:dyDescent="0.25">
      <c r="A93" s="193"/>
      <c r="B93" s="196" t="str">
        <f>Capacidades!M85</f>
        <v xml:space="preserve">   </v>
      </c>
      <c r="C93" s="196"/>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5" hidden="1" customHeight="1" x14ac:dyDescent="0.25">
      <c r="A94" s="193"/>
      <c r="B94" s="196" t="str">
        <f>Capacidades!M86</f>
        <v xml:space="preserve">   </v>
      </c>
      <c r="C94" s="196"/>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5" hidden="1" customHeight="1" x14ac:dyDescent="0.25">
      <c r="A95" s="193"/>
      <c r="B95" s="196" t="str">
        <f>Capacidades!M87</f>
        <v xml:space="preserve">   </v>
      </c>
      <c r="C95" s="196"/>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5" hidden="1" customHeight="1" x14ac:dyDescent="0.25">
      <c r="A96" s="193"/>
      <c r="B96" s="196" t="str">
        <f>Capacidades!M88</f>
        <v xml:space="preserve">   </v>
      </c>
      <c r="C96" s="196"/>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5" hidden="1" customHeight="1" x14ac:dyDescent="0.25">
      <c r="A97" s="199"/>
      <c r="B97" s="196" t="str">
        <f>Capacidades!M89</f>
        <v xml:space="preserve">   </v>
      </c>
      <c r="C97" s="196"/>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5" hidden="1" customHeight="1" x14ac:dyDescent="0.25">
      <c r="A98" s="189" t="str">
        <f>Capacidades!L90</f>
        <v xml:space="preserve">       </v>
      </c>
      <c r="B98" s="196" t="str">
        <f>Capacidades!M90</f>
        <v xml:space="preserve">   </v>
      </c>
      <c r="C98" s="196"/>
      <c r="D98" s="191">
        <f>Organización_Modular!F18</f>
        <v>0</v>
      </c>
      <c r="E98" s="191">
        <f>Organización_Modular!G18</f>
        <v>0</v>
      </c>
      <c r="F98" s="191">
        <f>Organización_Modular!H18</f>
        <v>0</v>
      </c>
      <c r="G98" s="191">
        <f>Organización_Modular!I18</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5" hidden="1" customHeight="1" x14ac:dyDescent="0.25">
      <c r="A99" s="193"/>
      <c r="B99" s="196" t="str">
        <f>Capacidades!M91</f>
        <v xml:space="preserve">   </v>
      </c>
      <c r="C99" s="196"/>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5" hidden="1" customHeight="1" x14ac:dyDescent="0.25">
      <c r="A100" s="193"/>
      <c r="B100" s="196" t="str">
        <f>Capacidades!M92</f>
        <v xml:space="preserve">   </v>
      </c>
      <c r="C100" s="196"/>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5" hidden="1" customHeight="1" x14ac:dyDescent="0.25">
      <c r="A101" s="193"/>
      <c r="B101" s="196" t="str">
        <f>Capacidades!M93</f>
        <v xml:space="preserve">   </v>
      </c>
      <c r="C101" s="196"/>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5" hidden="1" customHeight="1" x14ac:dyDescent="0.25">
      <c r="A102" s="193"/>
      <c r="B102" s="196" t="str">
        <f>Capacidades!M94</f>
        <v xml:space="preserve">   </v>
      </c>
      <c r="C102" s="196"/>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5" hidden="1" customHeight="1" x14ac:dyDescent="0.25">
      <c r="A103" s="193"/>
      <c r="B103" s="196" t="str">
        <f>Capacidades!M95</f>
        <v xml:space="preserve">   </v>
      </c>
      <c r="C103" s="196"/>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5" hidden="1" customHeight="1" x14ac:dyDescent="0.25">
      <c r="A104" s="193"/>
      <c r="B104" s="196" t="str">
        <f>Capacidades!M96</f>
        <v xml:space="preserve">   </v>
      </c>
      <c r="C104" s="196"/>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5" hidden="1" customHeight="1" x14ac:dyDescent="0.25">
      <c r="A105" s="193"/>
      <c r="B105" s="196" t="str">
        <f>Capacidades!M97</f>
        <v xml:space="preserve">   </v>
      </c>
      <c r="C105" s="196"/>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5" hidden="1" customHeight="1" x14ac:dyDescent="0.25">
      <c r="A106" s="193"/>
      <c r="B106" s="196" t="str">
        <f>Capacidades!M98</f>
        <v xml:space="preserve">   </v>
      </c>
      <c r="C106" s="196"/>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5" hidden="1" customHeight="1" x14ac:dyDescent="0.25">
      <c r="A107" s="199"/>
      <c r="B107" s="196" t="str">
        <f>Capacidades!M99</f>
        <v xml:space="preserve">   </v>
      </c>
      <c r="C107" s="196"/>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5" hidden="1" customHeight="1" x14ac:dyDescent="0.25">
      <c r="A108" s="189" t="str">
        <f>Capacidades!L100</f>
        <v xml:space="preserve">       </v>
      </c>
      <c r="B108" s="196" t="str">
        <f>Capacidades!M100</f>
        <v xml:space="preserve">   </v>
      </c>
      <c r="C108" s="196"/>
      <c r="D108" s="191">
        <f>Organización_Modular!F19</f>
        <v>0</v>
      </c>
      <c r="E108" s="191">
        <f>Organización_Modular!G19</f>
        <v>0</v>
      </c>
      <c r="F108" s="191">
        <f>Organización_Modular!H19</f>
        <v>0</v>
      </c>
      <c r="G108" s="191">
        <f>Organización_Modular!I19</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5" hidden="1" customHeight="1" x14ac:dyDescent="0.25">
      <c r="A109" s="193"/>
      <c r="B109" s="196" t="str">
        <f>Capacidades!M101</f>
        <v xml:space="preserve">   </v>
      </c>
      <c r="C109" s="196"/>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5" hidden="1" customHeight="1" x14ac:dyDescent="0.25">
      <c r="A110" s="193"/>
      <c r="B110" s="196" t="str">
        <f>Capacidades!M102</f>
        <v xml:space="preserve">   </v>
      </c>
      <c r="C110" s="196"/>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5" hidden="1" customHeight="1" x14ac:dyDescent="0.25">
      <c r="A111" s="193"/>
      <c r="B111" s="196" t="str">
        <f>Capacidades!M103</f>
        <v xml:space="preserve">   </v>
      </c>
      <c r="C111" s="196"/>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5" hidden="1" customHeight="1" x14ac:dyDescent="0.25">
      <c r="A112" s="193"/>
      <c r="B112" s="196" t="str">
        <f>Capacidades!M104</f>
        <v xml:space="preserve">   </v>
      </c>
      <c r="C112" s="196"/>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5" hidden="1" customHeight="1" x14ac:dyDescent="0.25">
      <c r="A113" s="193"/>
      <c r="B113" s="196" t="str">
        <f>Capacidades!M105</f>
        <v xml:space="preserve">   </v>
      </c>
      <c r="C113" s="196"/>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15" hidden="1" customHeight="1" x14ac:dyDescent="0.25">
      <c r="A114" s="193"/>
      <c r="B114" s="196" t="str">
        <f>Capacidades!M106</f>
        <v xml:space="preserve">   </v>
      </c>
      <c r="C114" s="196"/>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5" hidden="1" customHeight="1" x14ac:dyDescent="0.25">
      <c r="A115" s="193"/>
      <c r="B115" s="196" t="str">
        <f>Capacidades!M107</f>
        <v xml:space="preserve">   </v>
      </c>
      <c r="C115" s="196"/>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15" hidden="1" customHeight="1" x14ac:dyDescent="0.25">
      <c r="A116" s="193"/>
      <c r="B116" s="196" t="str">
        <f>Capacidades!M108</f>
        <v xml:space="preserve">   </v>
      </c>
      <c r="C116" s="196"/>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5" hidden="1" customHeight="1" x14ac:dyDescent="0.25">
      <c r="A117" s="199"/>
      <c r="B117" s="196" t="str">
        <f>Capacidades!M109</f>
        <v xml:space="preserve">   </v>
      </c>
      <c r="C117" s="196"/>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5" hidden="1" customHeight="1" x14ac:dyDescent="0.25">
      <c r="A118" s="189" t="str">
        <f>Capacidades!L110</f>
        <v xml:space="preserve">       </v>
      </c>
      <c r="B118" s="196" t="str">
        <f>Capacidades!M110</f>
        <v xml:space="preserve">   </v>
      </c>
      <c r="C118" s="196"/>
      <c r="D118" s="191">
        <f>Organización_Modular!F20</f>
        <v>0</v>
      </c>
      <c r="E118" s="191">
        <f>Organización_Modular!G20</f>
        <v>0</v>
      </c>
      <c r="F118" s="191">
        <f>Organización_Modular!H20</f>
        <v>0</v>
      </c>
      <c r="G118" s="191">
        <f>Organización_Modular!I20</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5" hidden="1" customHeight="1" x14ac:dyDescent="0.25">
      <c r="A119" s="193"/>
      <c r="B119" s="196" t="str">
        <f>Capacidades!M111</f>
        <v xml:space="preserve">   </v>
      </c>
      <c r="C119" s="196"/>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5" hidden="1" customHeight="1" x14ac:dyDescent="0.25">
      <c r="A120" s="193"/>
      <c r="B120" s="196" t="str">
        <f>Capacidades!M112</f>
        <v xml:space="preserve">   </v>
      </c>
      <c r="C120" s="196"/>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5" hidden="1" customHeight="1" x14ac:dyDescent="0.25">
      <c r="A121" s="193"/>
      <c r="B121" s="196" t="str">
        <f>Capacidades!M113</f>
        <v xml:space="preserve">   </v>
      </c>
      <c r="C121" s="196"/>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5" hidden="1" customHeight="1" x14ac:dyDescent="0.25">
      <c r="A122" s="193"/>
      <c r="B122" s="196" t="str">
        <f>Capacidades!M114</f>
        <v xml:space="preserve">   </v>
      </c>
      <c r="C122" s="196"/>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5" hidden="1" customHeight="1" x14ac:dyDescent="0.25">
      <c r="A123" s="193"/>
      <c r="B123" s="196" t="str">
        <f>Capacidades!M115</f>
        <v xml:space="preserve">   </v>
      </c>
      <c r="C123" s="196"/>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5" hidden="1" customHeight="1" x14ac:dyDescent="0.25">
      <c r="A124" s="193"/>
      <c r="B124" s="196" t="str">
        <f>Capacidades!M116</f>
        <v xml:space="preserve">   </v>
      </c>
      <c r="C124" s="196"/>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5" hidden="1" customHeight="1" x14ac:dyDescent="0.25">
      <c r="A125" s="193"/>
      <c r="B125" s="196" t="str">
        <f>Capacidades!M117</f>
        <v xml:space="preserve">   </v>
      </c>
      <c r="C125" s="196"/>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5" hidden="1" customHeight="1" x14ac:dyDescent="0.25">
      <c r="A126" s="193"/>
      <c r="B126" s="196" t="str">
        <f>Capacidades!M118</f>
        <v xml:space="preserve">   </v>
      </c>
      <c r="C126" s="196"/>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5" hidden="1" customHeight="1" x14ac:dyDescent="0.25">
      <c r="A127" s="199"/>
      <c r="B127" s="196" t="str">
        <f>Capacidades!M119</f>
        <v xml:space="preserve">   </v>
      </c>
      <c r="C127" s="196"/>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5" hidden="1" customHeight="1" x14ac:dyDescent="0.25">
      <c r="A128" s="189" t="str">
        <f>Capacidades!L120</f>
        <v xml:space="preserve">       </v>
      </c>
      <c r="B128" s="196" t="str">
        <f>Capacidades!M120</f>
        <v xml:space="preserve">   </v>
      </c>
      <c r="C128" s="196"/>
      <c r="D128" s="191">
        <f>Organización_Modular!F21</f>
        <v>0</v>
      </c>
      <c r="E128" s="191">
        <f>Organización_Modular!G21</f>
        <v>0</v>
      </c>
      <c r="F128" s="191">
        <f>Organización_Modular!H21</f>
        <v>0</v>
      </c>
      <c r="G128" s="191">
        <f>Organización_Modular!I21</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5" hidden="1" customHeight="1" x14ac:dyDescent="0.25">
      <c r="A129" s="193"/>
      <c r="B129" s="196" t="str">
        <f>Capacidades!M121</f>
        <v xml:space="preserve">   </v>
      </c>
      <c r="C129" s="196"/>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5" hidden="1" customHeight="1" x14ac:dyDescent="0.25">
      <c r="A130" s="193"/>
      <c r="B130" s="196" t="str">
        <f>Capacidades!M122</f>
        <v xml:space="preserve">   </v>
      </c>
      <c r="C130" s="196"/>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5" hidden="1" customHeight="1" x14ac:dyDescent="0.25">
      <c r="A131" s="193"/>
      <c r="B131" s="196" t="str">
        <f>Capacidades!M123</f>
        <v xml:space="preserve">   </v>
      </c>
      <c r="C131" s="196"/>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5" hidden="1" customHeight="1" x14ac:dyDescent="0.25">
      <c r="A132" s="193"/>
      <c r="B132" s="196" t="str">
        <f>Capacidades!M124</f>
        <v xml:space="preserve">   </v>
      </c>
      <c r="C132" s="196"/>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5" hidden="1" customHeight="1" x14ac:dyDescent="0.25">
      <c r="A133" s="193"/>
      <c r="B133" s="196" t="str">
        <f>Capacidades!M125</f>
        <v xml:space="preserve">   </v>
      </c>
      <c r="C133" s="196"/>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5" hidden="1" customHeight="1" x14ac:dyDescent="0.25">
      <c r="A134" s="193"/>
      <c r="B134" s="196" t="str">
        <f>Capacidades!M126</f>
        <v xml:space="preserve">   </v>
      </c>
      <c r="C134" s="196"/>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5" hidden="1" customHeight="1" x14ac:dyDescent="0.25">
      <c r="A135" s="193"/>
      <c r="B135" s="196" t="str">
        <f>Capacidades!M127</f>
        <v xml:space="preserve">   </v>
      </c>
      <c r="C135" s="196"/>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5" hidden="1" customHeight="1" x14ac:dyDescent="0.25">
      <c r="A136" s="193"/>
      <c r="B136" s="196" t="str">
        <f>Capacidades!M128</f>
        <v xml:space="preserve">   </v>
      </c>
      <c r="C136" s="196"/>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5" hidden="1" customHeight="1" x14ac:dyDescent="0.25">
      <c r="A137" s="199"/>
      <c r="B137" s="196" t="str">
        <f>Capacidades!M129</f>
        <v xml:space="preserve">   </v>
      </c>
      <c r="C137" s="196"/>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5" hidden="1" customHeight="1" x14ac:dyDescent="0.25">
      <c r="A138" s="189" t="str">
        <f>Capacidades!L130</f>
        <v xml:space="preserve">       </v>
      </c>
      <c r="B138" s="196" t="str">
        <f>Capacidades!M130</f>
        <v xml:space="preserve">   </v>
      </c>
      <c r="C138" s="196"/>
      <c r="D138" s="191">
        <f>Organización_Modular!F22</f>
        <v>0</v>
      </c>
      <c r="E138" s="191">
        <f>Organización_Modular!G22</f>
        <v>0</v>
      </c>
      <c r="F138" s="191">
        <f>Organización_Modular!H22</f>
        <v>0</v>
      </c>
      <c r="G138" s="191">
        <f>Organización_Modular!I22</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5" hidden="1" customHeight="1" x14ac:dyDescent="0.25">
      <c r="A139" s="193"/>
      <c r="B139" s="196" t="str">
        <f>Capacidades!M131</f>
        <v xml:space="preserve">   </v>
      </c>
      <c r="C139" s="196"/>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5" hidden="1" customHeight="1" x14ac:dyDescent="0.25">
      <c r="A140" s="193"/>
      <c r="B140" s="196" t="str">
        <f>Capacidades!M132</f>
        <v xml:space="preserve">   </v>
      </c>
      <c r="C140" s="196"/>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5" hidden="1" customHeight="1" x14ac:dyDescent="0.25">
      <c r="A141" s="193"/>
      <c r="B141" s="196" t="str">
        <f>Capacidades!M133</f>
        <v xml:space="preserve">   </v>
      </c>
      <c r="C141" s="196"/>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5" hidden="1" customHeight="1" x14ac:dyDescent="0.25">
      <c r="A142" s="193"/>
      <c r="B142" s="196" t="str">
        <f>Capacidades!M134</f>
        <v xml:space="preserve">   </v>
      </c>
      <c r="C142" s="196"/>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5" hidden="1" customHeight="1" x14ac:dyDescent="0.25">
      <c r="A143" s="193"/>
      <c r="B143" s="196" t="str">
        <f>Capacidades!M135</f>
        <v xml:space="preserve">   </v>
      </c>
      <c r="C143" s="196"/>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5" hidden="1" customHeight="1" x14ac:dyDescent="0.25">
      <c r="A144" s="193"/>
      <c r="B144" s="196" t="str">
        <f>Capacidades!M136</f>
        <v xml:space="preserve">   </v>
      </c>
      <c r="C144" s="196"/>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5" hidden="1" customHeight="1" x14ac:dyDescent="0.25">
      <c r="A145" s="193"/>
      <c r="B145" s="196" t="str">
        <f>Capacidades!M137</f>
        <v xml:space="preserve">   </v>
      </c>
      <c r="C145" s="196"/>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5" hidden="1" customHeight="1" x14ac:dyDescent="0.25">
      <c r="A146" s="193"/>
      <c r="B146" s="196" t="str">
        <f>Capacidades!M138</f>
        <v xml:space="preserve">   </v>
      </c>
      <c r="C146" s="196"/>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5" hidden="1" customHeight="1" x14ac:dyDescent="0.25">
      <c r="A147" s="199"/>
      <c r="B147" s="196" t="str">
        <f>Capacidades!M139</f>
        <v xml:space="preserve">   </v>
      </c>
      <c r="C147" s="196"/>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5" hidden="1" customHeight="1" x14ac:dyDescent="0.25">
      <c r="A148" s="189" t="str">
        <f>Capacidades!L140</f>
        <v xml:space="preserve">       </v>
      </c>
      <c r="B148" s="196" t="str">
        <f>Capacidades!M140</f>
        <v xml:space="preserve">   </v>
      </c>
      <c r="C148" s="196"/>
      <c r="D148" s="191">
        <f>Organización_Modular!F23</f>
        <v>0</v>
      </c>
      <c r="E148" s="191">
        <f>Organización_Modular!G23</f>
        <v>0</v>
      </c>
      <c r="F148" s="191">
        <f>Organización_Modular!H23</f>
        <v>0</v>
      </c>
      <c r="G148" s="191">
        <f>Organización_Modular!I23</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5" hidden="1" customHeight="1" x14ac:dyDescent="0.25">
      <c r="A149" s="193"/>
      <c r="B149" s="196" t="str">
        <f>Capacidades!M141</f>
        <v xml:space="preserve">   </v>
      </c>
      <c r="C149" s="196"/>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5" hidden="1" customHeight="1" x14ac:dyDescent="0.25">
      <c r="A150" s="193"/>
      <c r="B150" s="196" t="str">
        <f>Capacidades!M142</f>
        <v xml:space="preserve">   </v>
      </c>
      <c r="C150" s="196"/>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5" hidden="1" customHeight="1" x14ac:dyDescent="0.25">
      <c r="A151" s="193"/>
      <c r="B151" s="196" t="str">
        <f>Capacidades!M143</f>
        <v xml:space="preserve">   </v>
      </c>
      <c r="C151" s="196"/>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15" hidden="1" customHeight="1" x14ac:dyDescent="0.25">
      <c r="A152" s="193"/>
      <c r="B152" s="196" t="str">
        <f>Capacidades!M144</f>
        <v xml:space="preserve">   </v>
      </c>
      <c r="C152" s="196"/>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15" hidden="1" customHeight="1" x14ac:dyDescent="0.25">
      <c r="A153" s="193"/>
      <c r="B153" s="196" t="str">
        <f>Capacidades!M145</f>
        <v xml:space="preserve">   </v>
      </c>
      <c r="C153" s="196"/>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5" hidden="1" customHeight="1" x14ac:dyDescent="0.25">
      <c r="A154" s="193"/>
      <c r="B154" s="196" t="str">
        <f>Capacidades!M146</f>
        <v xml:space="preserve">   </v>
      </c>
      <c r="C154" s="196"/>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5" hidden="1" customHeight="1" x14ac:dyDescent="0.25">
      <c r="A155" s="193"/>
      <c r="B155" s="196" t="str">
        <f>Capacidades!M147</f>
        <v xml:space="preserve">   </v>
      </c>
      <c r="C155" s="196"/>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5" hidden="1" customHeight="1" x14ac:dyDescent="0.25">
      <c r="A156" s="193"/>
      <c r="B156" s="196" t="str">
        <f>Capacidades!M148</f>
        <v xml:space="preserve">   </v>
      </c>
      <c r="C156" s="196"/>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5" hidden="1" customHeight="1" x14ac:dyDescent="0.25">
      <c r="A157" s="199"/>
      <c r="B157" s="196" t="str">
        <f>Capacidades!M149</f>
        <v xml:space="preserve">   </v>
      </c>
      <c r="C157" s="196"/>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5" hidden="1" customHeight="1" x14ac:dyDescent="0.25">
      <c r="A158" s="189" t="str">
        <f>Capacidades!L150</f>
        <v xml:space="preserve">       </v>
      </c>
      <c r="B158" s="196" t="str">
        <f>Capacidades!M150</f>
        <v xml:space="preserve">   </v>
      </c>
      <c r="C158" s="196"/>
      <c r="D158" s="191">
        <f>Organización_Modular!F24</f>
        <v>0</v>
      </c>
      <c r="E158" s="191">
        <f>Organización_Modular!G24</f>
        <v>0</v>
      </c>
      <c r="F158" s="191">
        <f>Organización_Modular!H24</f>
        <v>0</v>
      </c>
      <c r="G158" s="191">
        <f>Organización_Modular!I24</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5" hidden="1" customHeight="1" x14ac:dyDescent="0.25">
      <c r="A159" s="193"/>
      <c r="B159" s="196" t="str">
        <f>Capacidades!M151</f>
        <v xml:space="preserve">   </v>
      </c>
      <c r="C159" s="196"/>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5" hidden="1" customHeight="1" x14ac:dyDescent="0.25">
      <c r="A160" s="193"/>
      <c r="B160" s="196" t="str">
        <f>Capacidades!M152</f>
        <v xml:space="preserve">   </v>
      </c>
      <c r="C160" s="196"/>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5" hidden="1" customHeight="1" x14ac:dyDescent="0.25">
      <c r="A161" s="193"/>
      <c r="B161" s="196" t="str">
        <f>Capacidades!M153</f>
        <v xml:space="preserve">   </v>
      </c>
      <c r="C161" s="196"/>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5" hidden="1" customHeight="1" x14ac:dyDescent="0.25">
      <c r="A162" s="193"/>
      <c r="B162" s="196" t="str">
        <f>Capacidades!M154</f>
        <v xml:space="preserve">   </v>
      </c>
      <c r="C162" s="196"/>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5" hidden="1" customHeight="1" x14ac:dyDescent="0.25">
      <c r="A163" s="193"/>
      <c r="B163" s="196" t="str">
        <f>Capacidades!M155</f>
        <v xml:space="preserve">   </v>
      </c>
      <c r="C163" s="196"/>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9" hidden="1" customHeight="1" x14ac:dyDescent="0.25">
      <c r="A164" s="193"/>
      <c r="B164" s="196" t="str">
        <f>Capacidades!M156</f>
        <v xml:space="preserve">   </v>
      </c>
      <c r="C164" s="196"/>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5" hidden="1" customHeight="1" x14ac:dyDescent="0.25">
      <c r="A165" s="193"/>
      <c r="B165" s="196" t="str">
        <f>Capacidades!M157</f>
        <v xml:space="preserve">   </v>
      </c>
      <c r="C165" s="196"/>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5" hidden="1" customHeight="1" x14ac:dyDescent="0.25">
      <c r="A166" s="193"/>
      <c r="B166" s="196" t="str">
        <f>Capacidades!M158</f>
        <v xml:space="preserve">   </v>
      </c>
      <c r="C166" s="196"/>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5" hidden="1" customHeight="1" x14ac:dyDescent="0.25">
      <c r="A167" s="199"/>
      <c r="B167" s="196" t="str">
        <f>Capacidades!M159</f>
        <v xml:space="preserve">   </v>
      </c>
      <c r="C167" s="196"/>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5" hidden="1" customHeight="1" x14ac:dyDescent="0.25">
      <c r="A168" s="189" t="str">
        <f>Capacidades!L160</f>
        <v xml:space="preserve">       </v>
      </c>
      <c r="B168" s="196" t="str">
        <f>Capacidades!M160</f>
        <v xml:space="preserve">   </v>
      </c>
      <c r="C168" s="196"/>
      <c r="D168" s="191">
        <f>Organización_Modular!F25</f>
        <v>0</v>
      </c>
      <c r="E168" s="191">
        <f>Organización_Modular!G25</f>
        <v>0</v>
      </c>
      <c r="F168" s="191">
        <f>Organización_Modular!H25</f>
        <v>0</v>
      </c>
      <c r="G168" s="191">
        <f>Organización_Modular!I25</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5" hidden="1" customHeight="1" x14ac:dyDescent="0.25">
      <c r="A169" s="193"/>
      <c r="B169" s="196" t="str">
        <f>Capacidades!M161</f>
        <v xml:space="preserve">   </v>
      </c>
      <c r="C169" s="196"/>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5" hidden="1" customHeight="1" x14ac:dyDescent="0.25">
      <c r="A170" s="193"/>
      <c r="B170" s="196" t="str">
        <f>Capacidades!M162</f>
        <v xml:space="preserve">   </v>
      </c>
      <c r="C170" s="196"/>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5" hidden="1" customHeight="1" x14ac:dyDescent="0.25">
      <c r="A171" s="193"/>
      <c r="B171" s="196" t="str">
        <f>Capacidades!M163</f>
        <v xml:space="preserve">   </v>
      </c>
      <c r="C171" s="196"/>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5" hidden="1" customHeight="1" x14ac:dyDescent="0.25">
      <c r="A172" s="193"/>
      <c r="B172" s="196" t="str">
        <f>Capacidades!M164</f>
        <v xml:space="preserve">   </v>
      </c>
      <c r="C172" s="196"/>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5" hidden="1" customHeight="1" x14ac:dyDescent="0.25">
      <c r="A173" s="193"/>
      <c r="B173" s="196" t="str">
        <f>Capacidades!M165</f>
        <v xml:space="preserve">   </v>
      </c>
      <c r="C173" s="196"/>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5" hidden="1" customHeight="1" x14ac:dyDescent="0.25">
      <c r="A174" s="193"/>
      <c r="B174" s="196" t="str">
        <f>Capacidades!M166</f>
        <v xml:space="preserve">   </v>
      </c>
      <c r="C174" s="196"/>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5" hidden="1" customHeight="1" x14ac:dyDescent="0.25">
      <c r="A175" s="193"/>
      <c r="B175" s="196" t="str">
        <f>Capacidades!M167</f>
        <v xml:space="preserve">   </v>
      </c>
      <c r="C175" s="196"/>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5" hidden="1" customHeight="1" x14ac:dyDescent="0.25">
      <c r="A176" s="193"/>
      <c r="B176" s="196" t="str">
        <f>Capacidades!M168</f>
        <v xml:space="preserve">   </v>
      </c>
      <c r="C176" s="196"/>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5" hidden="1" customHeight="1" x14ac:dyDescent="0.25">
      <c r="A177" s="199"/>
      <c r="B177" s="196" t="str">
        <f>Capacidades!M169</f>
        <v xml:space="preserve">   </v>
      </c>
      <c r="C177" s="196"/>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5" hidden="1" customHeight="1" x14ac:dyDescent="0.25">
      <c r="A178" s="189" t="str">
        <f>Capacidades!L170</f>
        <v xml:space="preserve">       </v>
      </c>
      <c r="B178" s="196" t="str">
        <f>Capacidades!M170</f>
        <v xml:space="preserve">   </v>
      </c>
      <c r="C178" s="196"/>
      <c r="D178" s="191">
        <f>Organización_Modular!F26</f>
        <v>0</v>
      </c>
      <c r="E178" s="191">
        <f>Organización_Modular!G26</f>
        <v>0</v>
      </c>
      <c r="F178" s="191">
        <f>Organización_Modular!H26</f>
        <v>0</v>
      </c>
      <c r="G178" s="191">
        <f>Organización_Modular!I26</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5" hidden="1" customHeight="1" x14ac:dyDescent="0.25">
      <c r="A179" s="193"/>
      <c r="B179" s="196" t="str">
        <f>Capacidades!M171</f>
        <v xml:space="preserve">   </v>
      </c>
      <c r="C179" s="196"/>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5" hidden="1" customHeight="1" x14ac:dyDescent="0.25">
      <c r="A180" s="193"/>
      <c r="B180" s="196" t="str">
        <f>Capacidades!M172</f>
        <v xml:space="preserve">   </v>
      </c>
      <c r="C180" s="196"/>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5" hidden="1" customHeight="1" x14ac:dyDescent="0.25">
      <c r="A181" s="193"/>
      <c r="B181" s="196" t="str">
        <f>Capacidades!M173</f>
        <v xml:space="preserve">   </v>
      </c>
      <c r="C181" s="196"/>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5" hidden="1" customHeight="1" x14ac:dyDescent="0.25">
      <c r="A182" s="193"/>
      <c r="B182" s="196" t="str">
        <f>Capacidades!M174</f>
        <v xml:space="preserve">   </v>
      </c>
      <c r="C182" s="196"/>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5" hidden="1" customHeight="1" x14ac:dyDescent="0.25">
      <c r="A183" s="193"/>
      <c r="B183" s="196" t="str">
        <f>Capacidades!M175</f>
        <v xml:space="preserve">   </v>
      </c>
      <c r="C183" s="196"/>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15" hidden="1" customHeight="1" x14ac:dyDescent="0.25">
      <c r="A184" s="193"/>
      <c r="B184" s="196" t="str">
        <f>Capacidades!M176</f>
        <v xml:space="preserve">   </v>
      </c>
      <c r="C184" s="196"/>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5" hidden="1" customHeight="1" x14ac:dyDescent="0.25">
      <c r="A185" s="193"/>
      <c r="B185" s="196" t="str">
        <f>Capacidades!M177</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5" hidden="1" customHeight="1" x14ac:dyDescent="0.25">
      <c r="A186" s="193"/>
      <c r="B186" s="196" t="str">
        <f>Capacidades!M178</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5" hidden="1" customHeight="1" x14ac:dyDescent="0.25">
      <c r="A187" s="199"/>
      <c r="B187" s="196" t="str">
        <f>Capacidades!M179</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5" hidden="1" customHeight="1" x14ac:dyDescent="0.25">
      <c r="A188" s="189" t="str">
        <f>Capacidades!L180</f>
        <v xml:space="preserve">       </v>
      </c>
      <c r="B188" s="196" t="str">
        <f>Capacidades!M180</f>
        <v xml:space="preserve">   </v>
      </c>
      <c r="C188" s="196"/>
      <c r="D188" s="191">
        <f>Organización_Modular!F27</f>
        <v>0</v>
      </c>
      <c r="E188" s="191">
        <f>Organización_Modular!G27</f>
        <v>0</v>
      </c>
      <c r="F188" s="191">
        <f>Organización_Modular!H27</f>
        <v>0</v>
      </c>
      <c r="G188" s="191">
        <f>Organización_Modular!I27</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15" hidden="1" customHeight="1" x14ac:dyDescent="0.25">
      <c r="A189" s="193"/>
      <c r="B189" s="196" t="str">
        <f>Capacidades!M181</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5" hidden="1" customHeight="1" x14ac:dyDescent="0.25">
      <c r="A190" s="193"/>
      <c r="B190" s="196" t="str">
        <f>Capacidades!M182</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5" hidden="1" customHeight="1" x14ac:dyDescent="0.25">
      <c r="A191" s="193"/>
      <c r="B191" s="196" t="str">
        <f>Capacidades!M183</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5" hidden="1" customHeight="1" x14ac:dyDescent="0.25">
      <c r="A192" s="193"/>
      <c r="B192" s="196" t="str">
        <f>Capacidades!M184</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5" hidden="1" customHeight="1" x14ac:dyDescent="0.25">
      <c r="A193" s="193"/>
      <c r="B193" s="196" t="str">
        <f>Capacidades!M185</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5" hidden="1" customHeight="1" x14ac:dyDescent="0.25">
      <c r="A194" s="193"/>
      <c r="B194" s="196" t="str">
        <f>Capacidades!M186</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5" hidden="1" customHeight="1" x14ac:dyDescent="0.25">
      <c r="A195" s="193"/>
      <c r="B195" s="196" t="str">
        <f>Capacidades!M187</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5" hidden="1" customHeight="1" x14ac:dyDescent="0.25">
      <c r="A196" s="193"/>
      <c r="B196" s="196" t="str">
        <f>Capacidades!M188</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5" hidden="1" customHeight="1" x14ac:dyDescent="0.25">
      <c r="A197" s="199"/>
      <c r="B197" s="196" t="str">
        <f>Capacidades!M189</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5" hidden="1" customHeight="1" x14ac:dyDescent="0.25">
      <c r="A198" s="189" t="str">
        <f>Capacidades!L190</f>
        <v xml:space="preserve">       </v>
      </c>
      <c r="B198" s="196" t="str">
        <f>Capacidades!M190</f>
        <v xml:space="preserve">   </v>
      </c>
      <c r="C198" s="196"/>
      <c r="D198" s="191">
        <f>Organización_Modular!F28</f>
        <v>0</v>
      </c>
      <c r="E198" s="191">
        <f>Organización_Modular!G28</f>
        <v>0</v>
      </c>
      <c r="F198" s="191">
        <f>Organización_Modular!H28</f>
        <v>0</v>
      </c>
      <c r="G198" s="191">
        <f>Organización_Modular!I28</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5" hidden="1" customHeight="1" x14ac:dyDescent="0.25">
      <c r="A199" s="193"/>
      <c r="B199" s="196" t="str">
        <f>Capacidades!M191</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5" hidden="1" customHeight="1" x14ac:dyDescent="0.25">
      <c r="A200" s="193"/>
      <c r="B200" s="196" t="str">
        <f>Capacidades!M192</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5" hidden="1" customHeight="1" x14ac:dyDescent="0.25">
      <c r="A201" s="193"/>
      <c r="B201" s="196" t="str">
        <f>Capacidades!M193</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5" hidden="1" customHeight="1" x14ac:dyDescent="0.25">
      <c r="A202" s="193"/>
      <c r="B202" s="196" t="str">
        <f>Capacidades!M194</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5" hidden="1" customHeight="1" x14ac:dyDescent="0.25">
      <c r="A203" s="193"/>
      <c r="B203" s="196" t="str">
        <f>Capacidades!M195</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5" hidden="1" customHeight="1" x14ac:dyDescent="0.25">
      <c r="A204" s="193"/>
      <c r="B204" s="196" t="str">
        <f>Capacidades!M196</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5" hidden="1" customHeight="1" x14ac:dyDescent="0.25">
      <c r="A205" s="193"/>
      <c r="B205" s="196" t="str">
        <f>Capacidades!M197</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5" hidden="1" customHeight="1" x14ac:dyDescent="0.25">
      <c r="A206" s="193"/>
      <c r="B206" s="196" t="str">
        <f>Capacidades!M198</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5" hidden="1" customHeight="1" x14ac:dyDescent="0.25">
      <c r="A207" s="199"/>
      <c r="B207" s="196" t="str">
        <f>Capacidades!M199</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9" t="str">
        <f>Capacidades!L200</f>
        <v xml:space="preserve">       </v>
      </c>
      <c r="B208" s="196" t="str">
        <f>Capacidades!M200</f>
        <v xml:space="preserve">   </v>
      </c>
      <c r="C208" s="196"/>
      <c r="D208" s="191">
        <f>Organización_Modular!F29</f>
        <v>0</v>
      </c>
      <c r="E208" s="191">
        <f>Organización_Modular!G29</f>
        <v>0</v>
      </c>
      <c r="F208" s="191">
        <f>Organización_Modular!H29</f>
        <v>0</v>
      </c>
      <c r="G208" s="191">
        <f>Organización_Modular!I29</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93"/>
      <c r="B209" s="196" t="str">
        <f>Capacidades!M201</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93"/>
      <c r="B210" s="196" t="str">
        <f>Capacidades!M202</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93"/>
      <c r="B211" s="196" t="str">
        <f>Capacidades!M203</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93"/>
      <c r="B212" s="196" t="str">
        <f>Capacidades!M204</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93"/>
      <c r="B213" s="196" t="str">
        <f>Capacidades!M205</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93"/>
      <c r="B214" s="196" t="str">
        <f>Capacidades!M206</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93"/>
      <c r="B215" s="196" t="str">
        <f>Capacidades!M207</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93"/>
      <c r="B216" s="196" t="str">
        <f>Capacidades!M208</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9"/>
      <c r="B217" s="196" t="str">
        <f>Capacidades!M209</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59.25" customHeight="1" x14ac:dyDescent="0.25">
      <c r="A219" s="549" t="str">
        <f>Organización_Modular!C30</f>
        <v xml:space="preserve">CE1 Comunicación efectiva.- expresar y comprender de manera clara conceptos, ideas, sentimientos, hechos y opiniones en forma oral y escrita para comunicarse e interactuar con otras personas en contextos sociales y laborales diversos. </v>
      </c>
      <c r="B219" s="548"/>
      <c r="C219" s="548"/>
      <c r="D219" s="548"/>
      <c r="E219" s="548"/>
      <c r="F219" s="548"/>
      <c r="G219" s="548"/>
      <c r="H219" s="548"/>
      <c r="I219" s="548"/>
      <c r="J219" s="548"/>
      <c r="K219" s="548"/>
      <c r="L219" s="540"/>
      <c r="M219" s="24" t="str">
        <f t="shared" si="1"/>
        <v xml:space="preserve">CE1 Comunicación efectiva.- expresar y comprender de manera clara conceptos, ideas, sentimientos, hechos y opiniones en forma oral y escrita para comunicarse e interactuar con otras personas en contextos sociales y laborales diversos. </v>
      </c>
      <c r="N219" s="25"/>
      <c r="O219" s="25"/>
      <c r="P219" s="25"/>
      <c r="Q219" s="25"/>
      <c r="R219" s="25"/>
      <c r="S219" s="25"/>
      <c r="T219" s="25"/>
      <c r="U219" s="25"/>
      <c r="V219" s="25"/>
      <c r="W219" s="25"/>
      <c r="X219" s="25"/>
      <c r="Y219" s="25"/>
      <c r="Z219" s="25"/>
    </row>
    <row r="220" spans="1:26" ht="55.5" customHeight="1" x14ac:dyDescent="0.25">
      <c r="A220" s="58" t="s">
        <v>517</v>
      </c>
      <c r="B220" s="205" t="s">
        <v>518</v>
      </c>
      <c r="C220" s="58" t="s">
        <v>494</v>
      </c>
      <c r="D220" s="58" t="s">
        <v>441</v>
      </c>
      <c r="E220" s="183" t="s">
        <v>495</v>
      </c>
      <c r="F220" s="550" t="s">
        <v>496</v>
      </c>
      <c r="G220" s="540"/>
      <c r="H220" s="186"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29.25" customHeight="1" x14ac:dyDescent="0.25">
      <c r="A221" s="58"/>
      <c r="B221" s="205"/>
      <c r="C221" s="58"/>
      <c r="D221" s="58"/>
      <c r="E221" s="183"/>
      <c r="F221" s="188" t="s">
        <v>499</v>
      </c>
      <c r="G221" s="188" t="s">
        <v>500</v>
      </c>
      <c r="H221" s="186"/>
      <c r="I221" s="188" t="s">
        <v>499</v>
      </c>
      <c r="J221" s="188" t="s">
        <v>500</v>
      </c>
      <c r="K221" s="58"/>
      <c r="L221" s="58"/>
      <c r="M221" s="24" t="str">
        <f>A220</f>
        <v>CAPACIDADES DE EMPLEABILIDAD</v>
      </c>
      <c r="N221" s="25"/>
      <c r="O221" s="25"/>
      <c r="P221" s="25"/>
      <c r="Q221" s="25"/>
      <c r="R221" s="25"/>
      <c r="S221" s="25"/>
      <c r="T221" s="25"/>
      <c r="U221" s="25"/>
      <c r="V221" s="25"/>
      <c r="W221" s="25"/>
      <c r="X221" s="25"/>
      <c r="Y221" s="25"/>
      <c r="Z221" s="25"/>
    </row>
    <row r="222" spans="1:26" ht="105.75" customHeight="1" x14ac:dyDescent="0.25">
      <c r="A222" s="189" t="str">
        <f>Capacidades!L210</f>
        <v xml:space="preserve">CE1. C1 Expresar conceptos, ideas, sentimientos y hechos  en la forma oral en la interacción con otras personas en diferentes contextos.    </v>
      </c>
      <c r="B222" s="196" t="str">
        <f>Capacidades!M210</f>
        <v>C1I1 Participa en diálogos  planteando sus opiniones, proponiendo ideas, compartiendo saberes y escuchando a los demás.</v>
      </c>
      <c r="C222" s="299" t="s">
        <v>520</v>
      </c>
      <c r="D222" s="194" t="str">
        <f>Organización_Modular!F30</f>
        <v>COMUNICACIÓN VERBAL EFECTIVA</v>
      </c>
      <c r="E222" s="194" t="str">
        <f>Organización_Modular!G30</f>
        <v>I</v>
      </c>
      <c r="F222" s="194">
        <f>Organización_Modular!H30</f>
        <v>1</v>
      </c>
      <c r="G222" s="194">
        <f>Organización_Modular!I30</f>
        <v>1</v>
      </c>
      <c r="H222" s="194">
        <f>SUM(F222:G222)</f>
        <v>2</v>
      </c>
      <c r="I222" s="194">
        <f>F222*16</f>
        <v>16</v>
      </c>
      <c r="J222" s="194">
        <f>G222*32</f>
        <v>32</v>
      </c>
      <c r="K222" s="194">
        <f>SUM(I222:J222)</f>
        <v>48</v>
      </c>
      <c r="L222" s="552" t="s">
        <v>502</v>
      </c>
      <c r="M222" s="24" t="str">
        <f t="shared" ref="M222:M321" si="2">B222</f>
        <v>C1I1 Participa en diálogos  planteando sus opiniones, proponiendo ideas, compartiendo saberes y escuchando a los demás.</v>
      </c>
      <c r="N222" s="25"/>
      <c r="O222" s="25"/>
      <c r="P222" s="25"/>
      <c r="Q222" s="25"/>
      <c r="R222" s="25"/>
      <c r="S222" s="25"/>
      <c r="T222" s="25"/>
      <c r="U222" s="25"/>
      <c r="V222" s="25"/>
      <c r="W222" s="25"/>
      <c r="X222" s="25"/>
      <c r="Y222" s="25"/>
      <c r="Z222" s="25"/>
    </row>
    <row r="223" spans="1:26" ht="75" customHeight="1" x14ac:dyDescent="0.25">
      <c r="A223" s="193"/>
      <c r="B223" s="196" t="str">
        <f>Capacidades!M211</f>
        <v>C1I2 Brinda información de situaciones vinculadas a su entorno personal y laboral de forma asertiva.</v>
      </c>
      <c r="C223" s="299" t="s">
        <v>521</v>
      </c>
      <c r="D223" s="194"/>
      <c r="E223" s="194"/>
      <c r="F223" s="194"/>
      <c r="G223" s="194"/>
      <c r="H223" s="194"/>
      <c r="I223" s="194"/>
      <c r="J223" s="194"/>
      <c r="K223" s="194"/>
      <c r="L223" s="553"/>
      <c r="M223" s="24" t="str">
        <f t="shared" si="2"/>
        <v>C1I2 Brinda información de situaciones vinculadas a su entorno personal y laboral de forma asertiva.</v>
      </c>
      <c r="N223" s="25"/>
      <c r="O223" s="25"/>
      <c r="P223" s="25"/>
      <c r="Q223" s="25"/>
      <c r="R223" s="25"/>
      <c r="S223" s="25"/>
      <c r="T223" s="25"/>
      <c r="U223" s="25"/>
      <c r="V223" s="25"/>
      <c r="W223" s="25"/>
      <c r="X223" s="25"/>
      <c r="Y223" s="25"/>
      <c r="Z223" s="25"/>
    </row>
    <row r="224" spans="1:26" ht="84.75" customHeight="1" x14ac:dyDescent="0.25">
      <c r="A224" s="193"/>
      <c r="B224" s="196" t="str">
        <f>Capacidades!M212</f>
        <v>C1I3 Utiliza  técnica de escucha activa, empática y asertiva  en situaciones vinculadas a su entorno personal y profesional, sin estereotipos de género u otros.</v>
      </c>
      <c r="C224" s="196" t="s">
        <v>522</v>
      </c>
      <c r="D224" s="194"/>
      <c r="E224" s="194"/>
      <c r="F224" s="194"/>
      <c r="G224" s="194"/>
      <c r="H224" s="194"/>
      <c r="I224" s="194"/>
      <c r="J224" s="194"/>
      <c r="K224" s="194"/>
      <c r="L224" s="553"/>
      <c r="M224" s="24" t="str">
        <f t="shared" si="2"/>
        <v>C1I3 Utiliza  técnica de escucha activa, empática y asertiva  en situaciones vinculadas a su entorno personal y profesional, sin estereotipos de género u otros.</v>
      </c>
      <c r="N224" s="25"/>
      <c r="O224" s="25"/>
      <c r="P224" s="25"/>
      <c r="Q224" s="25"/>
      <c r="R224" s="25"/>
      <c r="S224" s="25"/>
      <c r="T224" s="25"/>
      <c r="U224" s="25"/>
      <c r="V224" s="25"/>
      <c r="W224" s="25"/>
      <c r="X224" s="25"/>
      <c r="Y224" s="25"/>
      <c r="Z224" s="25"/>
    </row>
    <row r="225" spans="1:26" ht="15" hidden="1" customHeight="1" x14ac:dyDescent="0.25">
      <c r="A225" s="193"/>
      <c r="B225" s="196" t="str">
        <f>Capacidades!M213</f>
        <v xml:space="preserve">   </v>
      </c>
      <c r="C225" s="203"/>
      <c r="D225" s="194"/>
      <c r="E225" s="194"/>
      <c r="F225" s="194"/>
      <c r="G225" s="194"/>
      <c r="H225" s="194"/>
      <c r="I225" s="194"/>
      <c r="J225" s="194"/>
      <c r="K225" s="194"/>
      <c r="L225" s="553"/>
      <c r="M225" s="24" t="str">
        <f t="shared" si="2"/>
        <v xml:space="preserve">   </v>
      </c>
      <c r="N225" s="25"/>
      <c r="O225" s="25"/>
      <c r="P225" s="25"/>
      <c r="Q225" s="25"/>
      <c r="R225" s="25"/>
      <c r="S225" s="25"/>
      <c r="T225" s="25"/>
      <c r="U225" s="25"/>
      <c r="V225" s="25"/>
      <c r="W225" s="25"/>
      <c r="X225" s="25"/>
      <c r="Y225" s="25"/>
      <c r="Z225" s="25"/>
    </row>
    <row r="226" spans="1:26" ht="15" hidden="1" customHeight="1" x14ac:dyDescent="0.25">
      <c r="A226" s="193"/>
      <c r="B226" s="196"/>
      <c r="C226" s="196"/>
      <c r="D226" s="194"/>
      <c r="E226" s="194"/>
      <c r="F226" s="194"/>
      <c r="G226" s="194"/>
      <c r="H226" s="194"/>
      <c r="I226" s="194"/>
      <c r="J226" s="194"/>
      <c r="K226" s="194"/>
      <c r="L226" s="553"/>
      <c r="M226" s="24">
        <f t="shared" si="2"/>
        <v>0</v>
      </c>
      <c r="N226" s="25"/>
      <c r="O226" s="25"/>
      <c r="P226" s="25"/>
      <c r="Q226" s="25"/>
      <c r="R226" s="25"/>
      <c r="S226" s="25"/>
      <c r="T226" s="25"/>
      <c r="U226" s="25"/>
      <c r="V226" s="25"/>
      <c r="W226" s="25"/>
      <c r="X226" s="25"/>
      <c r="Y226" s="25"/>
      <c r="Z226" s="25"/>
    </row>
    <row r="227" spans="1:26" ht="15" hidden="1" customHeight="1" x14ac:dyDescent="0.25">
      <c r="A227" s="193"/>
      <c r="B227" s="196" t="str">
        <f>Capacidades!M215</f>
        <v xml:space="preserve">   </v>
      </c>
      <c r="C227" s="196"/>
      <c r="D227" s="194"/>
      <c r="E227" s="194"/>
      <c r="F227" s="194"/>
      <c r="G227" s="194"/>
      <c r="H227" s="194"/>
      <c r="I227" s="194"/>
      <c r="J227" s="194"/>
      <c r="K227" s="194"/>
      <c r="L227" s="553"/>
      <c r="M227" s="24" t="str">
        <f t="shared" si="2"/>
        <v xml:space="preserve">   </v>
      </c>
      <c r="N227" s="25"/>
      <c r="O227" s="25"/>
      <c r="P227" s="25"/>
      <c r="Q227" s="25"/>
      <c r="R227" s="25"/>
      <c r="S227" s="25"/>
      <c r="T227" s="25"/>
      <c r="U227" s="25"/>
      <c r="V227" s="25"/>
      <c r="W227" s="25"/>
      <c r="X227" s="25"/>
      <c r="Y227" s="25"/>
      <c r="Z227" s="25"/>
    </row>
    <row r="228" spans="1:26" ht="15" hidden="1" customHeight="1" x14ac:dyDescent="0.25">
      <c r="A228" s="193"/>
      <c r="B228" s="196" t="str">
        <f>Capacidades!M216</f>
        <v xml:space="preserve">   </v>
      </c>
      <c r="C228" s="196"/>
      <c r="D228" s="194"/>
      <c r="E228" s="194"/>
      <c r="F228" s="194"/>
      <c r="G228" s="194"/>
      <c r="H228" s="194"/>
      <c r="I228" s="194"/>
      <c r="J228" s="194"/>
      <c r="K228" s="194"/>
      <c r="L228" s="553"/>
      <c r="M228" s="24" t="str">
        <f t="shared" si="2"/>
        <v xml:space="preserve">   </v>
      </c>
      <c r="N228" s="25"/>
      <c r="O228" s="25"/>
      <c r="P228" s="25"/>
      <c r="Q228" s="25"/>
      <c r="R228" s="25"/>
      <c r="S228" s="25"/>
      <c r="T228" s="25"/>
      <c r="U228" s="25"/>
      <c r="V228" s="25"/>
      <c r="W228" s="25"/>
      <c r="X228" s="25"/>
      <c r="Y228" s="25"/>
      <c r="Z228" s="25"/>
    </row>
    <row r="229" spans="1:26" ht="15" hidden="1" customHeight="1" x14ac:dyDescent="0.25">
      <c r="A229" s="193"/>
      <c r="B229" s="196" t="str">
        <f>Capacidades!M217</f>
        <v xml:space="preserve">   </v>
      </c>
      <c r="C229" s="196"/>
      <c r="D229" s="194"/>
      <c r="E229" s="194"/>
      <c r="F229" s="194"/>
      <c r="G229" s="194"/>
      <c r="H229" s="194"/>
      <c r="I229" s="194"/>
      <c r="J229" s="194"/>
      <c r="K229" s="194"/>
      <c r="L229" s="553"/>
      <c r="M229" s="24" t="str">
        <f t="shared" si="2"/>
        <v xml:space="preserve">   </v>
      </c>
      <c r="N229" s="25"/>
      <c r="O229" s="25"/>
      <c r="P229" s="25"/>
      <c r="Q229" s="25"/>
      <c r="R229" s="25"/>
      <c r="S229" s="25"/>
      <c r="T229" s="25"/>
      <c r="U229" s="25"/>
      <c r="V229" s="25"/>
      <c r="W229" s="25"/>
      <c r="X229" s="25"/>
      <c r="Y229" s="25"/>
      <c r="Z229" s="25"/>
    </row>
    <row r="230" spans="1:26" ht="15" hidden="1" customHeight="1" x14ac:dyDescent="0.25">
      <c r="A230" s="193"/>
      <c r="B230" s="196" t="str">
        <f>Capacidades!M218</f>
        <v xml:space="preserve">   </v>
      </c>
      <c r="C230" s="196"/>
      <c r="D230" s="194"/>
      <c r="E230" s="194"/>
      <c r="F230" s="194"/>
      <c r="G230" s="194"/>
      <c r="H230" s="194"/>
      <c r="I230" s="194"/>
      <c r="J230" s="194"/>
      <c r="K230" s="194"/>
      <c r="L230" s="553"/>
      <c r="M230" s="24" t="str">
        <f t="shared" si="2"/>
        <v xml:space="preserve">   </v>
      </c>
      <c r="N230" s="25"/>
      <c r="O230" s="25"/>
      <c r="P230" s="25"/>
      <c r="Q230" s="25"/>
      <c r="R230" s="25"/>
      <c r="S230" s="25"/>
      <c r="T230" s="25"/>
      <c r="U230" s="25"/>
      <c r="V230" s="25"/>
      <c r="W230" s="25"/>
      <c r="X230" s="25"/>
      <c r="Y230" s="25"/>
      <c r="Z230" s="25"/>
    </row>
    <row r="231" spans="1:26" ht="12.75" hidden="1" customHeight="1" x14ac:dyDescent="0.25">
      <c r="A231" s="199"/>
      <c r="B231" s="196" t="str">
        <f>Capacidades!M219</f>
        <v xml:space="preserve">   </v>
      </c>
      <c r="C231" s="196"/>
      <c r="D231" s="200"/>
      <c r="E231" s="200"/>
      <c r="F231" s="200"/>
      <c r="G231" s="200"/>
      <c r="H231" s="200"/>
      <c r="I231" s="200"/>
      <c r="J231" s="200"/>
      <c r="K231" s="200"/>
      <c r="L231" s="553"/>
      <c r="M231" s="24" t="str">
        <f t="shared" si="2"/>
        <v xml:space="preserve">   </v>
      </c>
      <c r="N231" s="25"/>
      <c r="O231" s="25"/>
      <c r="P231" s="25"/>
      <c r="Q231" s="25"/>
      <c r="R231" s="25"/>
      <c r="S231" s="25"/>
      <c r="T231" s="25"/>
      <c r="U231" s="25"/>
      <c r="V231" s="25"/>
      <c r="W231" s="25"/>
      <c r="X231" s="25"/>
      <c r="Y231" s="25"/>
      <c r="Z231" s="25"/>
    </row>
    <row r="232" spans="1:26" ht="94.5" customHeight="1" x14ac:dyDescent="0.25">
      <c r="A232" s="189" t="str">
        <f>Capacidades!L220</f>
        <v xml:space="preserve">CE1. C2 Interpretar conceptos, ideas y hechos  expresados de manera escrita en diferentes contextos.    </v>
      </c>
      <c r="B232" s="196" t="str">
        <f>Capacidades!M220</f>
        <v>C2I1 Identifica las ideas principales del texto  utilizando estrategias de comprensión lectora.</v>
      </c>
      <c r="C232" s="299" t="s">
        <v>523</v>
      </c>
      <c r="D232" s="191" t="str">
        <f>Organización_Modular!F31</f>
        <v>COMUNICACIÓN ESCRITA</v>
      </c>
      <c r="E232" s="191" t="str">
        <f>Organización_Modular!G31</f>
        <v>I</v>
      </c>
      <c r="F232" s="191">
        <f>Organización_Modular!H31</f>
        <v>0</v>
      </c>
      <c r="G232" s="191">
        <f>Organización_Modular!I31</f>
        <v>1</v>
      </c>
      <c r="H232" s="191">
        <f>SUM(F232:G232)</f>
        <v>1</v>
      </c>
      <c r="I232" s="191">
        <f>F232*16</f>
        <v>0</v>
      </c>
      <c r="J232" s="191">
        <f>G232*32</f>
        <v>32</v>
      </c>
      <c r="K232" s="191">
        <f>SUM(I232:J232)</f>
        <v>32</v>
      </c>
      <c r="L232" s="553"/>
      <c r="M232" s="24" t="str">
        <f t="shared" si="2"/>
        <v>C2I1 Identifica las ideas principales del texto  utilizando estrategias de comprensión lectora.</v>
      </c>
      <c r="N232" s="25"/>
      <c r="O232" s="25"/>
      <c r="P232" s="25"/>
      <c r="Q232" s="25"/>
      <c r="R232" s="25"/>
      <c r="S232" s="25"/>
      <c r="T232" s="25"/>
      <c r="U232" s="25"/>
      <c r="V232" s="25"/>
      <c r="W232" s="25"/>
      <c r="X232" s="25"/>
      <c r="Y232" s="25"/>
      <c r="Z232" s="25"/>
    </row>
    <row r="233" spans="1:26" ht="108.75" customHeight="1" x14ac:dyDescent="0.25">
      <c r="A233" s="193"/>
      <c r="B233" s="196" t="str">
        <f>Capacidades!M221</f>
        <v>C2I2 Organiza  la información de los textos y documentación escrita  relacionados al programa de estudios en gráficos visuales, de manera objetiva.</v>
      </c>
      <c r="C233" s="196" t="s">
        <v>524</v>
      </c>
      <c r="D233" s="194"/>
      <c r="E233" s="194"/>
      <c r="F233" s="194"/>
      <c r="G233" s="194"/>
      <c r="H233" s="194"/>
      <c r="I233" s="194"/>
      <c r="J233" s="194"/>
      <c r="K233" s="194"/>
      <c r="L233" s="553"/>
      <c r="M233" s="24" t="str">
        <f t="shared" si="2"/>
        <v>C2I2 Organiza  la información de los textos y documentación escrita  relacionados al programa de estudios en gráficos visuales, de manera objetiva.</v>
      </c>
      <c r="N233" s="25"/>
      <c r="O233" s="25"/>
      <c r="P233" s="25"/>
      <c r="Q233" s="25"/>
      <c r="R233" s="25"/>
      <c r="S233" s="25"/>
      <c r="T233" s="25"/>
      <c r="U233" s="25"/>
      <c r="V233" s="25"/>
      <c r="W233" s="25"/>
      <c r="X233" s="25"/>
      <c r="Y233" s="25"/>
      <c r="Z233" s="25"/>
    </row>
    <row r="234" spans="1:26" ht="105.75" customHeight="1" x14ac:dyDescent="0.25">
      <c r="A234" s="193"/>
      <c r="B234" s="196" t="str">
        <f>Capacidades!M222</f>
        <v>C2I3 Redacta textos varios  con coherencia, cohesión, y corrección.</v>
      </c>
      <c r="C234" s="196" t="s">
        <v>525</v>
      </c>
      <c r="D234" s="194"/>
      <c r="E234" s="194"/>
      <c r="F234" s="194"/>
      <c r="G234" s="194"/>
      <c r="H234" s="194"/>
      <c r="I234" s="194"/>
      <c r="J234" s="194"/>
      <c r="K234" s="194"/>
      <c r="L234" s="553"/>
      <c r="M234" s="24" t="str">
        <f t="shared" si="2"/>
        <v>C2I3 Redacta textos varios  con coherencia, cohesión, y corrección.</v>
      </c>
      <c r="N234" s="25"/>
      <c r="O234" s="25"/>
      <c r="P234" s="25"/>
      <c r="Q234" s="25"/>
      <c r="R234" s="25"/>
      <c r="S234" s="25"/>
      <c r="T234" s="25"/>
      <c r="U234" s="25"/>
      <c r="V234" s="25"/>
      <c r="W234" s="25"/>
      <c r="X234" s="25"/>
      <c r="Y234" s="25"/>
      <c r="Z234" s="25"/>
    </row>
    <row r="235" spans="1:26" ht="15" hidden="1" customHeight="1" x14ac:dyDescent="0.25">
      <c r="A235" s="193"/>
      <c r="B235" s="196" t="str">
        <f>Capacidades!M223</f>
        <v xml:space="preserve">   </v>
      </c>
      <c r="C235" s="203"/>
      <c r="D235" s="194"/>
      <c r="E235" s="194"/>
      <c r="F235" s="194"/>
      <c r="G235" s="194"/>
      <c r="H235" s="194"/>
      <c r="I235" s="194"/>
      <c r="J235" s="194"/>
      <c r="K235" s="194"/>
      <c r="L235" s="195"/>
      <c r="M235" s="24" t="str">
        <f t="shared" si="2"/>
        <v xml:space="preserve">   </v>
      </c>
      <c r="N235" s="25"/>
      <c r="O235" s="25"/>
      <c r="P235" s="25"/>
      <c r="Q235" s="25"/>
      <c r="R235" s="25"/>
      <c r="S235" s="25"/>
      <c r="T235" s="25"/>
      <c r="U235" s="25"/>
      <c r="V235" s="25"/>
      <c r="W235" s="25"/>
      <c r="X235" s="25"/>
      <c r="Y235" s="25"/>
      <c r="Z235" s="25"/>
    </row>
    <row r="236" spans="1:26" ht="15" hidden="1" customHeight="1" x14ac:dyDescent="0.25">
      <c r="A236" s="193"/>
      <c r="B236" s="196" t="str">
        <f>Capacidades!M224</f>
        <v xml:space="preserve">   </v>
      </c>
      <c r="C236" s="203"/>
      <c r="D236" s="194"/>
      <c r="E236" s="194"/>
      <c r="F236" s="194"/>
      <c r="G236" s="194"/>
      <c r="H236" s="194"/>
      <c r="I236" s="194"/>
      <c r="J236" s="194"/>
      <c r="K236" s="194"/>
      <c r="L236" s="195"/>
      <c r="M236" s="24" t="str">
        <f t="shared" si="2"/>
        <v xml:space="preserve">   </v>
      </c>
      <c r="N236" s="25"/>
      <c r="O236" s="25"/>
      <c r="P236" s="25"/>
      <c r="Q236" s="25"/>
      <c r="R236" s="25"/>
      <c r="S236" s="25"/>
      <c r="T236" s="25"/>
      <c r="U236" s="25"/>
      <c r="V236" s="25"/>
      <c r="W236" s="25"/>
      <c r="X236" s="25"/>
      <c r="Y236" s="25"/>
      <c r="Z236" s="25"/>
    </row>
    <row r="237" spans="1:26" ht="15" hidden="1" customHeight="1" x14ac:dyDescent="0.25">
      <c r="A237" s="193"/>
      <c r="B237" s="196" t="str">
        <f>Capacidades!M225</f>
        <v xml:space="preserve">   </v>
      </c>
      <c r="C237" s="196"/>
      <c r="D237" s="194"/>
      <c r="E237" s="194"/>
      <c r="F237" s="194"/>
      <c r="G237" s="194"/>
      <c r="H237" s="194"/>
      <c r="I237" s="194"/>
      <c r="J237" s="194"/>
      <c r="K237" s="194"/>
      <c r="L237" s="195"/>
      <c r="M237" s="24" t="str">
        <f t="shared" si="2"/>
        <v xml:space="preserve">   </v>
      </c>
      <c r="N237" s="25"/>
      <c r="O237" s="25"/>
      <c r="P237" s="25"/>
      <c r="Q237" s="25"/>
      <c r="R237" s="25"/>
      <c r="S237" s="25"/>
      <c r="T237" s="25"/>
      <c r="U237" s="25"/>
      <c r="V237" s="25"/>
      <c r="W237" s="25"/>
      <c r="X237" s="25"/>
      <c r="Y237" s="25"/>
      <c r="Z237" s="25"/>
    </row>
    <row r="238" spans="1:26" ht="15" hidden="1" customHeight="1" x14ac:dyDescent="0.25">
      <c r="A238" s="193"/>
      <c r="B238" s="196" t="str">
        <f>Capacidades!M226</f>
        <v xml:space="preserve">   </v>
      </c>
      <c r="C238" s="196"/>
      <c r="D238" s="194"/>
      <c r="E238" s="194"/>
      <c r="F238" s="194"/>
      <c r="G238" s="194"/>
      <c r="H238" s="194"/>
      <c r="I238" s="194"/>
      <c r="J238" s="194"/>
      <c r="K238" s="194"/>
      <c r="L238" s="195"/>
      <c r="M238" s="24" t="str">
        <f t="shared" si="2"/>
        <v xml:space="preserve">   </v>
      </c>
      <c r="N238" s="25"/>
      <c r="O238" s="25"/>
      <c r="P238" s="25"/>
      <c r="Q238" s="25"/>
      <c r="R238" s="25"/>
      <c r="S238" s="25"/>
      <c r="T238" s="25"/>
      <c r="U238" s="25"/>
      <c r="V238" s="25"/>
      <c r="W238" s="25"/>
      <c r="X238" s="25"/>
      <c r="Y238" s="25"/>
      <c r="Z238" s="25"/>
    </row>
    <row r="239" spans="1:26" ht="15" hidden="1" customHeight="1" x14ac:dyDescent="0.25">
      <c r="A239" s="193"/>
      <c r="B239" s="196" t="str">
        <f>Capacidades!M227</f>
        <v xml:space="preserve">   </v>
      </c>
      <c r="C239" s="196"/>
      <c r="D239" s="194"/>
      <c r="E239" s="194"/>
      <c r="F239" s="194"/>
      <c r="G239" s="194"/>
      <c r="H239" s="194"/>
      <c r="I239" s="194"/>
      <c r="J239" s="194"/>
      <c r="K239" s="194"/>
      <c r="L239" s="195"/>
      <c r="M239" s="24" t="str">
        <f t="shared" si="2"/>
        <v xml:space="preserve">   </v>
      </c>
      <c r="N239" s="25"/>
      <c r="O239" s="25"/>
      <c r="P239" s="25"/>
      <c r="Q239" s="25"/>
      <c r="R239" s="25"/>
      <c r="S239" s="25"/>
      <c r="T239" s="25"/>
      <c r="U239" s="25"/>
      <c r="V239" s="25"/>
      <c r="W239" s="25"/>
      <c r="X239" s="25"/>
      <c r="Y239" s="25"/>
      <c r="Z239" s="25"/>
    </row>
    <row r="240" spans="1:26" ht="15" hidden="1" customHeight="1" x14ac:dyDescent="0.25">
      <c r="A240" s="193"/>
      <c r="B240" s="196" t="str">
        <f>Capacidades!M228</f>
        <v xml:space="preserve">   </v>
      </c>
      <c r="C240" s="196"/>
      <c r="D240" s="194"/>
      <c r="E240" s="194"/>
      <c r="F240" s="194"/>
      <c r="G240" s="194"/>
      <c r="H240" s="194"/>
      <c r="I240" s="194"/>
      <c r="J240" s="194"/>
      <c r="K240" s="194"/>
      <c r="L240" s="195"/>
      <c r="M240" s="24" t="str">
        <f t="shared" si="2"/>
        <v xml:space="preserve">   </v>
      </c>
      <c r="N240" s="25"/>
      <c r="O240" s="25"/>
      <c r="P240" s="25"/>
      <c r="Q240" s="25"/>
      <c r="R240" s="25"/>
      <c r="S240" s="25"/>
      <c r="T240" s="25"/>
      <c r="U240" s="25"/>
      <c r="V240" s="25"/>
      <c r="W240" s="25"/>
      <c r="X240" s="25"/>
      <c r="Y240" s="25"/>
      <c r="Z240" s="25"/>
    </row>
    <row r="241" spans="1:26" ht="15" hidden="1" customHeight="1" x14ac:dyDescent="0.25">
      <c r="A241" s="199"/>
      <c r="B241" s="196" t="str">
        <f>Capacidades!M229</f>
        <v xml:space="preserve">   </v>
      </c>
      <c r="C241" s="189"/>
      <c r="D241" s="194"/>
      <c r="E241" s="194"/>
      <c r="F241" s="194"/>
      <c r="G241" s="194"/>
      <c r="H241" s="194"/>
      <c r="I241" s="194"/>
      <c r="J241" s="194"/>
      <c r="K241" s="194"/>
      <c r="L241" s="195"/>
      <c r="M241" s="24" t="str">
        <f t="shared" si="2"/>
        <v xml:space="preserve">   </v>
      </c>
      <c r="N241" s="25"/>
      <c r="O241" s="25"/>
      <c r="P241" s="25"/>
      <c r="Q241" s="25"/>
      <c r="R241" s="25"/>
      <c r="S241" s="25"/>
      <c r="T241" s="25"/>
      <c r="U241" s="25"/>
      <c r="V241" s="25"/>
      <c r="W241" s="25"/>
      <c r="X241" s="25"/>
      <c r="Y241" s="25"/>
      <c r="Z241" s="25"/>
    </row>
    <row r="242" spans="1:26" ht="15" hidden="1" customHeight="1" x14ac:dyDescent="0.25">
      <c r="A242" s="189" t="str">
        <f>Capacidades!L230</f>
        <v xml:space="preserve">       </v>
      </c>
      <c r="B242" s="196" t="str">
        <f>Capacidades!M230</f>
        <v xml:space="preserve">   </v>
      </c>
      <c r="C242" s="196"/>
      <c r="D242" s="191">
        <f>Organización_Modular!F32</f>
        <v>0</v>
      </c>
      <c r="E242" s="191">
        <f>Organización_Modular!G32</f>
        <v>0</v>
      </c>
      <c r="F242" s="191">
        <f>Organización_Modular!H32</f>
        <v>0</v>
      </c>
      <c r="G242" s="191">
        <f>Organización_Modular!I32</f>
        <v>0</v>
      </c>
      <c r="H242" s="191">
        <f>SUM(F242:G242)</f>
        <v>0</v>
      </c>
      <c r="I242" s="191">
        <f>F242*16</f>
        <v>0</v>
      </c>
      <c r="J242" s="191">
        <f>G242*32</f>
        <v>0</v>
      </c>
      <c r="K242" s="191">
        <f>SUM(I242:J242)</f>
        <v>0</v>
      </c>
      <c r="L242" s="192"/>
      <c r="M242" s="24" t="str">
        <f t="shared" si="2"/>
        <v xml:space="preserve">   </v>
      </c>
      <c r="N242" s="25"/>
      <c r="O242" s="25"/>
      <c r="P242" s="25"/>
      <c r="Q242" s="25"/>
      <c r="R242" s="25"/>
      <c r="S242" s="25"/>
      <c r="T242" s="25"/>
      <c r="U242" s="25"/>
      <c r="V242" s="25"/>
      <c r="W242" s="25"/>
      <c r="X242" s="25"/>
      <c r="Y242" s="25"/>
      <c r="Z242" s="25"/>
    </row>
    <row r="243" spans="1:26" ht="15" hidden="1" customHeight="1" x14ac:dyDescent="0.25">
      <c r="A243" s="193"/>
      <c r="B243" s="196" t="str">
        <f>Capacidades!M231</f>
        <v xml:space="preserve">   </v>
      </c>
      <c r="C243" s="196"/>
      <c r="D243" s="194"/>
      <c r="E243" s="194"/>
      <c r="F243" s="194"/>
      <c r="G243" s="194"/>
      <c r="H243" s="194"/>
      <c r="I243" s="194"/>
      <c r="J243" s="194"/>
      <c r="K243" s="194"/>
      <c r="L243" s="195"/>
      <c r="M243" s="24" t="str">
        <f t="shared" si="2"/>
        <v xml:space="preserve">   </v>
      </c>
      <c r="N243" s="25"/>
      <c r="O243" s="25"/>
      <c r="P243" s="25"/>
      <c r="Q243" s="25"/>
      <c r="R243" s="25"/>
      <c r="S243" s="25"/>
      <c r="T243" s="25"/>
      <c r="U243" s="25"/>
      <c r="V243" s="25"/>
      <c r="W243" s="25"/>
      <c r="X243" s="25"/>
      <c r="Y243" s="25"/>
      <c r="Z243" s="25"/>
    </row>
    <row r="244" spans="1:26" ht="15" hidden="1" customHeight="1" x14ac:dyDescent="0.25">
      <c r="A244" s="193"/>
      <c r="B244" s="196" t="str">
        <f>Capacidades!M232</f>
        <v xml:space="preserve">   </v>
      </c>
      <c r="C244" s="196"/>
      <c r="D244" s="194"/>
      <c r="E244" s="194"/>
      <c r="F244" s="194"/>
      <c r="G244" s="194"/>
      <c r="H244" s="194"/>
      <c r="I244" s="194"/>
      <c r="J244" s="194"/>
      <c r="K244" s="194"/>
      <c r="L244" s="195"/>
      <c r="M244" s="24" t="str">
        <f t="shared" si="2"/>
        <v xml:space="preserve">   </v>
      </c>
      <c r="N244" s="25"/>
      <c r="O244" s="25"/>
      <c r="P244" s="25"/>
      <c r="Q244" s="25"/>
      <c r="R244" s="25"/>
      <c r="S244" s="25"/>
      <c r="T244" s="25"/>
      <c r="U244" s="25"/>
      <c r="V244" s="25"/>
      <c r="W244" s="25"/>
      <c r="X244" s="25"/>
      <c r="Y244" s="25"/>
      <c r="Z244" s="25"/>
    </row>
    <row r="245" spans="1:26" ht="15" hidden="1" customHeight="1" x14ac:dyDescent="0.25">
      <c r="A245" s="193"/>
      <c r="B245" s="196" t="str">
        <f>Capacidades!M233</f>
        <v xml:space="preserve">   </v>
      </c>
      <c r="C245" s="196"/>
      <c r="D245" s="194"/>
      <c r="E245" s="194"/>
      <c r="F245" s="194"/>
      <c r="G245" s="194"/>
      <c r="H245" s="194"/>
      <c r="I245" s="194"/>
      <c r="J245" s="194"/>
      <c r="K245" s="194"/>
      <c r="L245" s="195"/>
      <c r="M245" s="24" t="str">
        <f t="shared" si="2"/>
        <v xml:space="preserve">   </v>
      </c>
      <c r="N245" s="25"/>
      <c r="O245" s="25"/>
      <c r="P245" s="25"/>
      <c r="Q245" s="25"/>
      <c r="R245" s="25"/>
      <c r="S245" s="25"/>
      <c r="T245" s="25"/>
      <c r="U245" s="25"/>
      <c r="V245" s="25"/>
      <c r="W245" s="25"/>
      <c r="X245" s="25"/>
      <c r="Y245" s="25"/>
      <c r="Z245" s="25"/>
    </row>
    <row r="246" spans="1:26" ht="15" hidden="1" customHeight="1" x14ac:dyDescent="0.25">
      <c r="A246" s="193"/>
      <c r="B246" s="196" t="str">
        <f>Capacidades!M234</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5.25" hidden="1" customHeight="1" x14ac:dyDescent="0.25">
      <c r="A247" s="193"/>
      <c r="B247" s="196" t="str">
        <f>Capacidades!M235</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5" hidden="1" customHeight="1" x14ac:dyDescent="0.25">
      <c r="A248" s="193"/>
      <c r="B248" s="196" t="str">
        <f>Capacidades!M236</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5" hidden="1" customHeight="1" x14ac:dyDescent="0.25">
      <c r="A249" s="193"/>
      <c r="B249" s="196" t="str">
        <f>Capacidades!M237</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5" hidden="1" customHeight="1" x14ac:dyDescent="0.25">
      <c r="A250" s="193"/>
      <c r="B250" s="196" t="str">
        <f>Capacidades!M238</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5" hidden="1" customHeight="1" x14ac:dyDescent="0.25">
      <c r="A251" s="199"/>
      <c r="B251" s="196" t="str">
        <f>Capacidades!M239</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5" hidden="1" customHeight="1" x14ac:dyDescent="0.25">
      <c r="A252" s="189" t="str">
        <f>Capacidades!L240</f>
        <v xml:space="preserve">       </v>
      </c>
      <c r="B252" s="196" t="str">
        <f>Capacidades!M240</f>
        <v xml:space="preserve">   </v>
      </c>
      <c r="C252" s="196"/>
      <c r="D252" s="191">
        <f>Organización_Modular!F33</f>
        <v>0</v>
      </c>
      <c r="E252" s="191">
        <f>Organización_Modular!G33</f>
        <v>0</v>
      </c>
      <c r="F252" s="191">
        <f>Organización_Modular!H33</f>
        <v>0</v>
      </c>
      <c r="G252" s="191">
        <f>Organización_Modular!I33</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5" hidden="1" customHeight="1" x14ac:dyDescent="0.25">
      <c r="A253" s="193"/>
      <c r="B253" s="196" t="str">
        <f>Capacidades!M241</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5" hidden="1" customHeight="1" x14ac:dyDescent="0.25">
      <c r="A254" s="193"/>
      <c r="B254" s="196" t="str">
        <f>Capacidades!M242</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5" hidden="1" customHeight="1" x14ac:dyDescent="0.25">
      <c r="A255" s="193"/>
      <c r="B255" s="196" t="str">
        <f>Capacidades!M243</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5" hidden="1" customHeight="1" x14ac:dyDescent="0.25">
      <c r="A256" s="193"/>
      <c r="B256" s="196" t="str">
        <f>Capacidades!M244</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5" hidden="1" customHeight="1" x14ac:dyDescent="0.25">
      <c r="A257" s="193"/>
      <c r="B257" s="196" t="str">
        <f>Capacidades!M245</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5" hidden="1" customHeight="1" x14ac:dyDescent="0.25">
      <c r="A258" s="193"/>
      <c r="B258" s="196" t="str">
        <f>Capacidades!M246</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5" hidden="1" customHeight="1" x14ac:dyDescent="0.25">
      <c r="A259" s="193"/>
      <c r="B259" s="196" t="str">
        <f>Capacidades!M247</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5" hidden="1" customHeight="1" x14ac:dyDescent="0.25">
      <c r="A260" s="193"/>
      <c r="B260" s="196" t="str">
        <f>Capacidades!M248</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5" hidden="1" customHeight="1" x14ac:dyDescent="0.25">
      <c r="A261" s="199"/>
      <c r="B261" s="196" t="str">
        <f>Capacidades!M249</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5" hidden="1" customHeight="1" x14ac:dyDescent="0.25">
      <c r="A262" s="189" t="str">
        <f>Capacidades!L250</f>
        <v xml:space="preserve">       </v>
      </c>
      <c r="B262" s="196" t="str">
        <f>Capacidades!M250</f>
        <v xml:space="preserve">   </v>
      </c>
      <c r="C262" s="196"/>
      <c r="D262" s="191">
        <f>Organización_Modular!F34</f>
        <v>0</v>
      </c>
      <c r="E262" s="191">
        <f>Organización_Modular!G34</f>
        <v>0</v>
      </c>
      <c r="F262" s="191">
        <f>Organización_Modular!H34</f>
        <v>0</v>
      </c>
      <c r="G262" s="191">
        <f>Organización_Modular!I34</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5" hidden="1" customHeight="1" x14ac:dyDescent="0.25">
      <c r="A263" s="193"/>
      <c r="B263" s="196" t="str">
        <f>Capacidades!M251</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5" hidden="1" customHeight="1" x14ac:dyDescent="0.25">
      <c r="A264" s="193"/>
      <c r="B264" s="196" t="str">
        <f>Capacidades!M252</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5" hidden="1" customHeight="1" x14ac:dyDescent="0.25">
      <c r="A265" s="193"/>
      <c r="B265" s="196" t="str">
        <f>Capacidades!M253</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5" hidden="1" customHeight="1" x14ac:dyDescent="0.25">
      <c r="A266" s="193"/>
      <c r="B266" s="196" t="str">
        <f>Capacidades!M254</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5" hidden="1" customHeight="1" x14ac:dyDescent="0.25">
      <c r="A267" s="193"/>
      <c r="B267" s="196" t="str">
        <f>Capacidades!M255</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5" hidden="1" customHeight="1" x14ac:dyDescent="0.25">
      <c r="A268" s="193"/>
      <c r="B268" s="196" t="str">
        <f>Capacidades!M256</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5" hidden="1" customHeight="1" x14ac:dyDescent="0.25">
      <c r="A269" s="193"/>
      <c r="B269" s="196" t="str">
        <f>Capacidades!M257</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5" hidden="1" customHeight="1" x14ac:dyDescent="0.25">
      <c r="A270" s="193"/>
      <c r="B270" s="196" t="str">
        <f>Capacidades!M258</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5" hidden="1" customHeight="1" x14ac:dyDescent="0.25">
      <c r="A271" s="199"/>
      <c r="B271" s="196" t="str">
        <f>Capacidades!M259</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5" hidden="1" customHeight="1" x14ac:dyDescent="0.25">
      <c r="A272" s="189" t="str">
        <f>Capacidades!L260</f>
        <v xml:space="preserve">       </v>
      </c>
      <c r="B272" s="196" t="str">
        <f>Capacidades!M260</f>
        <v xml:space="preserve">   </v>
      </c>
      <c r="C272" s="196"/>
      <c r="D272" s="191">
        <f>Organización_Modular!F35</f>
        <v>0</v>
      </c>
      <c r="E272" s="191">
        <f>Organización_Modular!G35</f>
        <v>0</v>
      </c>
      <c r="F272" s="191">
        <f>Organización_Modular!H35</f>
        <v>0</v>
      </c>
      <c r="G272" s="191">
        <f>Organización_Modular!I35</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5" hidden="1" customHeight="1" x14ac:dyDescent="0.25">
      <c r="A273" s="193"/>
      <c r="B273" s="196" t="str">
        <f>Capacidades!M261</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5" hidden="1" customHeight="1" x14ac:dyDescent="0.25">
      <c r="A274" s="193"/>
      <c r="B274" s="196" t="str">
        <f>Capacidades!M262</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5" hidden="1" customHeight="1" x14ac:dyDescent="0.25">
      <c r="A275" s="193"/>
      <c r="B275" s="196" t="str">
        <f>Capacidades!M263</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5" hidden="1" customHeight="1" x14ac:dyDescent="0.25">
      <c r="A276" s="193"/>
      <c r="B276" s="196" t="str">
        <f>Capacidades!M264</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5" hidden="1" customHeight="1" x14ac:dyDescent="0.25">
      <c r="A277" s="193"/>
      <c r="B277" s="196" t="str">
        <f>Capacidades!M265</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5" hidden="1" customHeight="1" x14ac:dyDescent="0.25">
      <c r="A278" s="193"/>
      <c r="B278" s="196" t="str">
        <f>Capacidades!M266</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5" hidden="1" customHeight="1" x14ac:dyDescent="0.25">
      <c r="A279" s="193"/>
      <c r="B279" s="196" t="str">
        <f>Capacidades!M267</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hidden="1" customHeight="1" x14ac:dyDescent="0.25">
      <c r="A280" s="193"/>
      <c r="B280" s="196" t="str">
        <f>Capacidades!M268</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5" hidden="1" customHeight="1" x14ac:dyDescent="0.25">
      <c r="A281" s="199"/>
      <c r="B281" s="196" t="str">
        <f>Capacidades!M269</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5" hidden="1" customHeight="1" x14ac:dyDescent="0.25">
      <c r="A282" s="189" t="str">
        <f>Capacidades!L270</f>
        <v xml:space="preserve">       </v>
      </c>
      <c r="B282" s="196" t="str">
        <f>Capacidades!M270</f>
        <v xml:space="preserve">   </v>
      </c>
      <c r="C282" s="196"/>
      <c r="D282" s="191">
        <f>Organización_Modular!F36</f>
        <v>0</v>
      </c>
      <c r="E282" s="191">
        <f>Organización_Modular!G36</f>
        <v>0</v>
      </c>
      <c r="F282" s="191">
        <f>Organización_Modular!H36</f>
        <v>0</v>
      </c>
      <c r="G282" s="191">
        <f>Organización_Modular!I36</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5" hidden="1" customHeight="1" x14ac:dyDescent="0.25">
      <c r="A283" s="193"/>
      <c r="B283" s="196" t="str">
        <f>Capacidades!M271</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5" hidden="1" customHeight="1" x14ac:dyDescent="0.25">
      <c r="A284" s="193"/>
      <c r="B284" s="196" t="str">
        <f>Capacidades!M272</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5" hidden="1" customHeight="1" x14ac:dyDescent="0.25">
      <c r="A285" s="193"/>
      <c r="B285" s="196" t="str">
        <f>Capacidades!M273</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5" hidden="1" customHeight="1" x14ac:dyDescent="0.25">
      <c r="A286" s="193"/>
      <c r="B286" s="196" t="str">
        <f>Capacidades!M274</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5" hidden="1" customHeight="1" x14ac:dyDescent="0.25">
      <c r="A287" s="193"/>
      <c r="B287" s="196" t="str">
        <f>Capacidades!M275</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5" hidden="1" customHeight="1" x14ac:dyDescent="0.25">
      <c r="A288" s="193"/>
      <c r="B288" s="196" t="str">
        <f>Capacidades!M276</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5" hidden="1" customHeight="1" x14ac:dyDescent="0.25">
      <c r="A289" s="193"/>
      <c r="B289" s="196" t="str">
        <f>Capacidades!M277</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5" hidden="1" customHeight="1" x14ac:dyDescent="0.25">
      <c r="A290" s="193"/>
      <c r="B290" s="196" t="str">
        <f>Capacidades!M278</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5" hidden="1" customHeight="1" x14ac:dyDescent="0.25">
      <c r="A291" s="199"/>
      <c r="B291" s="196" t="str">
        <f>Capacidades!M279</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5" hidden="1" customHeight="1" x14ac:dyDescent="0.25">
      <c r="A292" s="189" t="str">
        <f>Capacidades!L280</f>
        <v xml:space="preserve">       </v>
      </c>
      <c r="B292" s="196" t="str">
        <f>Capacidades!M280</f>
        <v xml:space="preserve">   </v>
      </c>
      <c r="C292" s="196"/>
      <c r="D292" s="191">
        <f>Organización_Modular!F37</f>
        <v>0</v>
      </c>
      <c r="E292" s="191">
        <f>Organización_Modular!G37</f>
        <v>0</v>
      </c>
      <c r="F292" s="191">
        <f>Organización_Modular!H37</f>
        <v>0</v>
      </c>
      <c r="G292" s="191">
        <f>Organización_Modular!I37</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3.75" hidden="1" customHeight="1" x14ac:dyDescent="0.25">
      <c r="A293" s="193"/>
      <c r="B293" s="196" t="str">
        <f>Capacidades!M281</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5" hidden="1" customHeight="1" x14ac:dyDescent="0.25">
      <c r="A294" s="193"/>
      <c r="B294" s="196" t="str">
        <f>Capacidades!M282</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5" hidden="1" customHeight="1" x14ac:dyDescent="0.25">
      <c r="A295" s="193"/>
      <c r="B295" s="196" t="str">
        <f>Capacidades!M283</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15" hidden="1" customHeight="1" x14ac:dyDescent="0.25">
      <c r="A296" s="193"/>
      <c r="B296" s="196" t="str">
        <f>Capacidades!M284</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5" hidden="1" customHeight="1" x14ac:dyDescent="0.25">
      <c r="A297" s="193"/>
      <c r="B297" s="196" t="str">
        <f>Capacidades!M285</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5" hidden="1" customHeight="1" x14ac:dyDescent="0.25">
      <c r="A298" s="193"/>
      <c r="B298" s="196" t="str">
        <f>Capacidades!M286</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5" hidden="1" customHeight="1" x14ac:dyDescent="0.25">
      <c r="A299" s="193"/>
      <c r="B299" s="196" t="str">
        <f>Capacidades!M287</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5" hidden="1" customHeight="1" x14ac:dyDescent="0.25">
      <c r="A300" s="193"/>
      <c r="B300" s="196" t="str">
        <f>Capacidades!M288</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5" hidden="1" customHeight="1" x14ac:dyDescent="0.25">
      <c r="A301" s="199"/>
      <c r="B301" s="196" t="str">
        <f>Capacidades!M289</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5" hidden="1" customHeight="1" x14ac:dyDescent="0.25">
      <c r="A302" s="189" t="str">
        <f>Capacidades!L290</f>
        <v xml:space="preserve">       </v>
      </c>
      <c r="B302" s="196" t="str">
        <f>Capacidades!M290</f>
        <v xml:space="preserve">   </v>
      </c>
      <c r="C302" s="196"/>
      <c r="D302" s="191">
        <f>Organización_Modular!F38</f>
        <v>0</v>
      </c>
      <c r="E302" s="191">
        <f>Organización_Modular!G38</f>
        <v>0</v>
      </c>
      <c r="F302" s="191">
        <f>Organización_Modular!H38</f>
        <v>0</v>
      </c>
      <c r="G302" s="191">
        <f>Organización_Modular!I38</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5" hidden="1" customHeight="1" x14ac:dyDescent="0.25">
      <c r="A303" s="193"/>
      <c r="B303" s="196" t="str">
        <f>Capacidades!M291</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5" hidden="1" customHeight="1" x14ac:dyDescent="0.25">
      <c r="A304" s="193"/>
      <c r="B304" s="196" t="str">
        <f>Capacidades!M292</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5" hidden="1" customHeight="1" x14ac:dyDescent="0.25">
      <c r="A305" s="193"/>
      <c r="B305" s="196" t="str">
        <f>Capacidades!M293</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5" hidden="1" customHeight="1" x14ac:dyDescent="0.25">
      <c r="A306" s="193"/>
      <c r="B306" s="196" t="str">
        <f>Capacidades!M294</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5" hidden="1" customHeight="1" x14ac:dyDescent="0.25">
      <c r="A307" s="193"/>
      <c r="B307" s="196" t="str">
        <f>Capacidades!M295</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5" hidden="1" customHeight="1" x14ac:dyDescent="0.25">
      <c r="A308" s="193"/>
      <c r="B308" s="196" t="str">
        <f>Capacidades!M296</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5" hidden="1" customHeight="1" x14ac:dyDescent="0.25">
      <c r="A309" s="193"/>
      <c r="B309" s="196" t="str">
        <f>Capacidades!M297</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5" hidden="1" customHeight="1" x14ac:dyDescent="0.25">
      <c r="A310" s="193"/>
      <c r="B310" s="196" t="str">
        <f>Capacidades!M298</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5" hidden="1" customHeight="1" x14ac:dyDescent="0.25">
      <c r="A311" s="199"/>
      <c r="B311" s="196" t="str">
        <f>Capacidades!M299</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5" hidden="1" customHeight="1" x14ac:dyDescent="0.25">
      <c r="A312" s="189" t="str">
        <f>Capacidades!L300</f>
        <v xml:space="preserve">       </v>
      </c>
      <c r="B312" s="196" t="str">
        <f>Capacidades!M300</f>
        <v xml:space="preserve">   </v>
      </c>
      <c r="C312" s="196"/>
      <c r="D312" s="191">
        <f>Organización_Modular!F39</f>
        <v>0</v>
      </c>
      <c r="E312" s="191">
        <f>Organización_Modular!G39</f>
        <v>0</v>
      </c>
      <c r="F312" s="191">
        <f>Organización_Modular!H39</f>
        <v>0</v>
      </c>
      <c r="G312" s="191">
        <f>Organización_Modular!I39</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5" hidden="1" customHeight="1" x14ac:dyDescent="0.25">
      <c r="A313" s="193"/>
      <c r="B313" s="196" t="str">
        <f>Capacidades!M301</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5" hidden="1" customHeight="1" x14ac:dyDescent="0.25">
      <c r="A314" s="193"/>
      <c r="B314" s="196" t="str">
        <f>Capacidades!M302</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5" hidden="1" customHeight="1" x14ac:dyDescent="0.25">
      <c r="A315" s="193"/>
      <c r="B315" s="196" t="str">
        <f>Capacidades!M303</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5" hidden="1" customHeight="1" x14ac:dyDescent="0.25">
      <c r="A316" s="193"/>
      <c r="B316" s="196" t="str">
        <f>Capacidades!M304</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5" hidden="1" customHeight="1" x14ac:dyDescent="0.25">
      <c r="A317" s="193"/>
      <c r="B317" s="196" t="str">
        <f>Capacidades!M305</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5" hidden="1" customHeight="1" x14ac:dyDescent="0.25">
      <c r="A318" s="193"/>
      <c r="B318" s="196" t="str">
        <f>Capacidades!M306</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5" hidden="1" customHeight="1" x14ac:dyDescent="0.25">
      <c r="A319" s="193"/>
      <c r="B319" s="196" t="str">
        <f>Capacidades!M307</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5" hidden="1" customHeight="1" x14ac:dyDescent="0.25">
      <c r="A320" s="193"/>
      <c r="B320" s="196" t="str">
        <f>Capacidades!M308</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5" hidden="1" customHeight="1" x14ac:dyDescent="0.25">
      <c r="A321" s="199"/>
      <c r="B321" s="196" t="str">
        <f>Capacidades!M309</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33.7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8.5" customHeight="1" x14ac:dyDescent="0.25">
      <c r="A323" s="541" t="s">
        <v>527</v>
      </c>
      <c r="B323" s="542"/>
      <c r="C323" s="542"/>
      <c r="D323" s="542"/>
      <c r="E323" s="542"/>
      <c r="F323" s="542"/>
      <c r="G323" s="542"/>
      <c r="H323" s="542"/>
      <c r="I323" s="542"/>
      <c r="J323" s="542"/>
      <c r="K323" s="542"/>
      <c r="L323" s="543"/>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75" customHeight="1" x14ac:dyDescent="0.25">
      <c r="A324" s="541" t="s">
        <v>528</v>
      </c>
      <c r="B324" s="542"/>
      <c r="C324" s="542"/>
      <c r="D324" s="542"/>
      <c r="E324" s="542"/>
      <c r="F324" s="542"/>
      <c r="G324" s="542"/>
      <c r="H324" s="542"/>
      <c r="I324" s="542"/>
      <c r="J324" s="542"/>
      <c r="K324" s="542"/>
      <c r="L324" s="543"/>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0.75" customHeight="1" x14ac:dyDescent="0.25">
      <c r="A325" s="544"/>
      <c r="B325" s="545"/>
      <c r="C325" s="545"/>
      <c r="D325" s="545"/>
      <c r="E325" s="545"/>
      <c r="F325" s="545"/>
      <c r="G325" s="545"/>
      <c r="H325" s="545"/>
      <c r="I325" s="545"/>
      <c r="J325" s="545"/>
      <c r="K325" s="545"/>
      <c r="L325" s="546"/>
      <c r="M325" s="24">
        <f t="shared" si="3"/>
        <v>0</v>
      </c>
      <c r="N325" s="25"/>
      <c r="O325" s="25"/>
      <c r="P325" s="25"/>
      <c r="Q325" s="25"/>
      <c r="R325" s="25"/>
      <c r="S325" s="25"/>
      <c r="T325" s="25"/>
      <c r="U325" s="25"/>
      <c r="V325" s="25"/>
      <c r="W325" s="25"/>
      <c r="X325" s="25"/>
      <c r="Y325" s="25"/>
      <c r="Z325" s="25"/>
    </row>
    <row r="326" spans="1:26" ht="39" customHeight="1" x14ac:dyDescent="0.25">
      <c r="A326" s="547" t="s">
        <v>529</v>
      </c>
      <c r="B326" s="540"/>
      <c r="C326" s="547" t="s">
        <v>530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80" customHeight="1" x14ac:dyDescent="0.25">
      <c r="A327" s="442" t="s">
        <v>699</v>
      </c>
      <c r="B327" s="420"/>
      <c r="C327" s="565" t="s">
        <v>531</v>
      </c>
      <c r="D327" s="565"/>
      <c r="E327" s="565"/>
      <c r="F327" s="565"/>
      <c r="G327" s="565"/>
      <c r="H327" s="565"/>
      <c r="I327" s="565"/>
      <c r="J327" s="565"/>
      <c r="K327" s="565"/>
      <c r="L327" s="566"/>
      <c r="M327" s="24" t="str">
        <f t="shared" si="3"/>
        <v>UC1 C1 Ejecutar cortes de cabello tomando en cuenta tendencias y criterios esteticos, asi como las diferentes morfologias y requerimientos del cliente.</v>
      </c>
      <c r="N327" s="25"/>
      <c r="O327" s="25"/>
      <c r="P327" s="25"/>
      <c r="Q327" s="25"/>
      <c r="R327" s="25"/>
      <c r="S327" s="25"/>
      <c r="T327" s="25"/>
      <c r="U327" s="25"/>
      <c r="V327" s="25"/>
      <c r="W327" s="25"/>
      <c r="X327" s="25"/>
      <c r="Y327" s="25"/>
      <c r="Z327" s="25"/>
    </row>
    <row r="328" spans="1:26" ht="50.25" customHeight="1" x14ac:dyDescent="0.25">
      <c r="A328" s="541" t="s">
        <v>700</v>
      </c>
      <c r="B328" s="540"/>
      <c r="C328" s="567"/>
      <c r="D328" s="567"/>
      <c r="E328" s="567"/>
      <c r="F328" s="567"/>
      <c r="G328" s="567"/>
      <c r="H328" s="567"/>
      <c r="I328" s="567"/>
      <c r="J328" s="567"/>
      <c r="K328" s="567"/>
      <c r="L328" s="568"/>
      <c r="M328" s="211" t="str">
        <f t="shared" si="3"/>
        <v>UC1 C2 Ejecutar cortes y diseño de barba y bigote tomando en cuenta tendencias y criterios esteticos, asi como las diferentes morfologias y requerimientos del cliente</v>
      </c>
      <c r="N328" s="52"/>
      <c r="O328" s="52"/>
      <c r="P328" s="52"/>
      <c r="Q328" s="52"/>
      <c r="R328" s="52"/>
      <c r="S328" s="52"/>
      <c r="T328" s="52"/>
      <c r="U328" s="52"/>
      <c r="V328" s="52"/>
      <c r="W328" s="52"/>
      <c r="X328" s="52"/>
      <c r="Y328" s="52"/>
      <c r="Z328" s="52"/>
    </row>
    <row r="329" spans="1:26" ht="56.25" customHeight="1" x14ac:dyDescent="0.25">
      <c r="A329" s="541" t="s">
        <v>701</v>
      </c>
      <c r="B329" s="540"/>
      <c r="C329" s="567"/>
      <c r="D329" s="567"/>
      <c r="E329" s="567"/>
      <c r="F329" s="567"/>
      <c r="G329" s="567"/>
      <c r="H329" s="567"/>
      <c r="I329" s="567"/>
      <c r="J329" s="567"/>
      <c r="K329" s="567"/>
      <c r="L329" s="568"/>
      <c r="M329" s="211" t="str">
        <f t="shared" si="3"/>
        <v>UC1 C3 Ejecutar peinados según procedimientos tecnicos, creatividad y normas de bioseguridad e higiene</v>
      </c>
      <c r="N329" s="52"/>
      <c r="O329" s="52"/>
      <c r="P329" s="52"/>
      <c r="Q329" s="52"/>
      <c r="R329" s="52"/>
      <c r="S329" s="52"/>
      <c r="T329" s="52"/>
      <c r="U329" s="52"/>
      <c r="V329" s="52"/>
      <c r="W329" s="52"/>
      <c r="X329" s="52"/>
      <c r="Y329" s="52"/>
      <c r="Z329" s="52"/>
    </row>
    <row r="330" spans="1:26" ht="33" hidden="1" customHeight="1" x14ac:dyDescent="0.25">
      <c r="A330" s="541"/>
      <c r="B330" s="540"/>
      <c r="C330" s="327"/>
      <c r="D330" s="209"/>
      <c r="E330" s="209"/>
      <c r="F330" s="209"/>
      <c r="G330" s="209"/>
      <c r="H330" s="209"/>
      <c r="I330" s="209"/>
      <c r="J330" s="209"/>
      <c r="K330" s="209"/>
      <c r="L330" s="210"/>
      <c r="M330" s="211">
        <f t="shared" si="3"/>
        <v>0</v>
      </c>
      <c r="N330" s="52"/>
      <c r="O330" s="52"/>
      <c r="P330" s="52"/>
      <c r="Q330" s="52"/>
      <c r="R330" s="52"/>
      <c r="S330" s="52"/>
      <c r="T330" s="52"/>
      <c r="U330" s="52"/>
      <c r="V330" s="52"/>
      <c r="W330" s="52"/>
      <c r="X330" s="52"/>
      <c r="Y330" s="52"/>
      <c r="Z330" s="52"/>
    </row>
    <row r="331" spans="1:26" ht="27.75" hidden="1" customHeight="1" x14ac:dyDescent="0.25">
      <c r="A331" s="541"/>
      <c r="B331" s="540"/>
      <c r="C331" s="327"/>
      <c r="D331" s="209"/>
      <c r="E331" s="209"/>
      <c r="F331" s="209"/>
      <c r="G331" s="209"/>
      <c r="H331" s="209"/>
      <c r="I331" s="209"/>
      <c r="J331" s="209"/>
      <c r="K331" s="209"/>
      <c r="L331" s="210"/>
      <c r="M331" s="211">
        <f t="shared" si="3"/>
        <v>0</v>
      </c>
      <c r="N331" s="52"/>
      <c r="O331" s="52"/>
      <c r="P331" s="52"/>
      <c r="Q331" s="52"/>
      <c r="R331" s="52"/>
      <c r="S331" s="52"/>
      <c r="T331" s="52"/>
      <c r="U331" s="52"/>
      <c r="V331" s="52"/>
      <c r="W331" s="52"/>
      <c r="X331" s="52"/>
      <c r="Y331" s="52"/>
      <c r="Z331" s="52"/>
    </row>
    <row r="332" spans="1:26" ht="42.75" hidden="1" customHeight="1" x14ac:dyDescent="0.25">
      <c r="A332" s="539"/>
      <c r="B332" s="540"/>
      <c r="C332" s="327"/>
      <c r="D332" s="209"/>
      <c r="E332" s="209"/>
      <c r="F332" s="209"/>
      <c r="G332" s="209"/>
      <c r="H332" s="209"/>
      <c r="I332" s="209"/>
      <c r="J332" s="209"/>
      <c r="K332" s="209"/>
      <c r="L332" s="210"/>
      <c r="M332" s="24">
        <f t="shared" si="3"/>
        <v>0</v>
      </c>
      <c r="N332" s="25"/>
      <c r="O332" s="25"/>
      <c r="P332" s="25"/>
      <c r="Q332" s="25"/>
      <c r="R332" s="25"/>
      <c r="S332" s="25"/>
      <c r="T332" s="25"/>
      <c r="U332" s="25"/>
      <c r="V332" s="25"/>
      <c r="W332" s="25"/>
      <c r="X332" s="25"/>
      <c r="Y332" s="25"/>
      <c r="Z332" s="25"/>
    </row>
    <row r="333" spans="1:26" ht="15.75" hidden="1" customHeight="1" x14ac:dyDescent="0.25">
      <c r="A333" s="539"/>
      <c r="B333" s="540"/>
      <c r="C333" s="327"/>
      <c r="D333" s="209"/>
      <c r="E333" s="209"/>
      <c r="F333" s="209"/>
      <c r="G333" s="209"/>
      <c r="H333" s="209"/>
      <c r="I333" s="209"/>
      <c r="J333" s="209"/>
      <c r="K333" s="209"/>
      <c r="L333" s="210"/>
      <c r="M333" s="24">
        <f t="shared" si="3"/>
        <v>0</v>
      </c>
      <c r="N333" s="25"/>
      <c r="O333" s="25"/>
      <c r="P333" s="25"/>
      <c r="Q333" s="25"/>
      <c r="R333" s="25"/>
      <c r="S333" s="25"/>
      <c r="T333" s="25"/>
      <c r="U333" s="25"/>
      <c r="V333" s="25"/>
      <c r="W333" s="25"/>
      <c r="X333" s="25"/>
      <c r="Y333" s="25"/>
      <c r="Z333" s="25"/>
    </row>
    <row r="334" spans="1:26" ht="25.5" hidden="1" customHeight="1" x14ac:dyDescent="0.25">
      <c r="A334" s="539"/>
      <c r="B334" s="540"/>
      <c r="C334" s="327"/>
      <c r="D334" s="209"/>
      <c r="E334" s="209"/>
      <c r="F334" s="209"/>
      <c r="G334" s="209"/>
      <c r="H334" s="209"/>
      <c r="I334" s="209"/>
      <c r="J334" s="209"/>
      <c r="K334" s="209"/>
      <c r="L334" s="210"/>
      <c r="M334" s="24">
        <f t="shared" si="3"/>
        <v>0</v>
      </c>
      <c r="N334" s="25"/>
      <c r="O334" s="25"/>
      <c r="P334" s="25"/>
      <c r="Q334" s="25"/>
      <c r="R334" s="25"/>
      <c r="S334" s="25"/>
      <c r="T334" s="25"/>
      <c r="U334" s="25"/>
      <c r="V334" s="25"/>
      <c r="W334" s="25"/>
      <c r="X334" s="25"/>
      <c r="Y334" s="25"/>
      <c r="Z334" s="25"/>
    </row>
    <row r="335" spans="1:26" ht="21.75" hidden="1" customHeight="1" x14ac:dyDescent="0.25">
      <c r="A335" s="539"/>
      <c r="B335" s="540"/>
      <c r="C335" s="327"/>
      <c r="D335" s="209"/>
      <c r="E335" s="209"/>
      <c r="F335" s="209"/>
      <c r="G335" s="209"/>
      <c r="H335" s="209"/>
      <c r="I335" s="209"/>
      <c r="J335" s="209"/>
      <c r="K335" s="209"/>
      <c r="L335" s="210"/>
      <c r="M335" s="24">
        <f t="shared" si="3"/>
        <v>0</v>
      </c>
      <c r="N335" s="25"/>
      <c r="O335" s="25"/>
      <c r="P335" s="25"/>
      <c r="Q335" s="25"/>
      <c r="R335" s="25"/>
      <c r="S335" s="25"/>
      <c r="T335" s="25"/>
      <c r="U335" s="25"/>
      <c r="V335" s="25"/>
      <c r="W335" s="25"/>
      <c r="X335" s="25"/>
      <c r="Y335" s="25"/>
      <c r="Z335" s="25"/>
    </row>
    <row r="336" spans="1:26" ht="32.25" hidden="1" customHeight="1" x14ac:dyDescent="0.25">
      <c r="A336" s="539"/>
      <c r="B336" s="540"/>
      <c r="C336" s="327"/>
      <c r="D336" s="209"/>
      <c r="E336" s="209"/>
      <c r="F336" s="209"/>
      <c r="G336" s="209"/>
      <c r="H336" s="209"/>
      <c r="I336" s="209"/>
      <c r="J336" s="209"/>
      <c r="K336" s="209"/>
      <c r="L336" s="210"/>
      <c r="M336" s="24">
        <f t="shared" si="3"/>
        <v>0</v>
      </c>
      <c r="N336" s="25"/>
      <c r="O336" s="25"/>
      <c r="P336" s="25"/>
      <c r="Q336" s="25"/>
      <c r="R336" s="25"/>
      <c r="S336" s="25"/>
      <c r="T336" s="25"/>
      <c r="U336" s="25"/>
      <c r="V336" s="25"/>
      <c r="W336" s="25"/>
      <c r="X336" s="25"/>
      <c r="Y336" s="25"/>
      <c r="Z336" s="25"/>
    </row>
    <row r="337" spans="1:26" ht="31.5" hidden="1" customHeight="1" x14ac:dyDescent="0.25">
      <c r="A337" s="539"/>
      <c r="B337" s="540"/>
      <c r="C337" s="327"/>
      <c r="D337" s="209"/>
      <c r="E337" s="209"/>
      <c r="F337" s="209"/>
      <c r="G337" s="209"/>
      <c r="H337" s="209"/>
      <c r="I337" s="209"/>
      <c r="J337" s="209"/>
      <c r="K337" s="209"/>
      <c r="L337" s="210"/>
      <c r="M337" s="24">
        <f t="shared" si="3"/>
        <v>0</v>
      </c>
      <c r="N337" s="25"/>
      <c r="O337" s="25"/>
      <c r="P337" s="25"/>
      <c r="Q337" s="25"/>
      <c r="R337" s="25"/>
      <c r="S337" s="25"/>
      <c r="T337" s="25"/>
      <c r="U337" s="25"/>
      <c r="V337" s="25"/>
      <c r="W337" s="25"/>
      <c r="X337" s="25"/>
      <c r="Y337" s="25"/>
      <c r="Z337" s="25"/>
    </row>
    <row r="338" spans="1:26" ht="8.25" hidden="1" customHeight="1" x14ac:dyDescent="0.25">
      <c r="A338" s="539"/>
      <c r="B338" s="540"/>
      <c r="C338" s="327"/>
      <c r="D338" s="209"/>
      <c r="E338" s="209"/>
      <c r="F338" s="209"/>
      <c r="G338" s="209"/>
      <c r="H338" s="209"/>
      <c r="I338" s="209"/>
      <c r="J338" s="209"/>
      <c r="K338" s="209"/>
      <c r="L338" s="210"/>
      <c r="M338" s="24">
        <f t="shared" si="3"/>
        <v>0</v>
      </c>
      <c r="N338" s="25"/>
      <c r="O338" s="25"/>
      <c r="P338" s="25"/>
      <c r="Q338" s="25"/>
      <c r="R338" s="25"/>
      <c r="S338" s="25"/>
      <c r="T338" s="25"/>
      <c r="U338" s="25"/>
      <c r="V338" s="25"/>
      <c r="W338" s="25"/>
      <c r="X338" s="25"/>
      <c r="Y338" s="25"/>
      <c r="Z338" s="25"/>
    </row>
    <row r="339" spans="1:26" ht="31.5" hidden="1" customHeight="1" x14ac:dyDescent="0.25">
      <c r="A339" s="539"/>
      <c r="B339" s="540"/>
      <c r="C339" s="327"/>
      <c r="D339" s="209"/>
      <c r="E339" s="209"/>
      <c r="F339" s="209"/>
      <c r="G339" s="209"/>
      <c r="H339" s="209"/>
      <c r="I339" s="209"/>
      <c r="J339" s="209"/>
      <c r="K339" s="209"/>
      <c r="L339" s="210"/>
      <c r="M339" s="24">
        <f t="shared" si="3"/>
        <v>0</v>
      </c>
      <c r="N339" s="25"/>
      <c r="O339" s="25"/>
      <c r="P339" s="25"/>
      <c r="Q339" s="25"/>
      <c r="R339" s="25"/>
      <c r="S339" s="25"/>
      <c r="T339" s="25"/>
      <c r="U339" s="25"/>
      <c r="V339" s="25"/>
      <c r="W339" s="25"/>
      <c r="X339" s="25"/>
      <c r="Y339" s="25"/>
      <c r="Z339" s="25"/>
    </row>
    <row r="340" spans="1:26" ht="30" hidden="1" customHeight="1" x14ac:dyDescent="0.25">
      <c r="A340" s="539"/>
      <c r="B340" s="540"/>
      <c r="C340" s="327"/>
      <c r="D340" s="209"/>
      <c r="E340" s="209"/>
      <c r="F340" s="209"/>
      <c r="G340" s="209"/>
      <c r="H340" s="209"/>
      <c r="I340" s="209"/>
      <c r="J340" s="209"/>
      <c r="K340" s="209"/>
      <c r="L340" s="210"/>
      <c r="M340" s="24">
        <f t="shared" si="3"/>
        <v>0</v>
      </c>
      <c r="N340" s="25"/>
      <c r="O340" s="25"/>
      <c r="P340" s="25"/>
      <c r="Q340" s="25"/>
      <c r="R340" s="25"/>
      <c r="S340" s="25"/>
      <c r="T340" s="25"/>
      <c r="U340" s="25"/>
      <c r="V340" s="25"/>
      <c r="W340" s="25"/>
      <c r="X340" s="25"/>
      <c r="Y340" s="25"/>
      <c r="Z340" s="25"/>
    </row>
    <row r="341" spans="1:26" ht="31.5" hidden="1" customHeight="1" x14ac:dyDescent="0.25">
      <c r="A341" s="539"/>
      <c r="B341" s="540"/>
      <c r="C341" s="327"/>
      <c r="D341" s="209"/>
      <c r="E341" s="209"/>
      <c r="F341" s="209"/>
      <c r="G341" s="209"/>
      <c r="H341" s="209"/>
      <c r="I341" s="209"/>
      <c r="J341" s="209"/>
      <c r="K341" s="209"/>
      <c r="L341" s="210"/>
      <c r="M341" s="24">
        <f t="shared" si="3"/>
        <v>0</v>
      </c>
      <c r="N341" s="25"/>
      <c r="O341" s="25"/>
      <c r="P341" s="25"/>
      <c r="Q341" s="25"/>
      <c r="R341" s="25"/>
      <c r="S341" s="25"/>
      <c r="T341" s="25"/>
      <c r="U341" s="25"/>
      <c r="V341" s="25"/>
      <c r="W341" s="25"/>
      <c r="X341" s="25"/>
      <c r="Y341" s="25"/>
      <c r="Z341" s="25"/>
    </row>
    <row r="342" spans="1:26" ht="24" hidden="1" customHeight="1" x14ac:dyDescent="0.25">
      <c r="A342" s="539"/>
      <c r="B342" s="540"/>
      <c r="C342" s="327"/>
      <c r="D342" s="209"/>
      <c r="E342" s="209"/>
      <c r="F342" s="209"/>
      <c r="G342" s="209"/>
      <c r="H342" s="209"/>
      <c r="I342" s="209"/>
      <c r="J342" s="209"/>
      <c r="K342" s="209"/>
      <c r="L342" s="210"/>
      <c r="M342" s="24">
        <f t="shared" si="3"/>
        <v>0</v>
      </c>
      <c r="N342" s="25"/>
      <c r="O342" s="25"/>
      <c r="P342" s="25"/>
      <c r="Q342" s="25"/>
      <c r="R342" s="25"/>
      <c r="S342" s="25"/>
      <c r="T342" s="25"/>
      <c r="U342" s="25"/>
      <c r="V342" s="25"/>
      <c r="W342" s="25"/>
      <c r="X342" s="25"/>
      <c r="Y342" s="25"/>
      <c r="Z342" s="25"/>
    </row>
    <row r="343" spans="1:26" ht="35.25" hidden="1" customHeight="1" x14ac:dyDescent="0.25">
      <c r="A343" s="539"/>
      <c r="B343" s="540"/>
      <c r="C343" s="327"/>
      <c r="D343" s="209"/>
      <c r="E343" s="209"/>
      <c r="F343" s="209"/>
      <c r="G343" s="209"/>
      <c r="H343" s="209"/>
      <c r="I343" s="209"/>
      <c r="J343" s="209"/>
      <c r="K343" s="209"/>
      <c r="L343" s="210"/>
      <c r="M343" s="24">
        <f t="shared" si="3"/>
        <v>0</v>
      </c>
      <c r="N343" s="25"/>
      <c r="O343" s="25"/>
      <c r="P343" s="25"/>
      <c r="Q343" s="25"/>
      <c r="R343" s="25"/>
      <c r="S343" s="25"/>
      <c r="T343" s="25"/>
      <c r="U343" s="25"/>
      <c r="V343" s="25"/>
      <c r="W343" s="25"/>
      <c r="X343" s="25"/>
      <c r="Y343" s="25"/>
      <c r="Z343" s="25"/>
    </row>
    <row r="344" spans="1:26" ht="6" hidden="1" customHeight="1" x14ac:dyDescent="0.25">
      <c r="A344" s="539"/>
      <c r="B344" s="540"/>
      <c r="C344" s="327"/>
      <c r="D344" s="209"/>
      <c r="E344" s="209"/>
      <c r="F344" s="209"/>
      <c r="G344" s="209"/>
      <c r="H344" s="209"/>
      <c r="I344" s="209"/>
      <c r="J344" s="209"/>
      <c r="K344" s="209"/>
      <c r="L344" s="210"/>
      <c r="M344" s="24">
        <f t="shared" si="3"/>
        <v>0</v>
      </c>
      <c r="N344" s="25"/>
      <c r="O344" s="25"/>
      <c r="P344" s="25"/>
      <c r="Q344" s="25"/>
      <c r="R344" s="25"/>
      <c r="S344" s="25"/>
      <c r="T344" s="25"/>
      <c r="U344" s="25"/>
      <c r="V344" s="25"/>
      <c r="W344" s="25"/>
      <c r="X344" s="25"/>
      <c r="Y344" s="25"/>
      <c r="Z344" s="25"/>
    </row>
    <row r="345" spans="1:26" ht="18" hidden="1" customHeight="1" x14ac:dyDescent="0.25">
      <c r="A345" s="539"/>
      <c r="B345" s="540"/>
      <c r="C345" s="327"/>
      <c r="D345" s="209"/>
      <c r="E345" s="209"/>
      <c r="F345" s="209"/>
      <c r="G345" s="209"/>
      <c r="H345" s="209"/>
      <c r="I345" s="209"/>
      <c r="J345" s="209"/>
      <c r="K345" s="209"/>
      <c r="L345" s="210"/>
      <c r="M345" s="24">
        <f t="shared" si="3"/>
        <v>0</v>
      </c>
      <c r="N345" s="25"/>
      <c r="O345" s="25"/>
      <c r="P345" s="25"/>
      <c r="Q345" s="25"/>
      <c r="R345" s="25"/>
      <c r="S345" s="25"/>
      <c r="T345" s="25"/>
      <c r="U345" s="25"/>
      <c r="V345" s="25"/>
      <c r="W345" s="25"/>
      <c r="X345" s="25"/>
      <c r="Y345" s="25"/>
      <c r="Z345" s="25"/>
    </row>
    <row r="346" spans="1:26" ht="25.5" hidden="1" customHeight="1" x14ac:dyDescent="0.25">
      <c r="A346" s="539"/>
      <c r="B346" s="540"/>
      <c r="C346" s="327"/>
      <c r="D346" s="209"/>
      <c r="E346" s="209"/>
      <c r="F346" s="209"/>
      <c r="G346" s="209"/>
      <c r="H346" s="209"/>
      <c r="I346" s="209"/>
      <c r="J346" s="209"/>
      <c r="K346" s="209"/>
      <c r="L346" s="210"/>
      <c r="M346" s="24">
        <f t="shared" si="3"/>
        <v>0</v>
      </c>
      <c r="N346" s="25"/>
      <c r="O346" s="25"/>
      <c r="P346" s="25"/>
      <c r="Q346" s="25"/>
      <c r="R346" s="25"/>
      <c r="S346" s="25"/>
      <c r="T346" s="25"/>
      <c r="U346" s="25"/>
      <c r="V346" s="25"/>
      <c r="W346" s="25"/>
      <c r="X346" s="25"/>
      <c r="Y346" s="25"/>
      <c r="Z346" s="25"/>
    </row>
    <row r="347" spans="1:26" ht="21" hidden="1" customHeight="1" x14ac:dyDescent="0.25">
      <c r="A347" s="539"/>
      <c r="B347" s="540"/>
      <c r="C347" s="327"/>
      <c r="D347" s="209"/>
      <c r="E347" s="209"/>
      <c r="F347" s="209"/>
      <c r="G347" s="209"/>
      <c r="H347" s="209"/>
      <c r="I347" s="209"/>
      <c r="J347" s="209"/>
      <c r="K347" s="209"/>
      <c r="L347" s="210"/>
      <c r="M347" s="24">
        <f t="shared" si="3"/>
        <v>0</v>
      </c>
      <c r="N347" s="25"/>
      <c r="O347" s="25"/>
      <c r="P347" s="25"/>
      <c r="Q347" s="25"/>
      <c r="R347" s="25"/>
      <c r="S347" s="25"/>
      <c r="T347" s="25"/>
      <c r="U347" s="25"/>
      <c r="V347" s="25"/>
      <c r="W347" s="25"/>
      <c r="X347" s="25"/>
      <c r="Y347" s="25"/>
      <c r="Z347" s="25"/>
    </row>
    <row r="348" spans="1:26" ht="24.75" hidden="1" customHeight="1" x14ac:dyDescent="0.25">
      <c r="A348" s="539"/>
      <c r="B348" s="540"/>
      <c r="C348" s="327"/>
      <c r="D348" s="209"/>
      <c r="E348" s="209"/>
      <c r="F348" s="209"/>
      <c r="G348" s="209"/>
      <c r="H348" s="209"/>
      <c r="I348" s="209"/>
      <c r="J348" s="209"/>
      <c r="K348" s="209"/>
      <c r="L348" s="210"/>
      <c r="M348" s="24">
        <f t="shared" si="3"/>
        <v>0</v>
      </c>
      <c r="N348" s="25"/>
      <c r="O348" s="25"/>
      <c r="P348" s="25"/>
      <c r="Q348" s="25"/>
      <c r="R348" s="25"/>
      <c r="S348" s="25"/>
      <c r="T348" s="25"/>
      <c r="U348" s="25"/>
      <c r="V348" s="25"/>
      <c r="W348" s="25"/>
      <c r="X348" s="25"/>
      <c r="Y348" s="25"/>
      <c r="Z348" s="25"/>
    </row>
    <row r="349" spans="1:26" ht="24.75" hidden="1" customHeight="1" x14ac:dyDescent="0.25">
      <c r="A349" s="539"/>
      <c r="B349" s="540"/>
      <c r="C349" s="327"/>
      <c r="D349" s="209"/>
      <c r="E349" s="209"/>
      <c r="F349" s="209"/>
      <c r="G349" s="209"/>
      <c r="H349" s="209"/>
      <c r="I349" s="209"/>
      <c r="J349" s="209"/>
      <c r="K349" s="209"/>
      <c r="L349" s="210"/>
      <c r="M349" s="24">
        <f t="shared" si="3"/>
        <v>0</v>
      </c>
      <c r="N349" s="25"/>
      <c r="O349" s="25"/>
      <c r="P349" s="25"/>
      <c r="Q349" s="25"/>
      <c r="R349" s="25"/>
      <c r="S349" s="25"/>
      <c r="T349" s="25"/>
      <c r="U349" s="25"/>
      <c r="V349" s="25"/>
      <c r="W349" s="25"/>
      <c r="X349" s="25"/>
      <c r="Y349" s="25"/>
      <c r="Z349" s="25"/>
    </row>
    <row r="350" spans="1:26" ht="38.25" hidden="1" customHeight="1" x14ac:dyDescent="0.25">
      <c r="A350" s="539"/>
      <c r="B350" s="540"/>
      <c r="C350" s="327"/>
      <c r="D350" s="209"/>
      <c r="E350" s="209"/>
      <c r="F350" s="209"/>
      <c r="G350" s="209"/>
      <c r="H350" s="209"/>
      <c r="I350" s="209"/>
      <c r="J350" s="209"/>
      <c r="K350" s="209"/>
      <c r="L350" s="210"/>
      <c r="M350" s="24">
        <f t="shared" si="3"/>
        <v>0</v>
      </c>
      <c r="N350" s="25"/>
      <c r="O350" s="25"/>
      <c r="P350" s="25"/>
      <c r="Q350" s="25"/>
      <c r="R350" s="25"/>
      <c r="S350" s="25"/>
      <c r="T350" s="25"/>
      <c r="U350" s="25"/>
      <c r="V350" s="25"/>
      <c r="W350" s="25"/>
      <c r="X350" s="25"/>
      <c r="Y350" s="25"/>
      <c r="Z350" s="25"/>
    </row>
    <row r="351" spans="1:26" ht="21" hidden="1" customHeight="1" x14ac:dyDescent="0.25">
      <c r="A351" s="539"/>
      <c r="B351" s="540"/>
      <c r="C351" s="327"/>
      <c r="D351" s="209"/>
      <c r="E351" s="209"/>
      <c r="F351" s="209"/>
      <c r="G351" s="209"/>
      <c r="H351" s="209"/>
      <c r="I351" s="209"/>
      <c r="J351" s="209"/>
      <c r="K351" s="209"/>
      <c r="L351" s="210"/>
      <c r="M351" s="24">
        <f t="shared" si="3"/>
        <v>0</v>
      </c>
      <c r="N351" s="25"/>
      <c r="O351" s="25"/>
      <c r="P351" s="25"/>
      <c r="Q351" s="25"/>
      <c r="R351" s="25"/>
      <c r="S351" s="25"/>
      <c r="T351" s="25"/>
      <c r="U351" s="25"/>
      <c r="V351" s="25"/>
      <c r="W351" s="25"/>
      <c r="X351" s="25"/>
      <c r="Y351" s="25"/>
      <c r="Z351" s="25"/>
    </row>
    <row r="352" spans="1:26" ht="29.25" hidden="1" customHeight="1" x14ac:dyDescent="0.25">
      <c r="A352" s="539"/>
      <c r="B352" s="540"/>
      <c r="C352" s="327"/>
      <c r="D352" s="209"/>
      <c r="E352" s="209"/>
      <c r="F352" s="209"/>
      <c r="G352" s="209"/>
      <c r="H352" s="209"/>
      <c r="I352" s="209"/>
      <c r="J352" s="209"/>
      <c r="K352" s="209"/>
      <c r="L352" s="210"/>
      <c r="M352" s="24">
        <f t="shared" si="3"/>
        <v>0</v>
      </c>
      <c r="N352" s="25"/>
      <c r="O352" s="25"/>
      <c r="P352" s="25"/>
      <c r="Q352" s="25"/>
      <c r="R352" s="25"/>
      <c r="S352" s="25"/>
      <c r="T352" s="25"/>
      <c r="U352" s="25"/>
      <c r="V352" s="25"/>
      <c r="W352" s="25"/>
      <c r="X352" s="25"/>
      <c r="Y352" s="25"/>
      <c r="Z352" s="25"/>
    </row>
    <row r="353" spans="1:26" ht="17.25" hidden="1" customHeight="1" x14ac:dyDescent="0.25">
      <c r="A353" s="539"/>
      <c r="B353" s="540"/>
      <c r="C353" s="327"/>
      <c r="D353" s="209"/>
      <c r="E353" s="209"/>
      <c r="F353" s="209"/>
      <c r="G353" s="209"/>
      <c r="H353" s="209"/>
      <c r="I353" s="209"/>
      <c r="J353" s="209"/>
      <c r="K353" s="209"/>
      <c r="L353" s="210"/>
      <c r="M353" s="24">
        <f t="shared" si="3"/>
        <v>0</v>
      </c>
      <c r="N353" s="25"/>
      <c r="O353" s="25"/>
      <c r="P353" s="25"/>
      <c r="Q353" s="25"/>
      <c r="R353" s="25"/>
      <c r="S353" s="25"/>
      <c r="T353" s="25"/>
      <c r="U353" s="25"/>
      <c r="V353" s="25"/>
      <c r="W353" s="25"/>
      <c r="X353" s="25"/>
      <c r="Y353" s="25"/>
      <c r="Z353" s="25"/>
    </row>
    <row r="354" spans="1:26" ht="24.75" hidden="1" customHeight="1" x14ac:dyDescent="0.25">
      <c r="A354" s="539"/>
      <c r="B354" s="540"/>
      <c r="C354" s="327"/>
      <c r="D354" s="209"/>
      <c r="E354" s="209"/>
      <c r="F354" s="209"/>
      <c r="G354" s="209"/>
      <c r="H354" s="209"/>
      <c r="I354" s="209"/>
      <c r="J354" s="209"/>
      <c r="K354" s="209"/>
      <c r="L354" s="210"/>
      <c r="M354" s="24">
        <f t="shared" si="3"/>
        <v>0</v>
      </c>
      <c r="N354" s="25"/>
      <c r="O354" s="25"/>
      <c r="P354" s="25"/>
      <c r="Q354" s="25"/>
      <c r="R354" s="25"/>
      <c r="S354" s="25"/>
      <c r="T354" s="25"/>
      <c r="U354" s="25"/>
      <c r="V354" s="25"/>
      <c r="W354" s="25"/>
      <c r="X354" s="25"/>
      <c r="Y354" s="25"/>
      <c r="Z354" s="25"/>
    </row>
    <row r="355" spans="1:26" ht="33" hidden="1" customHeight="1" x14ac:dyDescent="0.25">
      <c r="A355" s="539"/>
      <c r="B355" s="540"/>
      <c r="C355" s="327"/>
      <c r="D355" s="209"/>
      <c r="E355" s="209"/>
      <c r="F355" s="209"/>
      <c r="G355" s="209"/>
      <c r="H355" s="209"/>
      <c r="I355" s="209"/>
      <c r="J355" s="209"/>
      <c r="K355" s="209"/>
      <c r="L355" s="210"/>
      <c r="M355" s="24">
        <f t="shared" si="3"/>
        <v>0</v>
      </c>
      <c r="N355" s="25"/>
      <c r="O355" s="25"/>
      <c r="P355" s="25"/>
      <c r="Q355" s="25"/>
      <c r="R355" s="25"/>
      <c r="S355" s="25"/>
      <c r="T355" s="25"/>
      <c r="U355" s="25"/>
      <c r="V355" s="25"/>
      <c r="W355" s="25"/>
      <c r="X355" s="25"/>
      <c r="Y355" s="25"/>
      <c r="Z355" s="25"/>
    </row>
    <row r="356" spans="1:26" ht="32.25" hidden="1" customHeight="1" x14ac:dyDescent="0.25">
      <c r="A356" s="539"/>
      <c r="B356" s="540"/>
      <c r="C356" s="212"/>
      <c r="D356" s="213"/>
      <c r="E356" s="213"/>
      <c r="F356" s="213"/>
      <c r="G356" s="213"/>
      <c r="H356" s="213"/>
      <c r="I356" s="213"/>
      <c r="J356" s="213"/>
      <c r="K356" s="213"/>
      <c r="L356" s="214"/>
      <c r="M356" s="24">
        <f t="shared" si="3"/>
        <v>0</v>
      </c>
      <c r="N356" s="25"/>
      <c r="O356" s="25"/>
      <c r="P356" s="25"/>
      <c r="Q356" s="25"/>
      <c r="R356" s="25"/>
      <c r="S356" s="25"/>
      <c r="T356" s="25"/>
      <c r="U356" s="25"/>
      <c r="V356" s="25"/>
      <c r="W356" s="25"/>
      <c r="X356" s="25"/>
      <c r="Y356" s="25"/>
      <c r="Z356" s="25"/>
    </row>
    <row r="357" spans="1:26" ht="21" customHeight="1" x14ac:dyDescent="0.25">
      <c r="A357" s="551" t="s">
        <v>532</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27.75" customHeight="1" x14ac:dyDescent="0.25">
      <c r="A358" s="215" t="s">
        <v>533</v>
      </c>
      <c r="B358" s="215" t="s">
        <v>534</v>
      </c>
      <c r="C358" s="571" t="s">
        <v>535</v>
      </c>
      <c r="D358" s="548"/>
      <c r="E358" s="548"/>
      <c r="F358" s="548"/>
      <c r="G358" s="548"/>
      <c r="H358" s="548"/>
      <c r="I358" s="548"/>
      <c r="J358" s="540"/>
      <c r="K358" s="215" t="s">
        <v>496</v>
      </c>
      <c r="L358" s="215" t="s">
        <v>536</v>
      </c>
      <c r="M358" s="24" t="str">
        <f t="shared" si="3"/>
        <v>LUGAR PARA EL DESARROLLO DE LA EFSRT</v>
      </c>
      <c r="N358" s="175"/>
      <c r="O358" s="175"/>
      <c r="P358" s="175"/>
      <c r="Q358" s="175"/>
      <c r="R358" s="175"/>
      <c r="S358" s="175"/>
      <c r="T358" s="175"/>
      <c r="U358" s="175"/>
      <c r="V358" s="175"/>
      <c r="W358" s="175"/>
      <c r="X358" s="175"/>
      <c r="Y358" s="175"/>
      <c r="Z358" s="175"/>
    </row>
    <row r="359" spans="1:26" ht="167.25" customHeight="1" x14ac:dyDescent="0.25">
      <c r="A359" s="216" t="s">
        <v>537</v>
      </c>
      <c r="B359" s="203" t="s">
        <v>538</v>
      </c>
      <c r="C359" s="541" t="s">
        <v>539</v>
      </c>
      <c r="D359" s="548"/>
      <c r="E359" s="548"/>
      <c r="F359" s="548"/>
      <c r="G359" s="548"/>
      <c r="H359" s="548"/>
      <c r="I359" s="548"/>
      <c r="J359" s="540"/>
      <c r="K359" s="217">
        <f>Organización_Modular!I40</f>
        <v>4</v>
      </c>
      <c r="L359" s="218">
        <f>K359*32</f>
        <v>128</v>
      </c>
      <c r="M359" s="24" t="str">
        <f t="shared" ref="M359:M360" si="4">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75"/>
      <c r="O359" s="175"/>
      <c r="P359" s="175"/>
      <c r="Q359" s="175"/>
      <c r="R359" s="175"/>
      <c r="S359" s="175"/>
      <c r="T359" s="175"/>
      <c r="U359" s="175"/>
      <c r="V359" s="175"/>
      <c r="W359" s="175"/>
      <c r="X359" s="175"/>
      <c r="Y359" s="175"/>
      <c r="Z359" s="175"/>
    </row>
    <row r="360" spans="1:26" ht="321.75" customHeight="1" x14ac:dyDescent="0.25">
      <c r="A360" s="219" t="s">
        <v>540</v>
      </c>
      <c r="B360" s="219" t="s">
        <v>541</v>
      </c>
      <c r="C360" s="539" t="s">
        <v>542</v>
      </c>
      <c r="D360" s="548"/>
      <c r="E360" s="548"/>
      <c r="F360" s="548"/>
      <c r="G360" s="548"/>
      <c r="H360" s="548"/>
      <c r="I360" s="548"/>
      <c r="J360" s="540"/>
      <c r="K360" s="220"/>
      <c r="L360" s="221"/>
      <c r="M360" s="24" t="str">
        <f t="shared" si="4"/>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75"/>
      <c r="O360" s="175"/>
      <c r="P360" s="175"/>
      <c r="Q360" s="175"/>
      <c r="R360" s="175"/>
      <c r="S360" s="175"/>
      <c r="T360" s="175"/>
      <c r="U360" s="175"/>
      <c r="V360" s="175"/>
      <c r="W360" s="175"/>
      <c r="X360" s="175"/>
      <c r="Y360" s="175"/>
      <c r="Z360" s="175"/>
    </row>
    <row r="361" spans="1:26" ht="27" customHeight="1" x14ac:dyDescent="0.25">
      <c r="A361" s="569" t="s">
        <v>543</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225"/>
      <c r="D362" s="226"/>
      <c r="E362" s="226"/>
      <c r="F362" s="224"/>
      <c r="G362" s="224"/>
      <c r="H362" s="224"/>
      <c r="I362" s="224"/>
      <c r="J362" s="224"/>
      <c r="K362" s="224"/>
      <c r="L362" s="224"/>
      <c r="M362" s="24"/>
      <c r="N362" s="24"/>
      <c r="O362" s="24"/>
      <c r="P362" s="24"/>
      <c r="Q362" s="24"/>
      <c r="R362" s="24"/>
      <c r="S362" s="24"/>
      <c r="T362" s="24"/>
      <c r="U362" s="24"/>
      <c r="V362" s="24"/>
      <c r="W362" s="24"/>
      <c r="X362" s="24"/>
      <c r="Y362" s="24"/>
      <c r="Z362" s="24"/>
    </row>
    <row r="363" spans="1:26" ht="12.75" customHeight="1" x14ac:dyDescent="0.25">
      <c r="A363" s="224" t="s">
        <v>540</v>
      </c>
      <c r="B363" s="225" t="s">
        <v>546</v>
      </c>
      <c r="C363" s="225"/>
      <c r="D363" s="226"/>
      <c r="E363" s="226"/>
      <c r="F363" s="224"/>
      <c r="G363" s="224"/>
      <c r="H363" s="224"/>
      <c r="I363" s="224"/>
      <c r="J363" s="224"/>
      <c r="K363" s="224"/>
      <c r="L363" s="224"/>
      <c r="M363" s="24"/>
      <c r="N363" s="24"/>
      <c r="O363" s="24"/>
      <c r="P363" s="24"/>
      <c r="Q363" s="24"/>
      <c r="R363" s="24"/>
      <c r="S363" s="24"/>
      <c r="T363" s="24"/>
      <c r="U363" s="24"/>
      <c r="V363" s="24"/>
      <c r="W363" s="24"/>
      <c r="X363" s="24"/>
      <c r="Y363" s="24"/>
      <c r="Z363" s="24"/>
    </row>
    <row r="364" spans="1:26" ht="12.75" customHeight="1" x14ac:dyDescent="0.25">
      <c r="A364" s="224"/>
      <c r="B364" s="225" t="s">
        <v>547</v>
      </c>
      <c r="C364" s="225"/>
      <c r="D364" s="226"/>
      <c r="E364" s="226"/>
      <c r="F364" s="224"/>
      <c r="G364" s="224"/>
      <c r="H364" s="224"/>
      <c r="I364" s="224"/>
      <c r="J364" s="224"/>
      <c r="K364" s="224"/>
      <c r="L364" s="224"/>
      <c r="M364" s="24"/>
      <c r="N364" s="24"/>
      <c r="O364" s="24"/>
      <c r="P364" s="24"/>
      <c r="Q364" s="24"/>
      <c r="R364" s="24"/>
      <c r="S364" s="24"/>
      <c r="T364" s="24"/>
      <c r="U364" s="24"/>
      <c r="V364" s="24"/>
      <c r="W364" s="24"/>
      <c r="X364" s="24"/>
      <c r="Y364" s="24"/>
      <c r="Z364" s="24"/>
    </row>
    <row r="365" spans="1:26" ht="12.75" customHeight="1" x14ac:dyDescent="0.25">
      <c r="A365" s="224"/>
      <c r="B365" s="225" t="s">
        <v>548</v>
      </c>
      <c r="C365" s="225"/>
      <c r="D365" s="226"/>
      <c r="E365" s="226"/>
      <c r="F365" s="224"/>
      <c r="G365" s="224"/>
      <c r="H365" s="224"/>
      <c r="I365" s="224"/>
      <c r="J365" s="224"/>
      <c r="K365" s="224"/>
      <c r="L365" s="224"/>
      <c r="M365" s="24"/>
      <c r="N365" s="24"/>
      <c r="O365" s="24"/>
      <c r="P365" s="24"/>
      <c r="Q365" s="24"/>
      <c r="R365" s="24"/>
      <c r="S365" s="24"/>
      <c r="T365" s="24"/>
      <c r="U365" s="24"/>
      <c r="V365" s="24"/>
      <c r="W365" s="24"/>
      <c r="X365" s="24"/>
      <c r="Y365" s="24"/>
      <c r="Z365" s="24"/>
    </row>
    <row r="366" spans="1:26" ht="12.75" customHeight="1" x14ac:dyDescent="0.25">
      <c r="A366" s="224"/>
      <c r="B366" s="225" t="s">
        <v>549</v>
      </c>
      <c r="C366" s="225"/>
      <c r="D366" s="226"/>
      <c r="E366" s="226"/>
      <c r="F366" s="224"/>
      <c r="G366" s="224"/>
      <c r="H366" s="224"/>
      <c r="I366" s="224"/>
      <c r="J366" s="224"/>
      <c r="K366" s="224"/>
      <c r="L366" s="224"/>
      <c r="M366" s="24"/>
      <c r="N366" s="24"/>
      <c r="O366" s="24"/>
      <c r="P366" s="24"/>
      <c r="Q366" s="24"/>
      <c r="R366" s="24"/>
      <c r="S366" s="24"/>
      <c r="T366" s="24"/>
      <c r="U366" s="24"/>
      <c r="V366" s="24"/>
      <c r="W366" s="24"/>
      <c r="X366" s="24"/>
      <c r="Y366" s="24"/>
      <c r="Z366" s="24"/>
    </row>
    <row r="367" spans="1:26" ht="12.75" customHeight="1" x14ac:dyDescent="0.25">
      <c r="A367" s="227"/>
      <c r="B367" s="225" t="s">
        <v>550</v>
      </c>
      <c r="C367" s="228"/>
      <c r="D367" s="229"/>
      <c r="E367" s="229"/>
      <c r="F367" s="227"/>
      <c r="G367" s="227"/>
      <c r="H367" s="227"/>
      <c r="I367" s="227"/>
      <c r="J367" s="227"/>
      <c r="K367" s="227"/>
      <c r="L367" s="227"/>
      <c r="M367" s="24"/>
      <c r="N367" s="24"/>
      <c r="O367" s="24"/>
      <c r="P367" s="24"/>
      <c r="Q367" s="24"/>
      <c r="R367" s="24"/>
      <c r="S367" s="24"/>
      <c r="T367" s="24"/>
      <c r="U367" s="24"/>
      <c r="V367" s="24"/>
      <c r="W367" s="24"/>
      <c r="X367" s="24"/>
      <c r="Y367" s="24"/>
      <c r="Z367" s="24"/>
    </row>
    <row r="368" spans="1:26" ht="12.75" customHeight="1" x14ac:dyDescent="0.25">
      <c r="A368" s="223"/>
      <c r="B368" s="172"/>
      <c r="C368" s="172"/>
      <c r="D368" s="222"/>
      <c r="E368" s="222"/>
      <c r="F368" s="223"/>
      <c r="G368" s="223"/>
      <c r="H368" s="223"/>
      <c r="I368" s="223"/>
      <c r="J368" s="223"/>
      <c r="K368" s="223"/>
      <c r="L368" s="223"/>
      <c r="M368" s="25"/>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5"/>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5"/>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5"/>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5"/>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5"/>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5"/>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5"/>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5"/>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5"/>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5"/>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5"/>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5"/>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5"/>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5"/>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5"/>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5"/>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5"/>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5"/>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5"/>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5"/>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5"/>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5"/>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5"/>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5"/>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5"/>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5"/>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5"/>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5"/>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5"/>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5"/>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5"/>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5"/>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5"/>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5"/>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5"/>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5"/>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5"/>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5"/>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5"/>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5"/>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5"/>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5"/>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5"/>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5"/>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5"/>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5"/>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5"/>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5"/>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5"/>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5"/>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5"/>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5"/>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5"/>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5"/>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5"/>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5"/>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5"/>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5"/>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5"/>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5"/>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5"/>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5"/>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5"/>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5"/>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5"/>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5"/>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5"/>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5"/>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5"/>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5"/>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5"/>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5"/>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5"/>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5"/>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5"/>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5"/>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5"/>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5"/>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5"/>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5"/>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5"/>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5"/>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5"/>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5"/>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5"/>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5"/>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5"/>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5"/>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5"/>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5"/>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5"/>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5"/>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5"/>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5"/>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5"/>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5"/>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5"/>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5"/>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5"/>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5"/>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5"/>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5"/>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5"/>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5"/>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5"/>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5"/>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5"/>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5"/>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5"/>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5"/>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5"/>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5"/>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5"/>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5"/>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5"/>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5"/>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5"/>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5"/>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5"/>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5"/>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5"/>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5"/>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5"/>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5"/>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5"/>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5"/>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5"/>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5"/>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5"/>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5"/>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5"/>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5"/>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5"/>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5"/>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5"/>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5"/>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5"/>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5"/>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5"/>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5"/>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5"/>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5"/>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5"/>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5"/>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5"/>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5"/>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5"/>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5"/>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5"/>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5"/>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5"/>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5"/>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5"/>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5"/>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5"/>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5"/>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5"/>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5"/>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5"/>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5"/>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5"/>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5"/>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5"/>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5"/>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5"/>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5"/>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5"/>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5"/>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5"/>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5"/>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5"/>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5"/>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5"/>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5"/>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5"/>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5"/>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5"/>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5"/>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5"/>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5"/>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5"/>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5"/>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5"/>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5"/>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5"/>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5"/>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5"/>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5"/>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5"/>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5"/>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5"/>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5"/>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5"/>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5"/>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5"/>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5"/>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5"/>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5"/>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5"/>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5"/>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5"/>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5"/>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5"/>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5"/>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5"/>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5"/>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5"/>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5"/>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5"/>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5"/>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5"/>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5"/>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5"/>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5"/>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5"/>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5"/>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5"/>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5"/>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5"/>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5"/>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5"/>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5"/>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5"/>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5"/>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5"/>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5"/>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5"/>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5"/>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5"/>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5"/>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5"/>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5"/>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5"/>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5"/>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5"/>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5"/>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5"/>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5"/>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5"/>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5"/>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5"/>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5"/>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5"/>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5"/>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5"/>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5"/>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5"/>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5"/>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5"/>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5"/>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5"/>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5"/>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5"/>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5"/>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5"/>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5"/>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5"/>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5"/>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5"/>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5"/>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5"/>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5"/>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5"/>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5"/>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5"/>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5"/>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5"/>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5"/>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5"/>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5"/>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5"/>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5"/>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5"/>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5"/>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5"/>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5"/>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5"/>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5"/>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5"/>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5"/>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5"/>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5"/>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5"/>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5"/>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5"/>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5"/>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5"/>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5"/>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5"/>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5"/>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5"/>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5"/>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5"/>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5"/>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5"/>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5"/>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5"/>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5"/>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5"/>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5"/>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5"/>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5"/>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5"/>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5"/>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5"/>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5"/>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5"/>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5"/>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5"/>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5"/>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5"/>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5"/>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5"/>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5"/>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5"/>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5"/>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5"/>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5"/>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5"/>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5"/>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5"/>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5"/>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5"/>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5"/>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5"/>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5"/>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5"/>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5"/>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5"/>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5"/>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5"/>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5"/>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5"/>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5"/>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5"/>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5"/>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5"/>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5"/>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5"/>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5"/>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5"/>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5"/>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5"/>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5"/>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5"/>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5"/>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5"/>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5"/>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5"/>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5"/>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5"/>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5"/>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5"/>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5"/>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5"/>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5"/>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5"/>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5"/>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5"/>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5"/>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5"/>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5"/>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5"/>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5"/>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5"/>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5"/>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5"/>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5"/>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5"/>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5"/>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5"/>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5"/>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5"/>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5"/>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5"/>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5"/>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5"/>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5"/>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5"/>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5"/>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5"/>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5"/>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5"/>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5"/>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5"/>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5"/>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5"/>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5"/>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5"/>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5"/>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5"/>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5"/>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5"/>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5"/>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5"/>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5"/>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5"/>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5"/>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5"/>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5"/>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5"/>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5"/>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5"/>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5"/>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5"/>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5"/>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5"/>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5"/>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5"/>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5"/>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5"/>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5"/>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5"/>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5"/>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5"/>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5"/>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5"/>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5"/>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5"/>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5"/>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5"/>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5"/>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5"/>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5"/>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5"/>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5"/>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5"/>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5"/>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5"/>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5"/>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5"/>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5"/>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5"/>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5"/>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5"/>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5"/>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5"/>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5"/>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5"/>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5"/>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5"/>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5"/>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5"/>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5"/>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5"/>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5"/>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5"/>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5"/>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5"/>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5"/>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5"/>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5"/>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5"/>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5"/>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5"/>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5"/>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5"/>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5"/>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5"/>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5"/>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5"/>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5"/>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5"/>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5"/>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5"/>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5"/>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5"/>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5"/>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5"/>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5"/>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5"/>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5"/>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5"/>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5"/>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5"/>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5"/>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5"/>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5"/>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5"/>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5"/>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5"/>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5"/>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5"/>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5"/>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5"/>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5"/>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5"/>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5"/>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5"/>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5"/>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5"/>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5"/>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5"/>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5"/>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5"/>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5"/>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5"/>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5"/>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5"/>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5"/>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5"/>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5"/>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5"/>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5"/>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5"/>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5"/>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5"/>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5"/>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5"/>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5"/>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5"/>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5"/>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5"/>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5"/>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5"/>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5"/>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5"/>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5"/>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5"/>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5"/>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5"/>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5"/>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5"/>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5"/>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5"/>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5"/>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5"/>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5"/>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5"/>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5"/>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5"/>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5"/>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5"/>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5"/>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5"/>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5"/>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5"/>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5"/>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5"/>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5"/>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5"/>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5"/>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5"/>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5"/>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5"/>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5"/>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5"/>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5"/>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5"/>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5"/>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5"/>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5"/>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5"/>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5"/>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5"/>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5"/>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5"/>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5"/>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5"/>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5"/>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5"/>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5"/>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5"/>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5"/>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5"/>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5"/>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5"/>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5"/>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5"/>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5"/>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5"/>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5"/>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5"/>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5"/>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5"/>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5"/>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5"/>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5"/>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5"/>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5"/>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5"/>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5"/>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5"/>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5"/>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5"/>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5"/>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5"/>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5"/>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5"/>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5"/>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5"/>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5"/>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5"/>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5"/>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5"/>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5"/>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5"/>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5"/>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5"/>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5"/>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5"/>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5"/>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5"/>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5"/>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5"/>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5"/>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5"/>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5"/>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5"/>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5"/>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5"/>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5"/>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5"/>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5"/>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5"/>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5"/>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5"/>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5"/>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5"/>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5"/>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5"/>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5"/>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5"/>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5"/>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5"/>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5"/>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5"/>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5"/>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5"/>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5"/>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5"/>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5"/>
      <c r="N1000" s="25"/>
      <c r="O1000" s="25"/>
      <c r="P1000" s="25"/>
      <c r="Q1000" s="25"/>
      <c r="R1000" s="25"/>
      <c r="S1000" s="25"/>
      <c r="T1000" s="25"/>
      <c r="U1000" s="25"/>
      <c r="V1000" s="25"/>
      <c r="W1000" s="25"/>
      <c r="X1000" s="25"/>
      <c r="Y1000" s="25"/>
      <c r="Z1000" s="25"/>
    </row>
  </sheetData>
  <autoFilter ref="A16:M367" xr:uid="{00000000-0009-0000-0000-000004000000}"/>
  <mergeCells count="67">
    <mergeCell ref="C327:L329"/>
    <mergeCell ref="L18:L21"/>
    <mergeCell ref="L28:L42"/>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A327:B327"/>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L222:L234"/>
    <mergeCell ref="A323:L323"/>
    <mergeCell ref="A324:L324"/>
    <mergeCell ref="A325:L325"/>
    <mergeCell ref="A326:B326"/>
    <mergeCell ref="C326:L32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B359:J359">
    <cfRule type="containsBlanks" dxfId="89" priority="20">
      <formula>LEN(TRIM(B359))=0</formula>
    </cfRule>
  </conditionalFormatting>
  <conditionalFormatting sqref="B360:J360">
    <cfRule type="containsBlanks" dxfId="88" priority="21">
      <formula>LEN(TRIM(B360))=0</formula>
    </cfRule>
  </conditionalFormatting>
  <conditionalFormatting sqref="C18:C21">
    <cfRule type="containsBlanks" dxfId="87" priority="8">
      <formula>LEN(TRIM(C18))=0</formula>
    </cfRule>
  </conditionalFormatting>
  <conditionalFormatting sqref="C28:C60">
    <cfRule type="containsBlanks" dxfId="86" priority="4">
      <formula>LEN(TRIM(C28))=0</formula>
    </cfRule>
  </conditionalFormatting>
  <conditionalFormatting sqref="C222:C223">
    <cfRule type="containsBlanks" dxfId="85" priority="6">
      <formula>LEN(TRIM(C222))=0</formula>
    </cfRule>
  </conditionalFormatting>
  <conditionalFormatting sqref="C225">
    <cfRule type="containsBlanks" dxfId="84" priority="13">
      <formula>LEN(TRIM(C225))=0</formula>
    </cfRule>
  </conditionalFormatting>
  <conditionalFormatting sqref="C232">
    <cfRule type="containsBlanks" dxfId="83" priority="5">
      <formula>LEN(TRIM(C232))=0</formula>
    </cfRule>
  </conditionalFormatting>
  <conditionalFormatting sqref="C234:C236">
    <cfRule type="containsBlanks" dxfId="82" priority="14">
      <formula>LEN(TRIM(C234))=0</formula>
    </cfRule>
  </conditionalFormatting>
  <conditionalFormatting sqref="C22:C27 C61:C217 C226:C231 C237:C321 A325:L325 C330:L356 L22:L27 L43:L217 L235:L321">
    <cfRule type="containsBlanks" dxfId="81" priority="11">
      <formula>LEN(TRIM(L22))=0</formula>
    </cfRule>
  </conditionalFormatting>
  <conditionalFormatting sqref="A323">
    <cfRule type="containsBlanks" dxfId="80" priority="3">
      <formula>LEN(TRIM(A323))=0</formula>
    </cfRule>
  </conditionalFormatting>
  <conditionalFormatting sqref="A324">
    <cfRule type="containsBlanks" dxfId="79" priority="2">
      <formula>LEN(TRIM(A324))=0</formula>
    </cfRule>
  </conditionalFormatting>
  <conditionalFormatting sqref="A360">
    <cfRule type="containsBlanks" dxfId="78" priority="1">
      <formula>LEN(TRIM(A360))=0</formula>
    </cfRule>
  </conditionalFormatting>
  <dataValidations count="1">
    <dataValidation type="list" allowBlank="1" showErrorMessage="1" sqref="A360" xr:uid="{00000000-0002-0000-0400-000000000000}">
      <formula1>$A$362:$A$363</formula1>
    </dataValidation>
  </dataValidations>
  <pageMargins left="0.23622047244094491" right="0.19685039370078741" top="0.74803149606299213" bottom="0.74803149606299213" header="0" footer="0"/>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Z1000"/>
  <sheetViews>
    <sheetView showGridLines="0" view="pageBreakPreview" topLeftCell="A360" zoomScaleNormal="100" zoomScaleSheetLayoutView="100" workbookViewId="0">
      <selection activeCell="A325" sqref="A325:XFD325"/>
    </sheetView>
  </sheetViews>
  <sheetFormatPr baseColWidth="10" defaultColWidth="14.42578125" defaultRowHeight="15" customHeight="1" x14ac:dyDescent="0.25"/>
  <cols>
    <col min="1" max="1" width="39.7109375" customWidth="1"/>
    <col min="2" max="2" width="38.85546875" customWidth="1"/>
    <col min="3" max="3" width="50" customWidth="1"/>
    <col min="4" max="4" width="22.7109375" customWidth="1"/>
    <col min="5" max="5" width="6.85546875" customWidth="1"/>
    <col min="6" max="7" width="6.7109375" customWidth="1"/>
    <col min="8" max="8" width="8.7109375" customWidth="1"/>
    <col min="9" max="10" width="6.7109375" customWidth="1"/>
    <col min="11" max="11" width="8.7109375" customWidth="1"/>
    <col min="12" max="12" width="20.7109375" customWidth="1"/>
    <col min="13" max="13" width="8.42578125" customWidth="1"/>
    <col min="14" max="26" width="11.42578125" customWidth="1"/>
  </cols>
  <sheetData>
    <row r="1" spans="1:26" ht="21" customHeight="1" x14ac:dyDescent="0.25">
      <c r="A1" s="558" t="str">
        <f>'M1'!A1:L1</f>
        <v>ORGANIZACIÓN DE LOS ELEMENTOS DEL MÓDULO</v>
      </c>
      <c r="B1" s="457"/>
      <c r="C1" s="457"/>
      <c r="D1" s="457"/>
      <c r="E1" s="457"/>
      <c r="F1" s="457"/>
      <c r="G1" s="457"/>
      <c r="H1" s="457"/>
      <c r="I1" s="457"/>
      <c r="J1" s="457"/>
      <c r="K1" s="457"/>
      <c r="L1" s="457"/>
      <c r="M1" s="175"/>
      <c r="N1" s="175"/>
      <c r="O1" s="175"/>
      <c r="P1" s="175"/>
      <c r="Q1" s="175"/>
      <c r="R1" s="175"/>
      <c r="S1" s="175"/>
      <c r="T1" s="175"/>
      <c r="U1" s="175"/>
      <c r="V1" s="175"/>
      <c r="W1" s="175"/>
      <c r="X1" s="175"/>
      <c r="Y1" s="175"/>
      <c r="Z1" s="175"/>
    </row>
    <row r="2" spans="1:26" ht="12.75" customHeight="1" x14ac:dyDescent="0.25">
      <c r="A2" s="176"/>
      <c r="B2" s="176"/>
      <c r="C2" s="176"/>
      <c r="D2" s="176"/>
      <c r="E2" s="176"/>
      <c r="F2" s="176"/>
      <c r="G2" s="176"/>
      <c r="H2" s="176"/>
      <c r="I2" s="176"/>
      <c r="J2" s="176"/>
      <c r="K2" s="176"/>
      <c r="L2" s="176"/>
      <c r="M2" s="175"/>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42.75" customHeight="1" x14ac:dyDescent="0.25">
      <c r="A7" s="4" t="str">
        <f>Perfil_Egreso!A11</f>
        <v>DENOMINACIÓN DEL PROGRAMA DE ESTUDIOS</v>
      </c>
      <c r="B7" s="12" t="str">
        <f>Perfil_Egreso!B11</f>
        <v>ESTILISMO</v>
      </c>
      <c r="C7" s="178" t="s">
        <v>12</v>
      </c>
      <c r="D7" s="36" t="str">
        <f>Perfil_Egreso!E11</f>
        <v>S3496-2-001</v>
      </c>
      <c r="E7" s="396"/>
      <c r="F7" s="559" t="str">
        <f>Perfil_Egreso!A9</f>
        <v>DENOMINACIÓN VARIANTE</v>
      </c>
      <c r="G7" s="423"/>
      <c r="H7" s="526"/>
      <c r="I7" s="438">
        <f>Perfil_Egreso!B9</f>
        <v>0</v>
      </c>
      <c r="J7" s="436"/>
      <c r="K7" s="436"/>
      <c r="L7" s="433"/>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5"/>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1:26" ht="18.75" customHeight="1" x14ac:dyDescent="0.25">
      <c r="A13" s="564" t="s">
        <v>490</v>
      </c>
      <c r="B13" s="548"/>
      <c r="C13" s="548"/>
      <c r="D13" s="548"/>
      <c r="E13" s="548"/>
      <c r="F13" s="548"/>
      <c r="G13" s="548"/>
      <c r="H13" s="548"/>
      <c r="I13" s="548"/>
      <c r="J13" s="548"/>
      <c r="K13" s="548"/>
      <c r="L13" s="540"/>
      <c r="M13" s="25"/>
      <c r="N13" s="25"/>
      <c r="O13" s="25"/>
      <c r="P13" s="25"/>
      <c r="Q13" s="25"/>
      <c r="R13" s="25"/>
      <c r="S13" s="25"/>
      <c r="T13" s="25"/>
      <c r="U13" s="25"/>
      <c r="V13" s="25"/>
      <c r="W13" s="25"/>
      <c r="X13" s="25"/>
      <c r="Y13" s="25"/>
      <c r="Z13" s="25"/>
    </row>
    <row r="14" spans="1:26" ht="42.75" customHeight="1" x14ac:dyDescent="0.25">
      <c r="A14" s="554" t="str">
        <f>Organización_Modular!C41</f>
        <v>UC2. Realizar procedimientos técnicos capilares, tomando en cuenta su diagnóstico, requerimientos del cliente, y de bioseguridad e higiene técnicos capilares, tomando en cuenta su diagnóstico, requerimientos del cliente, y de bioseguridad e higiene.</v>
      </c>
      <c r="B14" s="548"/>
      <c r="C14" s="548"/>
      <c r="D14" s="548"/>
      <c r="E14" s="548"/>
      <c r="F14" s="548"/>
      <c r="G14" s="548"/>
      <c r="H14" s="548"/>
      <c r="I14" s="548"/>
      <c r="J14" s="548"/>
      <c r="K14" s="548"/>
      <c r="L14" s="540"/>
      <c r="M14" s="25"/>
      <c r="N14" s="25"/>
      <c r="O14" s="25"/>
      <c r="P14" s="25"/>
      <c r="Q14" s="25"/>
      <c r="R14" s="25"/>
      <c r="S14" s="25"/>
      <c r="T14" s="25"/>
      <c r="U14" s="25"/>
      <c r="V14" s="25"/>
      <c r="W14" s="25"/>
      <c r="X14" s="25"/>
      <c r="Y14" s="25"/>
      <c r="Z14" s="25"/>
    </row>
    <row r="15" spans="1:26" ht="17.25" customHeight="1" x14ac:dyDescent="0.25">
      <c r="A15" s="182" t="s">
        <v>491</v>
      </c>
      <c r="B15" s="555" t="str">
        <f>Organización_Modular!A41</f>
        <v xml:space="preserve">M2. ONDULACIÓN, LACEADO Y  TINTURACIÓN DEL CABELLO
</v>
      </c>
      <c r="C15" s="548"/>
      <c r="D15" s="548"/>
      <c r="E15" s="548"/>
      <c r="F15" s="548"/>
      <c r="G15" s="548"/>
      <c r="H15" s="548"/>
      <c r="I15" s="548"/>
      <c r="J15" s="548"/>
      <c r="K15" s="548"/>
      <c r="L15" s="540"/>
      <c r="M15" s="25"/>
      <c r="N15" s="25"/>
      <c r="O15" s="25"/>
      <c r="P15" s="25"/>
      <c r="Q15" s="25"/>
      <c r="R15" s="25"/>
      <c r="S15" s="25"/>
      <c r="T15" s="25"/>
      <c r="U15" s="25"/>
      <c r="V15" s="25"/>
      <c r="W15" s="25"/>
      <c r="X15" s="25"/>
      <c r="Y15" s="25"/>
      <c r="Z15" s="25"/>
    </row>
    <row r="16" spans="1:26" ht="18" customHeight="1" x14ac:dyDescent="0.25">
      <c r="A16" s="183" t="s">
        <v>492</v>
      </c>
      <c r="B16" s="184" t="s">
        <v>493</v>
      </c>
      <c r="C16" s="230" t="s">
        <v>494</v>
      </c>
      <c r="D16" s="183" t="s">
        <v>441</v>
      </c>
      <c r="E16" s="183" t="s">
        <v>495</v>
      </c>
      <c r="F16" s="547" t="s">
        <v>496</v>
      </c>
      <c r="G16" s="540"/>
      <c r="H16" s="183" t="s">
        <v>496</v>
      </c>
      <c r="I16" s="547" t="s">
        <v>497</v>
      </c>
      <c r="J16" s="540"/>
      <c r="K16" s="183" t="s">
        <v>497</v>
      </c>
      <c r="L16" s="183" t="s">
        <v>498</v>
      </c>
      <c r="M16" s="187" t="s">
        <v>20</v>
      </c>
      <c r="N16" s="25"/>
      <c r="O16" s="25"/>
      <c r="P16" s="25"/>
      <c r="Q16" s="25"/>
      <c r="R16" s="25"/>
      <c r="S16" s="25"/>
      <c r="T16" s="25"/>
      <c r="U16" s="25"/>
      <c r="V16" s="25"/>
      <c r="W16" s="25"/>
      <c r="X16" s="25"/>
      <c r="Y16" s="25"/>
      <c r="Z16" s="25"/>
    </row>
    <row r="17" spans="1:26" ht="15.75" customHeight="1" x14ac:dyDescent="0.25">
      <c r="A17" s="183"/>
      <c r="B17" s="231"/>
      <c r="C17" s="232"/>
      <c r="D17" s="183"/>
      <c r="E17" s="183"/>
      <c r="F17" s="183" t="s">
        <v>499</v>
      </c>
      <c r="G17" s="183" t="s">
        <v>500</v>
      </c>
      <c r="H17" s="183"/>
      <c r="I17" s="183" t="s">
        <v>499</v>
      </c>
      <c r="J17" s="183" t="s">
        <v>500</v>
      </c>
      <c r="K17" s="183"/>
      <c r="L17" s="183"/>
      <c r="M17" s="187"/>
      <c r="N17" s="25"/>
      <c r="O17" s="25"/>
      <c r="P17" s="25"/>
      <c r="Q17" s="25"/>
      <c r="R17" s="25"/>
      <c r="S17" s="25"/>
      <c r="T17" s="25"/>
      <c r="U17" s="25"/>
      <c r="V17" s="25"/>
      <c r="W17" s="25"/>
      <c r="X17" s="25"/>
      <c r="Y17" s="25"/>
      <c r="Z17" s="25"/>
    </row>
    <row r="18" spans="1:26" ht="97.5" customHeight="1" x14ac:dyDescent="0.25">
      <c r="A18" s="397" t="str">
        <f>Capacidades!L311</f>
        <v xml:space="preserve">UC2C1 Ejecutar el tratamiento capilar tomando en cuenta el
 diagnostico tricologico y 
dermatologico    </v>
      </c>
      <c r="B18" s="398" t="str">
        <f>Capacidades!M311</f>
        <v>C1I1 Acondiciona su zona de trabajo, herramientas,  materiales  para el tratamiento capilar teniendo en cuenta los procedimientos del establecimiento, estandares de calidad según el servicio a realizar.</v>
      </c>
      <c r="C18" s="317" t="s">
        <v>551</v>
      </c>
      <c r="D18" s="233" t="str">
        <f>Organización_Modular!F41</f>
        <v>TRATAMIENTO CAPILAR</v>
      </c>
      <c r="E18" s="191" t="str">
        <f>Organización_Modular!G41</f>
        <v>II</v>
      </c>
      <c r="F18" s="191">
        <f>Organización_Modular!H41</f>
        <v>2</v>
      </c>
      <c r="G18" s="191">
        <f>Organización_Modular!I41</f>
        <v>3</v>
      </c>
      <c r="H18" s="191">
        <f>SUM(F18:G18)</f>
        <v>5</v>
      </c>
      <c r="I18" s="191">
        <f>F18*16</f>
        <v>32</v>
      </c>
      <c r="J18" s="191">
        <f>G18*32</f>
        <v>96</v>
      </c>
      <c r="K18" s="191">
        <f>SUM(I18:J18)</f>
        <v>128</v>
      </c>
      <c r="L18" s="578" t="s">
        <v>502</v>
      </c>
      <c r="M18" s="24" t="str">
        <f t="shared" ref="M18:M217" si="0">B18</f>
        <v>C1I1 Acondiciona su zona de trabajo, herramientas,  materiales  para el tratamiento capilar teniendo en cuenta los procedimientos del establecimiento, estandares de calidad según el servicio a realizar.</v>
      </c>
      <c r="N18" s="25"/>
      <c r="O18" s="25"/>
      <c r="P18" s="25"/>
      <c r="Q18" s="25"/>
      <c r="R18" s="25"/>
      <c r="S18" s="25"/>
      <c r="T18" s="25"/>
      <c r="U18" s="25"/>
      <c r="V18" s="25"/>
      <c r="W18" s="25"/>
      <c r="X18" s="25"/>
      <c r="Y18" s="25"/>
      <c r="Z18" s="25"/>
    </row>
    <row r="19" spans="1:26" ht="55.5" customHeight="1" x14ac:dyDescent="0.25">
      <c r="A19" s="327"/>
      <c r="B19" s="398" t="str">
        <f>Capacidades!M312</f>
        <v>C1I2 Diagnostica el cuero cabelludo y la hebra  capilar   siguiendo los criterios técnicos establecidos y de bioseguridad e higiene.</v>
      </c>
      <c r="C19" s="63" t="s">
        <v>552</v>
      </c>
      <c r="D19" s="234"/>
      <c r="E19" s="194"/>
      <c r="F19" s="194"/>
      <c r="G19" s="194"/>
      <c r="H19" s="194"/>
      <c r="I19" s="194"/>
      <c r="J19" s="194"/>
      <c r="K19" s="194"/>
      <c r="L19" s="579"/>
      <c r="M19" s="24" t="str">
        <f t="shared" si="0"/>
        <v>C1I2 Diagnostica el cuero cabelludo y la hebra  capilar   siguiendo los criterios técnicos establecidos y de bioseguridad e higiene.</v>
      </c>
      <c r="N19" s="25"/>
      <c r="O19" s="25"/>
      <c r="P19" s="25"/>
      <c r="Q19" s="25"/>
      <c r="R19" s="25"/>
      <c r="S19" s="25"/>
      <c r="T19" s="25"/>
      <c r="U19" s="25"/>
      <c r="V19" s="25"/>
      <c r="W19" s="25"/>
      <c r="X19" s="25"/>
      <c r="Y19" s="25"/>
      <c r="Z19" s="25"/>
    </row>
    <row r="20" spans="1:26" ht="66.75" customHeight="1" x14ac:dyDescent="0.25">
      <c r="A20" s="235" t="s">
        <v>172</v>
      </c>
      <c r="B20" s="398" t="str">
        <f>Capacidades!M313</f>
        <v>C1I3 Verifica los productos a utilizar  siguiendo los procedimientos  establecidos</v>
      </c>
      <c r="C20" s="63" t="s">
        <v>553</v>
      </c>
      <c r="D20" s="236" t="s">
        <v>172</v>
      </c>
      <c r="E20" s="194"/>
      <c r="F20" s="194"/>
      <c r="G20" s="194"/>
      <c r="H20" s="194"/>
      <c r="I20" s="194"/>
      <c r="J20" s="194"/>
      <c r="K20" s="194"/>
      <c r="L20" s="579"/>
      <c r="M20" s="24" t="str">
        <f t="shared" si="0"/>
        <v>C1I3 Verifica los productos a utilizar  siguiendo los procedimientos  establecidos</v>
      </c>
      <c r="N20" s="25"/>
      <c r="O20" s="25"/>
      <c r="P20" s="25"/>
      <c r="Q20" s="25"/>
      <c r="R20" s="25"/>
      <c r="S20" s="25"/>
      <c r="T20" s="25"/>
      <c r="U20" s="25"/>
      <c r="V20" s="25"/>
      <c r="W20" s="25"/>
      <c r="X20" s="25"/>
      <c r="Y20" s="25"/>
      <c r="Z20" s="25"/>
    </row>
    <row r="21" spans="1:26" ht="95.25" customHeight="1" x14ac:dyDescent="0.25">
      <c r="A21" s="193"/>
      <c r="B21" s="398" t="str">
        <f>Capacidades!M314</f>
        <v>C1I4 Aplica el tratamiento capilar con productos naturales verificando las condiciones del producto natural a utilizar siguiendo criterios de bioseguridad e higiene.</v>
      </c>
      <c r="C21" s="63" t="s">
        <v>554</v>
      </c>
      <c r="D21" s="194"/>
      <c r="E21" s="194"/>
      <c r="F21" s="194"/>
      <c r="G21" s="194"/>
      <c r="H21" s="194"/>
      <c r="I21" s="194"/>
      <c r="J21" s="194"/>
      <c r="K21" s="194"/>
      <c r="L21" s="579"/>
      <c r="M21" s="24" t="str">
        <f t="shared" si="0"/>
        <v>C1I4 Aplica el tratamiento capilar con productos naturales verificando las condiciones del producto natural a utilizar siguiendo criterios de bioseguridad e higiene.</v>
      </c>
      <c r="N21" s="25"/>
      <c r="O21" s="25"/>
      <c r="P21" s="25"/>
      <c r="Q21" s="25"/>
      <c r="R21" s="25"/>
      <c r="S21" s="25"/>
      <c r="T21" s="25"/>
      <c r="U21" s="25"/>
      <c r="V21" s="25"/>
      <c r="W21" s="25"/>
      <c r="X21" s="25"/>
      <c r="Y21" s="25"/>
      <c r="Z21" s="25"/>
    </row>
    <row r="22" spans="1:26" ht="66" customHeight="1" x14ac:dyDescent="0.25">
      <c r="A22" s="193" t="s">
        <v>172</v>
      </c>
      <c r="B22" s="398" t="str">
        <f>Capacidades!M315</f>
        <v>C1I5 Aplica el tratamiento capilar con productos quimicos verificando las condiciones del producto o productos quimicos a utilizar siguiendo criterios de bioseguridad e higiene.</v>
      </c>
      <c r="C22" s="63" t="s">
        <v>555</v>
      </c>
      <c r="D22" s="194"/>
      <c r="E22" s="194"/>
      <c r="F22" s="194"/>
      <c r="G22" s="194"/>
      <c r="H22" s="194"/>
      <c r="I22" s="194"/>
      <c r="J22" s="194"/>
      <c r="K22" s="194"/>
      <c r="L22" s="579"/>
      <c r="M22" s="24" t="str">
        <f t="shared" si="0"/>
        <v>C1I5 Aplica el tratamiento capilar con productos quimicos verificando las condiciones del producto o productos quimicos a utilizar siguiendo criterios de bioseguridad e higiene.</v>
      </c>
      <c r="N22" s="25"/>
      <c r="O22" s="25"/>
      <c r="P22" s="25"/>
      <c r="Q22" s="25"/>
      <c r="R22" s="25"/>
      <c r="S22" s="25"/>
      <c r="T22" s="25"/>
      <c r="U22" s="25"/>
      <c r="V22" s="25"/>
      <c r="W22" s="25"/>
      <c r="X22" s="25"/>
      <c r="Y22" s="25"/>
      <c r="Z22" s="25"/>
    </row>
    <row r="23" spans="1:26" ht="42.75" customHeight="1" x14ac:dyDescent="0.25">
      <c r="A23" s="193"/>
      <c r="B23" s="63" t="str">
        <f>Capacidades!M316</f>
        <v xml:space="preserve">C1I6 Elabora el presupuesto  teniendo en cuenta el servicio a realizar </v>
      </c>
      <c r="C23" s="63" t="s">
        <v>556</v>
      </c>
      <c r="D23" s="194"/>
      <c r="E23" s="194"/>
      <c r="F23" s="194"/>
      <c r="G23" s="194"/>
      <c r="H23" s="194"/>
      <c r="I23" s="194"/>
      <c r="J23" s="194"/>
      <c r="K23" s="194"/>
      <c r="L23" s="579"/>
      <c r="M23" s="24" t="str">
        <f t="shared" si="0"/>
        <v xml:space="preserve">C1I6 Elabora el presupuesto  teniendo en cuenta el servicio a realizar </v>
      </c>
      <c r="N23" s="25"/>
      <c r="O23" s="25"/>
      <c r="P23" s="25"/>
      <c r="Q23" s="25"/>
      <c r="R23" s="25"/>
      <c r="S23" s="25"/>
      <c r="T23" s="25"/>
      <c r="U23" s="25"/>
      <c r="V23" s="25"/>
      <c r="W23" s="25"/>
      <c r="X23" s="25"/>
      <c r="Y23" s="25"/>
      <c r="Z23" s="25"/>
    </row>
    <row r="24" spans="1:26" ht="43.5" hidden="1" customHeight="1" x14ac:dyDescent="0.25">
      <c r="A24" s="237"/>
      <c r="B24" s="63"/>
      <c r="C24" s="317"/>
      <c r="D24" s="194"/>
      <c r="E24" s="194"/>
      <c r="F24" s="194"/>
      <c r="G24" s="194"/>
      <c r="H24" s="194"/>
      <c r="I24" s="194"/>
      <c r="J24" s="194"/>
      <c r="K24" s="194"/>
      <c r="L24" s="195"/>
      <c r="M24" s="24">
        <f t="shared" si="0"/>
        <v>0</v>
      </c>
      <c r="N24" s="25"/>
      <c r="O24" s="25"/>
      <c r="P24" s="25"/>
      <c r="Q24" s="25"/>
      <c r="R24" s="25"/>
      <c r="S24" s="25"/>
      <c r="T24" s="25"/>
      <c r="U24" s="25"/>
      <c r="V24" s="25"/>
      <c r="W24" s="25"/>
      <c r="X24" s="25"/>
      <c r="Y24" s="25"/>
      <c r="Z24" s="25"/>
    </row>
    <row r="25" spans="1:26" ht="15" hidden="1" customHeight="1" x14ac:dyDescent="0.25">
      <c r="A25" s="193"/>
      <c r="B25" s="196" t="str">
        <f>Capacidades!M318</f>
        <v xml:space="preserve">   </v>
      </c>
      <c r="C25" s="63"/>
      <c r="D25" s="194"/>
      <c r="E25" s="194"/>
      <c r="F25" s="194"/>
      <c r="G25" s="194"/>
      <c r="H25" s="194"/>
      <c r="I25" s="194"/>
      <c r="J25" s="194"/>
      <c r="K25" s="194"/>
      <c r="L25" s="195"/>
      <c r="M25" s="24" t="str">
        <f t="shared" si="0"/>
        <v xml:space="preserve">   </v>
      </c>
      <c r="N25" s="25"/>
      <c r="O25" s="25"/>
      <c r="P25" s="25"/>
      <c r="Q25" s="25"/>
      <c r="R25" s="25"/>
      <c r="S25" s="25"/>
      <c r="T25" s="25"/>
      <c r="U25" s="25"/>
      <c r="V25" s="25"/>
      <c r="W25" s="25"/>
      <c r="X25" s="25"/>
      <c r="Y25" s="25"/>
      <c r="Z25" s="25"/>
    </row>
    <row r="26" spans="1:26" ht="15" hidden="1" customHeight="1" x14ac:dyDescent="0.25">
      <c r="A26" s="193"/>
      <c r="B26" s="196" t="str">
        <f>Capacidades!M319</f>
        <v xml:space="preserve">   </v>
      </c>
      <c r="C26" s="63"/>
      <c r="D26" s="194"/>
      <c r="E26" s="194"/>
      <c r="F26" s="194"/>
      <c r="G26" s="194"/>
      <c r="H26" s="194"/>
      <c r="I26" s="194"/>
      <c r="J26" s="194"/>
      <c r="K26" s="194"/>
      <c r="L26" s="195"/>
      <c r="M26" s="24" t="str">
        <f t="shared" si="0"/>
        <v xml:space="preserve">   </v>
      </c>
      <c r="N26" s="25"/>
      <c r="O26" s="25"/>
      <c r="P26" s="25"/>
      <c r="Q26" s="25"/>
      <c r="R26" s="25"/>
      <c r="S26" s="25"/>
      <c r="T26" s="25"/>
      <c r="U26" s="25"/>
      <c r="V26" s="25"/>
      <c r="W26" s="25"/>
      <c r="X26" s="25"/>
      <c r="Y26" s="25"/>
      <c r="Z26" s="25"/>
    </row>
    <row r="27" spans="1:26" ht="15" hidden="1" customHeight="1" x14ac:dyDescent="0.25">
      <c r="A27" s="199"/>
      <c r="B27" s="196" t="str">
        <f>Capacidades!M320</f>
        <v xml:space="preserve">   </v>
      </c>
      <c r="C27" s="63"/>
      <c r="D27" s="200"/>
      <c r="E27" s="200"/>
      <c r="F27" s="200"/>
      <c r="G27" s="200"/>
      <c r="H27" s="200"/>
      <c r="I27" s="200"/>
      <c r="J27" s="200"/>
      <c r="K27" s="200"/>
      <c r="L27" s="201"/>
      <c r="M27" s="24" t="str">
        <f t="shared" si="0"/>
        <v xml:space="preserve">   </v>
      </c>
      <c r="N27" s="25"/>
      <c r="O27" s="25"/>
      <c r="P27" s="25"/>
      <c r="Q27" s="25"/>
      <c r="R27" s="25"/>
      <c r="S27" s="25"/>
      <c r="T27" s="25"/>
      <c r="U27" s="25"/>
      <c r="V27" s="25"/>
      <c r="W27" s="25"/>
      <c r="X27" s="25"/>
      <c r="Y27" s="25"/>
      <c r="Z27" s="25"/>
    </row>
    <row r="28" spans="1:26" ht="78.75" customHeight="1" x14ac:dyDescent="0.25">
      <c r="A28" s="189" t="str">
        <f>Capacidades!L321</f>
        <v xml:space="preserve">UC2C2 Ejecutar cambios permanentes o temporales  del cabello según requerimientos del cliente, criterios técnicos, esteticos y de bioseguridad e higiene.    </v>
      </c>
      <c r="B28" s="196" t="str">
        <f>Capacidades!M321</f>
        <v>C2I1 Acondiciona su zona de trabajo, herramientas y  materiales, teniendo en cuenta los procedimientos técnicos establecidos y según el servicio a realizar.</v>
      </c>
      <c r="C28" s="63" t="s">
        <v>557</v>
      </c>
      <c r="D28" s="191" t="str">
        <f>Organización_Modular!F42</f>
        <v>ONDULACIÓN Y LACEADO</v>
      </c>
      <c r="E28" s="191" t="str">
        <f>Organización_Modular!G42</f>
        <v>II</v>
      </c>
      <c r="F28" s="191">
        <f>Organización_Modular!H42</f>
        <v>2</v>
      </c>
      <c r="G28" s="191">
        <f>Organización_Modular!I42</f>
        <v>4</v>
      </c>
      <c r="H28" s="191">
        <f>SUM(F28:G28)</f>
        <v>6</v>
      </c>
      <c r="I28" s="191">
        <f>F28*16</f>
        <v>32</v>
      </c>
      <c r="J28" s="191">
        <f>G28*32</f>
        <v>128</v>
      </c>
      <c r="K28" s="191">
        <f>SUM(I28:J28)</f>
        <v>160</v>
      </c>
      <c r="L28" s="578" t="s">
        <v>502</v>
      </c>
      <c r="M28" s="24" t="str">
        <f t="shared" si="0"/>
        <v>C2I1 Acondiciona su zona de trabajo, herramientas y  materiales, teniendo en cuenta los procedimientos técnicos establecidos y según el servicio a realizar.</v>
      </c>
      <c r="N28" s="25"/>
      <c r="O28" s="25"/>
      <c r="P28" s="25"/>
      <c r="Q28" s="25"/>
      <c r="R28" s="25"/>
      <c r="S28" s="25"/>
      <c r="T28" s="25"/>
      <c r="U28" s="25"/>
      <c r="V28" s="25"/>
      <c r="W28" s="25"/>
      <c r="X28" s="25"/>
      <c r="Y28" s="25"/>
      <c r="Z28" s="25"/>
    </row>
    <row r="29" spans="1:26" ht="73.5" customHeight="1" x14ac:dyDescent="0.25">
      <c r="A29" s="193"/>
      <c r="B29" s="196" t="str">
        <f>Capacidades!M322</f>
        <v>C2I2 Identifica las características del cuero cabelludo y la hebra capilar, tomando en cuenta  los procedimientos técnicos establecidos, tendencias y criterios estéticos, así como requerimientos del cliente.</v>
      </c>
      <c r="C29" s="63" t="s">
        <v>558</v>
      </c>
      <c r="D29" s="194"/>
      <c r="E29" s="194"/>
      <c r="F29" s="194"/>
      <c r="G29" s="194"/>
      <c r="H29" s="194"/>
      <c r="I29" s="194"/>
      <c r="J29" s="194"/>
      <c r="K29" s="194"/>
      <c r="L29" s="579"/>
      <c r="M29" s="24" t="str">
        <f t="shared" si="0"/>
        <v>C2I2 Identifica las características del cuero cabelludo y la hebra capilar, tomando en cuenta  los procedimientos técnicos establecidos, tendencias y criterios estéticos, así como requerimientos del cliente.</v>
      </c>
      <c r="N29" s="25"/>
      <c r="O29" s="25"/>
      <c r="P29" s="25"/>
      <c r="Q29" s="25"/>
      <c r="R29" s="25"/>
      <c r="S29" s="25"/>
      <c r="T29" s="25"/>
      <c r="U29" s="25"/>
      <c r="V29" s="25"/>
      <c r="W29" s="25"/>
      <c r="X29" s="25"/>
      <c r="Y29" s="25"/>
      <c r="Z29" s="25"/>
    </row>
    <row r="30" spans="1:26" ht="69.75" customHeight="1" x14ac:dyDescent="0.25">
      <c r="A30" s="193"/>
      <c r="B30" s="196" t="str">
        <f>Capacidades!M323</f>
        <v>C2I3 Identifica  los productos a utilizar  teniendo en cuenta los procedimientos técnicos establecidos y según el servicio a realizar.</v>
      </c>
      <c r="C30" s="98" t="s">
        <v>559</v>
      </c>
      <c r="D30" s="194"/>
      <c r="E30" s="194"/>
      <c r="F30" s="194"/>
      <c r="G30" s="194"/>
      <c r="H30" s="194"/>
      <c r="I30" s="194"/>
      <c r="J30" s="194"/>
      <c r="K30" s="194"/>
      <c r="L30" s="579"/>
      <c r="M30" s="24" t="str">
        <f t="shared" si="0"/>
        <v>C2I3 Identifica  los productos a utilizar  teniendo en cuenta los procedimientos técnicos establecidos y según el servicio a realizar.</v>
      </c>
      <c r="N30" s="25"/>
      <c r="O30" s="25"/>
      <c r="P30" s="25"/>
      <c r="Q30" s="25"/>
      <c r="R30" s="25"/>
      <c r="S30" s="25"/>
      <c r="T30" s="25"/>
      <c r="U30" s="25"/>
      <c r="V30" s="25"/>
      <c r="W30" s="25"/>
      <c r="X30" s="25"/>
      <c r="Y30" s="25"/>
      <c r="Z30" s="25"/>
    </row>
    <row r="31" spans="1:26" ht="66" customHeight="1" x14ac:dyDescent="0.25">
      <c r="A31" s="193"/>
      <c r="B31" s="196" t="str">
        <f>Capacidades!M324</f>
        <v>C2I4 Realiza la ondulacion del cabello  tomando en cuenta tendencias y criterios estéticos, así como las diferentes morfologías y requerimientos del cliente.</v>
      </c>
      <c r="C31" s="98" t="s">
        <v>560</v>
      </c>
      <c r="D31" s="194"/>
      <c r="E31" s="194"/>
      <c r="F31" s="194"/>
      <c r="G31" s="194"/>
      <c r="H31" s="194"/>
      <c r="I31" s="194"/>
      <c r="J31" s="194"/>
      <c r="K31" s="194"/>
      <c r="L31" s="579"/>
      <c r="M31" s="24" t="str">
        <f t="shared" si="0"/>
        <v>C2I4 Realiza la ondulacion del cabello  tomando en cuenta tendencias y criterios estéticos, así como las diferentes morfologías y requerimientos del cliente.</v>
      </c>
      <c r="N31" s="25"/>
      <c r="O31" s="25"/>
      <c r="P31" s="25"/>
      <c r="Q31" s="25"/>
      <c r="R31" s="25"/>
      <c r="S31" s="25"/>
      <c r="T31" s="25"/>
      <c r="U31" s="25"/>
      <c r="V31" s="25"/>
      <c r="W31" s="25"/>
      <c r="X31" s="25"/>
      <c r="Y31" s="25"/>
      <c r="Z31" s="25"/>
    </row>
    <row r="32" spans="1:26" ht="76.5" customHeight="1" x14ac:dyDescent="0.25">
      <c r="A32" s="193"/>
      <c r="B32" s="196" t="str">
        <f>Capacidades!M325</f>
        <v>C2I5 Realiza el laceado del cabello tomando en cuenta tendencias y criterios estéticos, así como las diferentes morfologías y requerimientos del cliente.</v>
      </c>
      <c r="C32" s="98" t="s">
        <v>561</v>
      </c>
      <c r="D32" s="194"/>
      <c r="E32" s="194"/>
      <c r="F32" s="194"/>
      <c r="G32" s="194"/>
      <c r="H32" s="194"/>
      <c r="I32" s="194"/>
      <c r="J32" s="194"/>
      <c r="K32" s="194"/>
      <c r="L32" s="579"/>
      <c r="M32" s="24" t="str">
        <f t="shared" si="0"/>
        <v>C2I5 Realiza el laceado del cabello tomando en cuenta tendencias y criterios estéticos, así como las diferentes morfologías y requerimientos del cliente.</v>
      </c>
      <c r="N32" s="25"/>
      <c r="O32" s="25"/>
      <c r="P32" s="25"/>
      <c r="Q32" s="25"/>
      <c r="R32" s="25"/>
      <c r="S32" s="25"/>
      <c r="T32" s="25"/>
      <c r="U32" s="25"/>
      <c r="V32" s="25"/>
      <c r="W32" s="25"/>
      <c r="X32" s="25"/>
      <c r="Y32" s="25"/>
      <c r="Z32" s="25"/>
    </row>
    <row r="33" spans="1:26" ht="0.75" hidden="1" customHeight="1" x14ac:dyDescent="0.25">
      <c r="A33" s="193"/>
      <c r="B33" s="196" t="str">
        <f>Capacidades!M326</f>
        <v xml:space="preserve">   </v>
      </c>
      <c r="C33" s="98"/>
      <c r="D33" s="194"/>
      <c r="E33" s="194"/>
      <c r="F33" s="194"/>
      <c r="G33" s="194"/>
      <c r="H33" s="194"/>
      <c r="I33" s="194"/>
      <c r="J33" s="194"/>
      <c r="K33" s="194"/>
      <c r="L33" s="579"/>
      <c r="M33" s="24" t="str">
        <f t="shared" si="0"/>
        <v xml:space="preserve">   </v>
      </c>
      <c r="N33" s="25"/>
      <c r="O33" s="25"/>
      <c r="P33" s="25"/>
      <c r="Q33" s="25"/>
      <c r="R33" s="25"/>
      <c r="S33" s="25"/>
      <c r="T33" s="25"/>
      <c r="U33" s="25"/>
      <c r="V33" s="25"/>
      <c r="W33" s="25"/>
      <c r="X33" s="25"/>
      <c r="Y33" s="25"/>
      <c r="Z33" s="25"/>
    </row>
    <row r="34" spans="1:26" ht="15" hidden="1" customHeight="1" x14ac:dyDescent="0.25">
      <c r="A34" s="193"/>
      <c r="B34" s="196" t="str">
        <f>Capacidades!M327</f>
        <v xml:space="preserve">   </v>
      </c>
      <c r="C34" s="98"/>
      <c r="D34" s="194"/>
      <c r="E34" s="194"/>
      <c r="F34" s="194"/>
      <c r="G34" s="194"/>
      <c r="H34" s="194"/>
      <c r="I34" s="194"/>
      <c r="J34" s="194"/>
      <c r="K34" s="194"/>
      <c r="L34" s="579"/>
      <c r="M34" s="24" t="str">
        <f t="shared" si="0"/>
        <v xml:space="preserve">   </v>
      </c>
      <c r="N34" s="25"/>
      <c r="O34" s="25"/>
      <c r="P34" s="25"/>
      <c r="Q34" s="25"/>
      <c r="R34" s="25"/>
      <c r="S34" s="25"/>
      <c r="T34" s="25"/>
      <c r="U34" s="25"/>
      <c r="V34" s="25"/>
      <c r="W34" s="25"/>
      <c r="X34" s="25"/>
      <c r="Y34" s="25"/>
      <c r="Z34" s="25"/>
    </row>
    <row r="35" spans="1:26" ht="15" hidden="1" customHeight="1" x14ac:dyDescent="0.25">
      <c r="A35" s="193"/>
      <c r="B35" s="196" t="str">
        <f>Capacidades!M328</f>
        <v xml:space="preserve">   </v>
      </c>
      <c r="C35" s="98"/>
      <c r="D35" s="194"/>
      <c r="E35" s="194"/>
      <c r="F35" s="194"/>
      <c r="G35" s="194"/>
      <c r="H35" s="194"/>
      <c r="I35" s="194"/>
      <c r="J35" s="194"/>
      <c r="K35" s="194"/>
      <c r="L35" s="579"/>
      <c r="M35" s="24" t="str">
        <f t="shared" si="0"/>
        <v xml:space="preserve">   </v>
      </c>
      <c r="N35" s="25"/>
      <c r="O35" s="25"/>
      <c r="P35" s="25"/>
      <c r="Q35" s="25"/>
      <c r="R35" s="25"/>
      <c r="S35" s="25"/>
      <c r="T35" s="25"/>
      <c r="U35" s="25"/>
      <c r="V35" s="25"/>
      <c r="W35" s="25"/>
      <c r="X35" s="25"/>
      <c r="Y35" s="25"/>
      <c r="Z35" s="25"/>
    </row>
    <row r="36" spans="1:26" ht="15" hidden="1" customHeight="1" x14ac:dyDescent="0.25">
      <c r="A36" s="193"/>
      <c r="B36" s="196" t="str">
        <f>Capacidades!M329</f>
        <v xml:space="preserve">   </v>
      </c>
      <c r="C36" s="98"/>
      <c r="D36" s="194"/>
      <c r="E36" s="194"/>
      <c r="F36" s="194"/>
      <c r="G36" s="194"/>
      <c r="H36" s="194"/>
      <c r="I36" s="194"/>
      <c r="J36" s="194"/>
      <c r="K36" s="194"/>
      <c r="L36" s="579"/>
      <c r="M36" s="24" t="str">
        <f t="shared" si="0"/>
        <v xml:space="preserve">   </v>
      </c>
      <c r="N36" s="25"/>
      <c r="O36" s="25"/>
      <c r="P36" s="25"/>
      <c r="Q36" s="25"/>
      <c r="R36" s="25"/>
      <c r="S36" s="25"/>
      <c r="T36" s="25"/>
      <c r="U36" s="25"/>
      <c r="V36" s="25"/>
      <c r="W36" s="25"/>
      <c r="X36" s="25"/>
      <c r="Y36" s="25"/>
      <c r="Z36" s="25"/>
    </row>
    <row r="37" spans="1:26" ht="15" hidden="1" customHeight="1" x14ac:dyDescent="0.25">
      <c r="A37" s="199"/>
      <c r="B37" s="196" t="str">
        <f>Capacidades!M330</f>
        <v xml:space="preserve">   </v>
      </c>
      <c r="C37" s="98"/>
      <c r="D37" s="200"/>
      <c r="E37" s="200"/>
      <c r="F37" s="200"/>
      <c r="G37" s="200"/>
      <c r="H37" s="200"/>
      <c r="I37" s="200"/>
      <c r="J37" s="200"/>
      <c r="K37" s="200"/>
      <c r="L37" s="579"/>
      <c r="M37" s="24" t="str">
        <f t="shared" si="0"/>
        <v xml:space="preserve">   </v>
      </c>
      <c r="N37" s="25"/>
      <c r="O37" s="25"/>
      <c r="P37" s="25"/>
      <c r="Q37" s="25"/>
      <c r="R37" s="25"/>
      <c r="S37" s="25"/>
      <c r="T37" s="25"/>
      <c r="U37" s="25"/>
      <c r="V37" s="25"/>
      <c r="W37" s="25"/>
      <c r="X37" s="25"/>
      <c r="Y37" s="25"/>
      <c r="Z37" s="25"/>
    </row>
    <row r="38" spans="1:26" ht="96" customHeight="1" x14ac:dyDescent="0.25">
      <c r="A38" s="189" t="str">
        <f>Capacidades!L331</f>
        <v xml:space="preserve">UC2C3 Ejecutar cambios en la decoloración y/o coloración del cabello con tecnicas directas e indirectas  aplicando criterios técnicos, estéticos y de bioseguridad e higiene..    </v>
      </c>
      <c r="B38" s="196" t="str">
        <f>Capacidades!M331</f>
        <v>C3I1 Acondiciona su zona de trabajo, herramientas y  materiales, teniendo en cuenta los procedimientos técnicos establecidos y según el servicio a realizar.</v>
      </c>
      <c r="C38" s="98" t="s">
        <v>562</v>
      </c>
      <c r="D38" s="191" t="str">
        <f>Organización_Modular!F43</f>
        <v>TINTURACIÓN Y DECOLORACION DEL CABELLO</v>
      </c>
      <c r="E38" s="191" t="str">
        <f>Organización_Modular!G43</f>
        <v>II</v>
      </c>
      <c r="F38" s="191">
        <f>Organización_Modular!H43</f>
        <v>2</v>
      </c>
      <c r="G38" s="191">
        <f>Organización_Modular!I43</f>
        <v>2</v>
      </c>
      <c r="H38" s="191">
        <f>SUM(F38:G38)</f>
        <v>4</v>
      </c>
      <c r="I38" s="191">
        <f>F38*16</f>
        <v>32</v>
      </c>
      <c r="J38" s="191">
        <f>G38*32</f>
        <v>64</v>
      </c>
      <c r="K38" s="191">
        <f>SUM(I38:J38)</f>
        <v>96</v>
      </c>
      <c r="L38" s="579"/>
      <c r="M38" s="24" t="str">
        <f t="shared" si="0"/>
        <v>C3I1 Acondiciona su zona de trabajo, herramientas y  materiales, teniendo en cuenta los procedimientos técnicos establecidos y según el servicio a realizar.</v>
      </c>
      <c r="N38" s="25"/>
      <c r="O38" s="25"/>
      <c r="P38" s="25"/>
      <c r="Q38" s="25"/>
      <c r="R38" s="25"/>
      <c r="S38" s="25"/>
      <c r="T38" s="25"/>
      <c r="U38" s="25"/>
      <c r="V38" s="25"/>
      <c r="W38" s="25"/>
      <c r="X38" s="25"/>
      <c r="Y38" s="25"/>
      <c r="Z38" s="25"/>
    </row>
    <row r="39" spans="1:26" ht="85.5" customHeight="1" x14ac:dyDescent="0.25">
      <c r="A39" s="193"/>
      <c r="B39" s="196" t="str">
        <f>Capacidades!M332</f>
        <v>C3I2 Realiza el diagnóstico  del cuero cabelludo y la hebra capilar, tomando en cuenta  los procedimientos técnicos establecidos, tendencias y criterios estéticos, así como requerimientos del cliente.</v>
      </c>
      <c r="C39" s="98" t="s">
        <v>563</v>
      </c>
      <c r="D39" s="194"/>
      <c r="E39" s="194"/>
      <c r="F39" s="194"/>
      <c r="G39" s="194"/>
      <c r="H39" s="194"/>
      <c r="I39" s="194"/>
      <c r="J39" s="194"/>
      <c r="K39" s="194"/>
      <c r="L39" s="579"/>
      <c r="M39" s="24" t="str">
        <f t="shared" si="0"/>
        <v>C3I2 Realiza el diagnóstico  del cuero cabelludo y la hebra capilar, tomando en cuenta  los procedimientos técnicos establecidos, tendencias y criterios estéticos, así como requerimientos del cliente.</v>
      </c>
      <c r="N39" s="25"/>
      <c r="O39" s="25"/>
      <c r="P39" s="25"/>
      <c r="Q39" s="25"/>
      <c r="R39" s="25"/>
      <c r="S39" s="25"/>
      <c r="T39" s="25"/>
      <c r="U39" s="25"/>
      <c r="V39" s="25"/>
      <c r="W39" s="25"/>
      <c r="X39" s="25"/>
      <c r="Y39" s="25"/>
      <c r="Z39" s="25"/>
    </row>
    <row r="40" spans="1:26" ht="113.25" customHeight="1" x14ac:dyDescent="0.25">
      <c r="A40" s="193"/>
      <c r="B40" s="196" t="str">
        <f>Capacidades!M333</f>
        <v>C3I3 Ejecuta  la tinturacion directa del cabello   aplicando productos cosméticos, procedimientos técnicos establecidos y de bioseguridad e higiene.</v>
      </c>
      <c r="C40" s="98" t="s">
        <v>564</v>
      </c>
      <c r="D40" s="194"/>
      <c r="E40" s="194"/>
      <c r="F40" s="194"/>
      <c r="G40" s="194"/>
      <c r="H40" s="194"/>
      <c r="I40" s="194"/>
      <c r="J40" s="194"/>
      <c r="K40" s="194"/>
      <c r="L40" s="579"/>
      <c r="M40" s="24" t="str">
        <f t="shared" si="0"/>
        <v>C3I3 Ejecuta  la tinturacion directa del cabello   aplicando productos cosméticos, procedimientos técnicos establecidos y de bioseguridad e higiene.</v>
      </c>
      <c r="N40" s="25"/>
      <c r="O40" s="25"/>
      <c r="P40" s="25"/>
      <c r="Q40" s="25"/>
      <c r="R40" s="25"/>
      <c r="S40" s="25"/>
      <c r="T40" s="25"/>
      <c r="U40" s="25"/>
      <c r="V40" s="25"/>
      <c r="W40" s="25"/>
      <c r="X40" s="25"/>
      <c r="Y40" s="25"/>
      <c r="Z40" s="25"/>
    </row>
    <row r="41" spans="1:26" ht="115.5" customHeight="1" x14ac:dyDescent="0.25">
      <c r="A41" s="193"/>
      <c r="B41" s="196" t="str">
        <f>Capacidades!M334</f>
        <v>C3I4 Ejecuta  la tinturacion indirecta (decoloración)  del cabello   aplicando productos cosméticos, procedimientos técnicos establecidos y de bioseguridad e higiene.</v>
      </c>
      <c r="C41" s="98" t="s">
        <v>565</v>
      </c>
      <c r="D41" s="194"/>
      <c r="E41" s="194"/>
      <c r="F41" s="194"/>
      <c r="G41" s="194"/>
      <c r="H41" s="194"/>
      <c r="I41" s="194"/>
      <c r="J41" s="194"/>
      <c r="K41" s="194"/>
      <c r="L41" s="579"/>
      <c r="M41" s="24" t="str">
        <f t="shared" si="0"/>
        <v>C3I4 Ejecuta  la tinturacion indirecta (decoloración)  del cabello   aplicando productos cosméticos, procedimientos técnicos establecidos y de bioseguridad e higiene.</v>
      </c>
      <c r="N41" s="25"/>
      <c r="O41" s="25"/>
      <c r="P41" s="25"/>
      <c r="Q41" s="25"/>
      <c r="R41" s="25"/>
      <c r="S41" s="25"/>
      <c r="T41" s="25"/>
      <c r="U41" s="25"/>
      <c r="V41" s="25"/>
      <c r="W41" s="25"/>
      <c r="X41" s="25"/>
      <c r="Y41" s="25"/>
      <c r="Z41" s="25"/>
    </row>
    <row r="42" spans="1:26" ht="15" hidden="1" customHeight="1" x14ac:dyDescent="0.25">
      <c r="A42" s="193"/>
      <c r="B42" s="196" t="str">
        <f>Capacidades!M335</f>
        <v xml:space="preserve">   </v>
      </c>
      <c r="C42" s="98"/>
      <c r="D42" s="194"/>
      <c r="E42" s="194"/>
      <c r="F42" s="194"/>
      <c r="G42" s="194"/>
      <c r="H42" s="194"/>
      <c r="I42" s="194"/>
      <c r="J42" s="194"/>
      <c r="K42" s="194"/>
      <c r="L42" s="195"/>
      <c r="M42" s="24" t="str">
        <f t="shared" si="0"/>
        <v xml:space="preserve">   </v>
      </c>
      <c r="N42" s="25"/>
      <c r="O42" s="25"/>
      <c r="P42" s="25"/>
      <c r="Q42" s="25"/>
      <c r="R42" s="25"/>
      <c r="S42" s="25"/>
      <c r="T42" s="25"/>
      <c r="U42" s="25"/>
      <c r="V42" s="25"/>
      <c r="W42" s="25"/>
      <c r="X42" s="25"/>
      <c r="Y42" s="25"/>
      <c r="Z42" s="25"/>
    </row>
    <row r="43" spans="1:26" ht="15" hidden="1" customHeight="1" x14ac:dyDescent="0.25">
      <c r="A43" s="193"/>
      <c r="B43" s="196" t="str">
        <f>Capacidades!M336</f>
        <v xml:space="preserve">   </v>
      </c>
      <c r="C43" s="98"/>
      <c r="D43" s="194"/>
      <c r="E43" s="194"/>
      <c r="F43" s="194"/>
      <c r="G43" s="194"/>
      <c r="H43" s="194"/>
      <c r="I43" s="194"/>
      <c r="J43" s="194"/>
      <c r="K43" s="194"/>
      <c r="L43" s="195"/>
      <c r="M43" s="24" t="str">
        <f t="shared" si="0"/>
        <v xml:space="preserve">   </v>
      </c>
      <c r="N43" s="25"/>
      <c r="O43" s="25"/>
      <c r="P43" s="25"/>
      <c r="Q43" s="25"/>
      <c r="R43" s="25"/>
      <c r="S43" s="25"/>
      <c r="T43" s="25"/>
      <c r="U43" s="25"/>
      <c r="V43" s="25"/>
      <c r="W43" s="25"/>
      <c r="X43" s="25"/>
      <c r="Y43" s="25"/>
      <c r="Z43" s="25"/>
    </row>
    <row r="44" spans="1:26" ht="12.75" hidden="1" customHeight="1" x14ac:dyDescent="0.25">
      <c r="A44" s="193"/>
      <c r="B44" s="196" t="str">
        <f>Capacidades!M337</f>
        <v xml:space="preserve">   </v>
      </c>
      <c r="C44" s="98"/>
      <c r="D44" s="194"/>
      <c r="E44" s="194"/>
      <c r="F44" s="194"/>
      <c r="G44" s="194"/>
      <c r="H44" s="194"/>
      <c r="I44" s="194"/>
      <c r="J44" s="194"/>
      <c r="K44" s="194"/>
      <c r="L44" s="195"/>
      <c r="M44" s="24" t="str">
        <f t="shared" si="0"/>
        <v xml:space="preserve">   </v>
      </c>
      <c r="N44" s="25"/>
      <c r="O44" s="25"/>
      <c r="P44" s="25"/>
      <c r="Q44" s="25"/>
      <c r="R44" s="25"/>
      <c r="S44" s="25"/>
      <c r="T44" s="25"/>
      <c r="U44" s="25"/>
      <c r="V44" s="25"/>
      <c r="W44" s="25"/>
      <c r="X44" s="25"/>
      <c r="Y44" s="25"/>
      <c r="Z44" s="25"/>
    </row>
    <row r="45" spans="1:26" ht="15" hidden="1" customHeight="1" x14ac:dyDescent="0.25">
      <c r="A45" s="193"/>
      <c r="B45" s="196" t="str">
        <f>Capacidades!M338</f>
        <v xml:space="preserve">   </v>
      </c>
      <c r="C45" s="98"/>
      <c r="D45" s="194"/>
      <c r="E45" s="194"/>
      <c r="F45" s="194"/>
      <c r="G45" s="194"/>
      <c r="H45" s="194"/>
      <c r="I45" s="194"/>
      <c r="J45" s="194"/>
      <c r="K45" s="194"/>
      <c r="L45" s="195"/>
      <c r="M45" s="24" t="str">
        <f t="shared" si="0"/>
        <v xml:space="preserve">   </v>
      </c>
      <c r="N45" s="25"/>
      <c r="O45" s="25"/>
      <c r="P45" s="25"/>
      <c r="Q45" s="25"/>
      <c r="R45" s="25"/>
      <c r="S45" s="25"/>
      <c r="T45" s="25"/>
      <c r="U45" s="25"/>
      <c r="V45" s="25"/>
      <c r="W45" s="25"/>
      <c r="X45" s="25"/>
      <c r="Y45" s="25"/>
      <c r="Z45" s="25"/>
    </row>
    <row r="46" spans="1:26" ht="15" hidden="1" customHeight="1" x14ac:dyDescent="0.25">
      <c r="A46" s="193"/>
      <c r="B46" s="196" t="str">
        <f>Capacidades!M339</f>
        <v xml:space="preserve">   </v>
      </c>
      <c r="C46" s="98"/>
      <c r="D46" s="194"/>
      <c r="E46" s="194"/>
      <c r="F46" s="194"/>
      <c r="G46" s="194"/>
      <c r="H46" s="194"/>
      <c r="I46" s="194"/>
      <c r="J46" s="194"/>
      <c r="K46" s="194"/>
      <c r="L46" s="195"/>
      <c r="M46" s="24" t="str">
        <f t="shared" si="0"/>
        <v xml:space="preserve">   </v>
      </c>
      <c r="N46" s="25"/>
      <c r="O46" s="25"/>
      <c r="P46" s="25"/>
      <c r="Q46" s="25"/>
      <c r="R46" s="25"/>
      <c r="S46" s="25"/>
      <c r="T46" s="25"/>
      <c r="U46" s="25"/>
      <c r="V46" s="25"/>
      <c r="W46" s="25"/>
      <c r="X46" s="25"/>
      <c r="Y46" s="25"/>
      <c r="Z46" s="25"/>
    </row>
    <row r="47" spans="1:26" ht="15" hidden="1" customHeight="1" x14ac:dyDescent="0.25">
      <c r="A47" s="199"/>
      <c r="B47" s="196" t="str">
        <f>Capacidades!M340</f>
        <v xml:space="preserve">   </v>
      </c>
      <c r="C47" s="98"/>
      <c r="D47" s="200"/>
      <c r="E47" s="200"/>
      <c r="F47" s="200"/>
      <c r="G47" s="200"/>
      <c r="H47" s="200"/>
      <c r="I47" s="200"/>
      <c r="J47" s="200"/>
      <c r="K47" s="200"/>
      <c r="L47" s="201"/>
      <c r="M47" s="24" t="str">
        <f t="shared" si="0"/>
        <v xml:space="preserve">   </v>
      </c>
      <c r="N47" s="25"/>
      <c r="O47" s="25"/>
      <c r="P47" s="25"/>
      <c r="Q47" s="25"/>
      <c r="R47" s="25"/>
      <c r="S47" s="25"/>
      <c r="T47" s="25"/>
      <c r="U47" s="25"/>
      <c r="V47" s="25"/>
      <c r="W47" s="25"/>
      <c r="X47" s="25"/>
      <c r="Y47" s="25"/>
      <c r="Z47" s="25"/>
    </row>
    <row r="48" spans="1:26" ht="15" hidden="1" customHeight="1" x14ac:dyDescent="0.25">
      <c r="A48" s="189" t="str">
        <f>Capacidades!L341</f>
        <v xml:space="preserve">       </v>
      </c>
      <c r="B48" s="196" t="str">
        <f>Capacidades!M341</f>
        <v xml:space="preserve">   </v>
      </c>
      <c r="C48" s="98"/>
      <c r="D48" s="191">
        <f>Organización_Modular!F44</f>
        <v>0</v>
      </c>
      <c r="E48" s="191">
        <f>Organización_Modular!G44</f>
        <v>0</v>
      </c>
      <c r="F48" s="191">
        <f>Organización_Modular!H44</f>
        <v>0</v>
      </c>
      <c r="G48" s="191">
        <f>Organización_Modular!I44</f>
        <v>0</v>
      </c>
      <c r="H48" s="191">
        <f>SUM(F48:G48)</f>
        <v>0</v>
      </c>
      <c r="I48" s="191">
        <f>F48*16</f>
        <v>0</v>
      </c>
      <c r="J48" s="191">
        <f>G48*32</f>
        <v>0</v>
      </c>
      <c r="K48" s="191">
        <f>SUM(I48:J48)</f>
        <v>0</v>
      </c>
      <c r="L48" s="192"/>
      <c r="M48" s="24" t="str">
        <f t="shared" si="0"/>
        <v xml:space="preserve">   </v>
      </c>
      <c r="N48" s="25"/>
      <c r="O48" s="25"/>
      <c r="P48" s="25"/>
      <c r="Q48" s="25"/>
      <c r="R48" s="25"/>
      <c r="S48" s="25"/>
      <c r="T48" s="25"/>
      <c r="U48" s="25"/>
      <c r="V48" s="25"/>
      <c r="W48" s="25"/>
      <c r="X48" s="25"/>
      <c r="Y48" s="25"/>
      <c r="Z48" s="25"/>
    </row>
    <row r="49" spans="1:26" ht="15" hidden="1" customHeight="1" x14ac:dyDescent="0.25">
      <c r="A49" s="193"/>
      <c r="B49" s="196" t="str">
        <f>Capacidades!M342</f>
        <v xml:space="preserve">   </v>
      </c>
      <c r="C49" s="98"/>
      <c r="D49" s="194"/>
      <c r="E49" s="194"/>
      <c r="F49" s="194"/>
      <c r="G49" s="194"/>
      <c r="H49" s="194"/>
      <c r="I49" s="194"/>
      <c r="J49" s="194"/>
      <c r="K49" s="194"/>
      <c r="L49" s="195"/>
      <c r="M49" s="24" t="str">
        <f t="shared" si="0"/>
        <v xml:space="preserve">   </v>
      </c>
      <c r="N49" s="25"/>
      <c r="O49" s="25"/>
      <c r="P49" s="25"/>
      <c r="Q49" s="25"/>
      <c r="R49" s="25"/>
      <c r="S49" s="25"/>
      <c r="T49" s="25"/>
      <c r="U49" s="25"/>
      <c r="V49" s="25"/>
      <c r="W49" s="25"/>
      <c r="X49" s="25"/>
      <c r="Y49" s="25"/>
      <c r="Z49" s="25"/>
    </row>
    <row r="50" spans="1:26" ht="15" hidden="1" customHeight="1" x14ac:dyDescent="0.25">
      <c r="A50" s="193"/>
      <c r="B50" s="196" t="str">
        <f>Capacidades!M343</f>
        <v xml:space="preserve">   </v>
      </c>
      <c r="C50" s="98"/>
      <c r="D50" s="194"/>
      <c r="E50" s="194"/>
      <c r="F50" s="194"/>
      <c r="G50" s="194"/>
      <c r="H50" s="194"/>
      <c r="I50" s="194"/>
      <c r="J50" s="194"/>
      <c r="K50" s="194"/>
      <c r="L50" s="195"/>
      <c r="M50" s="24" t="str">
        <f t="shared" si="0"/>
        <v xml:space="preserve">   </v>
      </c>
      <c r="N50" s="25"/>
      <c r="O50" s="25"/>
      <c r="P50" s="25"/>
      <c r="Q50" s="25"/>
      <c r="R50" s="25"/>
      <c r="S50" s="25"/>
      <c r="T50" s="25"/>
      <c r="U50" s="25"/>
      <c r="V50" s="25"/>
      <c r="W50" s="25"/>
      <c r="X50" s="25"/>
      <c r="Y50" s="25"/>
      <c r="Z50" s="25"/>
    </row>
    <row r="51" spans="1:26" ht="15" hidden="1" customHeight="1" x14ac:dyDescent="0.25">
      <c r="A51" s="193"/>
      <c r="B51" s="196" t="str">
        <f>Capacidades!M344</f>
        <v xml:space="preserve">   </v>
      </c>
      <c r="C51" s="98"/>
      <c r="D51" s="194"/>
      <c r="E51" s="194"/>
      <c r="F51" s="194"/>
      <c r="G51" s="194"/>
      <c r="H51" s="194"/>
      <c r="I51" s="194"/>
      <c r="J51" s="194"/>
      <c r="K51" s="194"/>
      <c r="L51" s="195"/>
      <c r="M51" s="24" t="str">
        <f t="shared" si="0"/>
        <v xml:space="preserve">   </v>
      </c>
      <c r="N51" s="25"/>
      <c r="O51" s="25"/>
      <c r="P51" s="25"/>
      <c r="Q51" s="25"/>
      <c r="R51" s="25"/>
      <c r="S51" s="25"/>
      <c r="T51" s="25"/>
      <c r="U51" s="25"/>
      <c r="V51" s="25"/>
      <c r="W51" s="25"/>
      <c r="X51" s="25"/>
      <c r="Y51" s="25"/>
      <c r="Z51" s="25"/>
    </row>
    <row r="52" spans="1:26" ht="15" hidden="1" customHeight="1" x14ac:dyDescent="0.25">
      <c r="A52" s="193"/>
      <c r="B52" s="196" t="str">
        <f>Capacidades!M345</f>
        <v xml:space="preserve">   </v>
      </c>
      <c r="C52" s="98"/>
      <c r="D52" s="194"/>
      <c r="E52" s="194"/>
      <c r="F52" s="194"/>
      <c r="G52" s="194"/>
      <c r="H52" s="194"/>
      <c r="I52" s="194"/>
      <c r="J52" s="194"/>
      <c r="K52" s="194"/>
      <c r="L52" s="195"/>
      <c r="M52" s="24" t="str">
        <f t="shared" si="0"/>
        <v xml:space="preserve">   </v>
      </c>
      <c r="N52" s="25"/>
      <c r="O52" s="25"/>
      <c r="P52" s="25"/>
      <c r="Q52" s="25"/>
      <c r="R52" s="25"/>
      <c r="S52" s="25"/>
      <c r="T52" s="25"/>
      <c r="U52" s="25"/>
      <c r="V52" s="25"/>
      <c r="W52" s="25"/>
      <c r="X52" s="25"/>
      <c r="Y52" s="25"/>
      <c r="Z52" s="25"/>
    </row>
    <row r="53" spans="1:26" ht="15" hidden="1" customHeight="1" x14ac:dyDescent="0.25">
      <c r="A53" s="193"/>
      <c r="B53" s="196" t="str">
        <f>Capacidades!M346</f>
        <v xml:space="preserve">   </v>
      </c>
      <c r="C53" s="98"/>
      <c r="D53" s="194"/>
      <c r="E53" s="194"/>
      <c r="F53" s="194"/>
      <c r="G53" s="194"/>
      <c r="H53" s="194"/>
      <c r="I53" s="194"/>
      <c r="J53" s="194"/>
      <c r="K53" s="194"/>
      <c r="L53" s="195"/>
      <c r="M53" s="24" t="str">
        <f t="shared" si="0"/>
        <v xml:space="preserve">   </v>
      </c>
      <c r="N53" s="25"/>
      <c r="O53" s="25"/>
      <c r="P53" s="25"/>
      <c r="Q53" s="25"/>
      <c r="R53" s="25"/>
      <c r="S53" s="25"/>
      <c r="T53" s="25"/>
      <c r="U53" s="25"/>
      <c r="V53" s="25"/>
      <c r="W53" s="25"/>
      <c r="X53" s="25"/>
      <c r="Y53" s="25"/>
      <c r="Z53" s="25"/>
    </row>
    <row r="54" spans="1:26" ht="15" hidden="1" customHeight="1" x14ac:dyDescent="0.25">
      <c r="A54" s="193"/>
      <c r="B54" s="196" t="str">
        <f>Capacidades!M347</f>
        <v xml:space="preserve">   </v>
      </c>
      <c r="C54" s="98"/>
      <c r="D54" s="194"/>
      <c r="E54" s="194"/>
      <c r="F54" s="194"/>
      <c r="G54" s="194"/>
      <c r="H54" s="194"/>
      <c r="I54" s="194"/>
      <c r="J54" s="194"/>
      <c r="K54" s="194"/>
      <c r="L54" s="195"/>
      <c r="M54" s="24" t="str">
        <f t="shared" si="0"/>
        <v xml:space="preserve">   </v>
      </c>
      <c r="N54" s="25"/>
      <c r="O54" s="25"/>
      <c r="P54" s="25"/>
      <c r="Q54" s="25"/>
      <c r="R54" s="25"/>
      <c r="S54" s="25"/>
      <c r="T54" s="25"/>
      <c r="U54" s="25"/>
      <c r="V54" s="25"/>
      <c r="W54" s="25"/>
      <c r="X54" s="25"/>
      <c r="Y54" s="25"/>
      <c r="Z54" s="25"/>
    </row>
    <row r="55" spans="1:26" ht="15" hidden="1" customHeight="1" x14ac:dyDescent="0.25">
      <c r="A55" s="193"/>
      <c r="B55" s="196" t="str">
        <f>Capacidades!M348</f>
        <v xml:space="preserve">   </v>
      </c>
      <c r="C55" s="98"/>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5" hidden="1" customHeight="1" x14ac:dyDescent="0.25">
      <c r="A56" s="193"/>
      <c r="B56" s="196" t="str">
        <f>Capacidades!M349</f>
        <v xml:space="preserve">   </v>
      </c>
      <c r="C56" s="98"/>
      <c r="D56" s="194"/>
      <c r="E56" s="194"/>
      <c r="F56" s="194"/>
      <c r="G56" s="194"/>
      <c r="H56" s="194"/>
      <c r="I56" s="194"/>
      <c r="J56" s="194"/>
      <c r="K56" s="194"/>
      <c r="L56" s="195"/>
      <c r="M56" s="24" t="str">
        <f t="shared" si="0"/>
        <v xml:space="preserve">   </v>
      </c>
      <c r="N56" s="25"/>
      <c r="O56" s="25"/>
      <c r="P56" s="25"/>
      <c r="Q56" s="25"/>
      <c r="R56" s="25"/>
      <c r="S56" s="25"/>
      <c r="T56" s="25"/>
      <c r="U56" s="25"/>
      <c r="V56" s="25"/>
      <c r="W56" s="25"/>
      <c r="X56" s="25"/>
      <c r="Y56" s="25"/>
      <c r="Z56" s="25"/>
    </row>
    <row r="57" spans="1:26" ht="15" hidden="1" customHeight="1" x14ac:dyDescent="0.25">
      <c r="A57" s="199"/>
      <c r="B57" s="196" t="str">
        <f>Capacidades!M350</f>
        <v xml:space="preserve">   </v>
      </c>
      <c r="C57" s="98"/>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5" hidden="1" customHeight="1" x14ac:dyDescent="0.25">
      <c r="A58" s="189" t="str">
        <f>Capacidades!L351</f>
        <v xml:space="preserve">       </v>
      </c>
      <c r="B58" s="196" t="str">
        <f>Capacidades!M351</f>
        <v xml:space="preserve">   </v>
      </c>
      <c r="C58" s="98"/>
      <c r="D58" s="191">
        <f>Organización_Modular!F45</f>
        <v>0</v>
      </c>
      <c r="E58" s="191">
        <f>Organización_Modular!G45</f>
        <v>0</v>
      </c>
      <c r="F58" s="191">
        <f>Organización_Modular!H45</f>
        <v>0</v>
      </c>
      <c r="G58" s="191">
        <f>Organización_Modular!I45</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5" hidden="1" customHeight="1" x14ac:dyDescent="0.25">
      <c r="A59" s="193"/>
      <c r="B59" s="196" t="str">
        <f>Capacidades!M352</f>
        <v xml:space="preserve">   </v>
      </c>
      <c r="C59" s="98"/>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5" hidden="1" customHeight="1" x14ac:dyDescent="0.25">
      <c r="A60" s="193"/>
      <c r="B60" s="196" t="str">
        <f>Capacidades!M353</f>
        <v xml:space="preserve">   </v>
      </c>
      <c r="C60" s="98"/>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2.25" hidden="1" customHeight="1" x14ac:dyDescent="0.25">
      <c r="A61" s="193"/>
      <c r="B61" s="196" t="str">
        <f>Capacidades!M354</f>
        <v xml:space="preserve">   </v>
      </c>
      <c r="C61" s="63"/>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5" hidden="1" customHeight="1" x14ac:dyDescent="0.25">
      <c r="A62" s="193"/>
      <c r="B62" s="196" t="str">
        <f>Capacidades!M355</f>
        <v xml:space="preserve">   </v>
      </c>
      <c r="C62" s="63"/>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5" hidden="1" customHeight="1" x14ac:dyDescent="0.25">
      <c r="A63" s="193"/>
      <c r="B63" s="196" t="str">
        <f>Capacidades!M356</f>
        <v xml:space="preserve">   </v>
      </c>
      <c r="C63" s="63"/>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15" hidden="1" customHeight="1" x14ac:dyDescent="0.25">
      <c r="A64" s="193"/>
      <c r="B64" s="196" t="str">
        <f>Capacidades!M357</f>
        <v xml:space="preserve">   </v>
      </c>
      <c r="C64" s="63"/>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5" hidden="1" customHeight="1" x14ac:dyDescent="0.25">
      <c r="A65" s="193"/>
      <c r="B65" s="196" t="str">
        <f>Capacidades!M358</f>
        <v xml:space="preserve">   </v>
      </c>
      <c r="C65" s="63"/>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5" hidden="1" customHeight="1" x14ac:dyDescent="0.25">
      <c r="A66" s="193"/>
      <c r="B66" s="196" t="str">
        <f>Capacidades!M359</f>
        <v xml:space="preserve">   </v>
      </c>
      <c r="C66" s="63"/>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5" hidden="1" customHeight="1" x14ac:dyDescent="0.25">
      <c r="A67" s="199"/>
      <c r="B67" s="196" t="str">
        <f>Capacidades!M360</f>
        <v xml:space="preserve">   </v>
      </c>
      <c r="C67" s="63"/>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2.75" hidden="1" customHeight="1" x14ac:dyDescent="0.25">
      <c r="A68" s="189" t="str">
        <f>Capacidades!L361</f>
        <v xml:space="preserve">       </v>
      </c>
      <c r="B68" s="196" t="str">
        <f>Capacidades!M361</f>
        <v xml:space="preserve">   </v>
      </c>
      <c r="C68" s="63"/>
      <c r="D68" s="191">
        <f>Organización_Modular!F46</f>
        <v>0</v>
      </c>
      <c r="E68" s="191">
        <f>Organización_Modular!G46</f>
        <v>0</v>
      </c>
      <c r="F68" s="191">
        <f>Organización_Modular!H46</f>
        <v>0</v>
      </c>
      <c r="G68" s="191">
        <f>Organización_Modular!I46</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2.75" hidden="1" customHeight="1" x14ac:dyDescent="0.25">
      <c r="A69" s="193"/>
      <c r="B69" s="196" t="str">
        <f>Capacidades!M362</f>
        <v xml:space="preserve">   </v>
      </c>
      <c r="C69" s="63"/>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2.75" hidden="1" customHeight="1" x14ac:dyDescent="0.25">
      <c r="A70" s="193"/>
      <c r="B70" s="196" t="str">
        <f>Capacidades!M363</f>
        <v xml:space="preserve">   </v>
      </c>
      <c r="C70" s="63"/>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2.75" hidden="1" customHeight="1" x14ac:dyDescent="0.25">
      <c r="A71" s="193"/>
      <c r="B71" s="196" t="str">
        <f>Capacidades!M364</f>
        <v xml:space="preserve">   </v>
      </c>
      <c r="C71" s="63"/>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2.75" hidden="1" customHeight="1" x14ac:dyDescent="0.25">
      <c r="A72" s="193"/>
      <c r="B72" s="196" t="str">
        <f>Capacidades!M365</f>
        <v xml:space="preserve">   </v>
      </c>
      <c r="C72" s="63"/>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2.75" hidden="1" customHeight="1" x14ac:dyDescent="0.25">
      <c r="A73" s="193"/>
      <c r="B73" s="196" t="str">
        <f>Capacidades!M366</f>
        <v xml:space="preserve">   </v>
      </c>
      <c r="C73" s="63"/>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12.75" hidden="1" customHeight="1" x14ac:dyDescent="0.25">
      <c r="A74" s="193"/>
      <c r="B74" s="196" t="str">
        <f>Capacidades!M367</f>
        <v xml:space="preserve">   </v>
      </c>
      <c r="C74" s="63"/>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2.75" hidden="1" customHeight="1" x14ac:dyDescent="0.25">
      <c r="A75" s="193"/>
      <c r="B75" s="196" t="str">
        <f>Capacidades!M368</f>
        <v xml:space="preserve">   </v>
      </c>
      <c r="C75" s="63"/>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2.75" hidden="1" customHeight="1" x14ac:dyDescent="0.25">
      <c r="A76" s="193"/>
      <c r="B76" s="196" t="str">
        <f>Capacidades!M369</f>
        <v xml:space="preserve">   </v>
      </c>
      <c r="C76" s="63"/>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2.75" hidden="1" customHeight="1" x14ac:dyDescent="0.25">
      <c r="A77" s="199"/>
      <c r="B77" s="196" t="str">
        <f>Capacidades!M370</f>
        <v xml:space="preserve">   </v>
      </c>
      <c r="C77" s="63"/>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2.75" hidden="1" customHeight="1" x14ac:dyDescent="0.25">
      <c r="A78" s="189" t="str">
        <f>Capacidades!L371</f>
        <v xml:space="preserve">       </v>
      </c>
      <c r="B78" s="196" t="str">
        <f>Capacidades!M371</f>
        <v xml:space="preserve">   </v>
      </c>
      <c r="C78" s="63"/>
      <c r="D78" s="191">
        <f>Organización_Modular!F47</f>
        <v>0</v>
      </c>
      <c r="E78" s="191">
        <f>Organización_Modular!G47</f>
        <v>0</v>
      </c>
      <c r="F78" s="191">
        <f>Organización_Modular!H47</f>
        <v>0</v>
      </c>
      <c r="G78" s="191">
        <f>Organización_Modular!I47</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2.75" hidden="1" customHeight="1" x14ac:dyDescent="0.25">
      <c r="A79" s="193"/>
      <c r="B79" s="196" t="str">
        <f>Capacidades!M372</f>
        <v xml:space="preserve">   </v>
      </c>
      <c r="C79" s="63"/>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2.75" hidden="1" customHeight="1" x14ac:dyDescent="0.25">
      <c r="A80" s="193"/>
      <c r="B80" s="196" t="str">
        <f>Capacidades!M373</f>
        <v xml:space="preserve">   </v>
      </c>
      <c r="C80" s="63"/>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12.75" hidden="1" customHeight="1" x14ac:dyDescent="0.25">
      <c r="A81" s="193"/>
      <c r="B81" s="196" t="str">
        <f>Capacidades!M374</f>
        <v xml:space="preserve">   </v>
      </c>
      <c r="C81" s="63"/>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2.75" hidden="1" customHeight="1" x14ac:dyDescent="0.25">
      <c r="A82" s="193"/>
      <c r="B82" s="196" t="str">
        <f>Capacidades!M375</f>
        <v xml:space="preserve">   </v>
      </c>
      <c r="C82" s="63"/>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2.75" hidden="1" customHeight="1" x14ac:dyDescent="0.25">
      <c r="A83" s="193"/>
      <c r="B83" s="196" t="str">
        <f>Capacidades!M376</f>
        <v xml:space="preserve">   </v>
      </c>
      <c r="C83" s="63"/>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2.75" hidden="1" customHeight="1" x14ac:dyDescent="0.25">
      <c r="A84" s="193"/>
      <c r="B84" s="196" t="str">
        <f>Capacidades!M377</f>
        <v xml:space="preserve">   </v>
      </c>
      <c r="C84" s="63"/>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8.25" hidden="1" customHeight="1" x14ac:dyDescent="0.25">
      <c r="A85" s="193"/>
      <c r="B85" s="196" t="str">
        <f>Capacidades!M378</f>
        <v xml:space="preserve">   </v>
      </c>
      <c r="C85" s="63"/>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2.75" hidden="1" customHeight="1" x14ac:dyDescent="0.25">
      <c r="A86" s="193"/>
      <c r="B86" s="196" t="str">
        <f>Capacidades!M379</f>
        <v xml:space="preserve">   </v>
      </c>
      <c r="C86" s="63"/>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2.75" hidden="1" customHeight="1" x14ac:dyDescent="0.25">
      <c r="A87" s="199"/>
      <c r="B87" s="196" t="str">
        <f>Capacidades!M380</f>
        <v xml:space="preserve">   </v>
      </c>
      <c r="C87" s="63"/>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2.75" hidden="1" customHeight="1" x14ac:dyDescent="0.25">
      <c r="A88" s="189" t="str">
        <f>Capacidades!L381</f>
        <v xml:space="preserve">       </v>
      </c>
      <c r="B88" s="196" t="str">
        <f>Capacidades!M381</f>
        <v xml:space="preserve">   </v>
      </c>
      <c r="C88" s="63"/>
      <c r="D88" s="191">
        <f>Organización_Modular!F48</f>
        <v>0</v>
      </c>
      <c r="E88" s="191">
        <f>Organización_Modular!G48</f>
        <v>0</v>
      </c>
      <c r="F88" s="191">
        <f>Organización_Modular!H48</f>
        <v>0</v>
      </c>
      <c r="G88" s="191">
        <f>Organización_Modular!I48</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2.75" hidden="1" customHeight="1" x14ac:dyDescent="0.25">
      <c r="A89" s="193"/>
      <c r="B89" s="196" t="str">
        <f>Capacidades!M382</f>
        <v xml:space="preserve">   </v>
      </c>
      <c r="C89" s="63"/>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2.75" hidden="1" customHeight="1" x14ac:dyDescent="0.25">
      <c r="A90" s="193"/>
      <c r="B90" s="196" t="str">
        <f>Capacidades!M383</f>
        <v xml:space="preserve">   </v>
      </c>
      <c r="C90" s="63"/>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2.75" hidden="1" customHeight="1" x14ac:dyDescent="0.25">
      <c r="A91" s="193"/>
      <c r="B91" s="196" t="str">
        <f>Capacidades!M384</f>
        <v xml:space="preserve">   </v>
      </c>
      <c r="C91" s="63"/>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2.75" hidden="1" customHeight="1" x14ac:dyDescent="0.25">
      <c r="A92" s="193"/>
      <c r="B92" s="196" t="str">
        <f>Capacidades!M385</f>
        <v xml:space="preserve">   </v>
      </c>
      <c r="C92" s="63"/>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2.75" hidden="1" customHeight="1" x14ac:dyDescent="0.25">
      <c r="A93" s="193"/>
      <c r="B93" s="196" t="str">
        <f>Capacidades!M386</f>
        <v xml:space="preserve">   </v>
      </c>
      <c r="C93" s="63"/>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2.75" hidden="1" customHeight="1" x14ac:dyDescent="0.25">
      <c r="A94" s="193"/>
      <c r="B94" s="196" t="str">
        <f>Capacidades!M387</f>
        <v xml:space="preserve">   </v>
      </c>
      <c r="C94" s="63"/>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2.75" hidden="1" customHeight="1" x14ac:dyDescent="0.25">
      <c r="A95" s="193"/>
      <c r="B95" s="196" t="str">
        <f>Capacidades!M388</f>
        <v xml:space="preserve">   </v>
      </c>
      <c r="C95" s="63"/>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2.75" hidden="1" customHeight="1" x14ac:dyDescent="0.25">
      <c r="A96" s="193"/>
      <c r="B96" s="196" t="str">
        <f>Capacidades!M389</f>
        <v xml:space="preserve">   </v>
      </c>
      <c r="C96" s="63"/>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2.75" hidden="1" customHeight="1" x14ac:dyDescent="0.25">
      <c r="A97" s="199"/>
      <c r="B97" s="196" t="str">
        <f>Capacidades!M390</f>
        <v xml:space="preserve">   </v>
      </c>
      <c r="C97" s="63"/>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2.75" hidden="1" customHeight="1" x14ac:dyDescent="0.25">
      <c r="A98" s="189" t="str">
        <f>Capacidades!L391</f>
        <v xml:space="preserve">       </v>
      </c>
      <c r="B98" s="196" t="str">
        <f>Capacidades!M391</f>
        <v xml:space="preserve">   </v>
      </c>
      <c r="C98" s="63"/>
      <c r="D98" s="191">
        <f>Organización_Modular!F49</f>
        <v>0</v>
      </c>
      <c r="E98" s="191">
        <f>Organización_Modular!G49</f>
        <v>0</v>
      </c>
      <c r="F98" s="191">
        <f>Organización_Modular!H49</f>
        <v>0</v>
      </c>
      <c r="G98" s="191">
        <f>Organización_Modular!I49</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2.75" hidden="1" customHeight="1" x14ac:dyDescent="0.25">
      <c r="A99" s="193"/>
      <c r="B99" s="196" t="str">
        <f>Capacidades!M392</f>
        <v xml:space="preserve">   </v>
      </c>
      <c r="C99" s="63"/>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2.75" hidden="1" customHeight="1" x14ac:dyDescent="0.25">
      <c r="A100" s="193"/>
      <c r="B100" s="196" t="str">
        <f>Capacidades!M393</f>
        <v xml:space="preserve">   </v>
      </c>
      <c r="C100" s="63"/>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2.75" hidden="1" customHeight="1" x14ac:dyDescent="0.25">
      <c r="A101" s="193"/>
      <c r="B101" s="196" t="str">
        <f>Capacidades!M394</f>
        <v xml:space="preserve">   </v>
      </c>
      <c r="C101" s="63"/>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2.75" hidden="1" customHeight="1" x14ac:dyDescent="0.25">
      <c r="A102" s="193"/>
      <c r="B102" s="196" t="str">
        <f>Capacidades!M395</f>
        <v xml:space="preserve">   </v>
      </c>
      <c r="C102" s="63"/>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2.75" hidden="1" customHeight="1" x14ac:dyDescent="0.25">
      <c r="A103" s="193"/>
      <c r="B103" s="196" t="str">
        <f>Capacidades!M396</f>
        <v xml:space="preserve">   </v>
      </c>
      <c r="C103" s="63"/>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2.75" hidden="1" customHeight="1" x14ac:dyDescent="0.25">
      <c r="A104" s="193"/>
      <c r="B104" s="196" t="str">
        <f>Capacidades!M397</f>
        <v xml:space="preserve">   </v>
      </c>
      <c r="C104" s="63"/>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2.75" hidden="1" customHeight="1" x14ac:dyDescent="0.25">
      <c r="A105" s="193"/>
      <c r="B105" s="196" t="str">
        <f>Capacidades!M398</f>
        <v xml:space="preserve">   </v>
      </c>
      <c r="C105" s="63"/>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2.75" hidden="1" customHeight="1" x14ac:dyDescent="0.25">
      <c r="A106" s="193"/>
      <c r="B106" s="196" t="str">
        <f>Capacidades!M399</f>
        <v xml:space="preserve">   </v>
      </c>
      <c r="C106" s="63"/>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2.75" hidden="1" customHeight="1" x14ac:dyDescent="0.25">
      <c r="A107" s="199"/>
      <c r="B107" s="196" t="str">
        <f>Capacidades!M400</f>
        <v xml:space="preserve">   </v>
      </c>
      <c r="C107" s="63"/>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2.75" hidden="1" customHeight="1" x14ac:dyDescent="0.25">
      <c r="A108" s="189" t="str">
        <f>Capacidades!L401</f>
        <v xml:space="preserve">       </v>
      </c>
      <c r="B108" s="196" t="str">
        <f>Capacidades!M401</f>
        <v xml:space="preserve">   </v>
      </c>
      <c r="C108" s="63"/>
      <c r="D108" s="191">
        <f>Organización_Modular!F50</f>
        <v>0</v>
      </c>
      <c r="E108" s="191">
        <f>Organización_Modular!G50</f>
        <v>0</v>
      </c>
      <c r="F108" s="191">
        <f>Organización_Modular!H50</f>
        <v>0</v>
      </c>
      <c r="G108" s="191">
        <f>Organización_Modular!I50</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2.75" hidden="1" customHeight="1" x14ac:dyDescent="0.25">
      <c r="A109" s="193"/>
      <c r="B109" s="196" t="str">
        <f>Capacidades!M402</f>
        <v xml:space="preserve">   </v>
      </c>
      <c r="C109" s="63"/>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2.75" hidden="1" customHeight="1" x14ac:dyDescent="0.25">
      <c r="A110" s="193"/>
      <c r="B110" s="196" t="str">
        <f>Capacidades!M403</f>
        <v xml:space="preserve">   </v>
      </c>
      <c r="C110" s="63"/>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2.75" hidden="1" customHeight="1" x14ac:dyDescent="0.25">
      <c r="A111" s="193"/>
      <c r="B111" s="196" t="str">
        <f>Capacidades!M404</f>
        <v xml:space="preserve">   </v>
      </c>
      <c r="C111" s="63"/>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2.75" hidden="1" customHeight="1" x14ac:dyDescent="0.25">
      <c r="A112" s="193"/>
      <c r="B112" s="196" t="str">
        <f>Capacidades!M405</f>
        <v xml:space="preserve">   </v>
      </c>
      <c r="C112" s="63"/>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2.75" hidden="1" customHeight="1" x14ac:dyDescent="0.25">
      <c r="A113" s="193"/>
      <c r="B113" s="196" t="str">
        <f>Capacidades!M406</f>
        <v xml:space="preserve">   </v>
      </c>
      <c r="C113" s="63"/>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12.75" hidden="1" customHeight="1" x14ac:dyDescent="0.25">
      <c r="A114" s="193"/>
      <c r="B114" s="196" t="str">
        <f>Capacidades!M407</f>
        <v xml:space="preserve">   </v>
      </c>
      <c r="C114" s="63"/>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2.75" hidden="1" customHeight="1" x14ac:dyDescent="0.25">
      <c r="A115" s="193"/>
      <c r="B115" s="196" t="str">
        <f>Capacidades!M408</f>
        <v xml:space="preserve">   </v>
      </c>
      <c r="C115" s="63"/>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6.75" hidden="1" customHeight="1" x14ac:dyDescent="0.25">
      <c r="A116" s="193"/>
      <c r="B116" s="196" t="str">
        <f>Capacidades!M409</f>
        <v xml:space="preserve">   </v>
      </c>
      <c r="C116" s="63"/>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2.75" hidden="1" customHeight="1" x14ac:dyDescent="0.25">
      <c r="A117" s="199"/>
      <c r="B117" s="196" t="str">
        <f>Capacidades!M410</f>
        <v xml:space="preserve">   </v>
      </c>
      <c r="C117" s="63"/>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2.75" hidden="1" customHeight="1" x14ac:dyDescent="0.25">
      <c r="A118" s="189" t="str">
        <f>Capacidades!L411</f>
        <v xml:space="preserve">       </v>
      </c>
      <c r="B118" s="196" t="str">
        <f>Capacidades!M411</f>
        <v xml:space="preserve">   </v>
      </c>
      <c r="C118" s="63"/>
      <c r="D118" s="191">
        <f>Organización_Modular!F51</f>
        <v>0</v>
      </c>
      <c r="E118" s="191">
        <f>Organización_Modular!G51</f>
        <v>0</v>
      </c>
      <c r="F118" s="191">
        <f>Organización_Modular!H51</f>
        <v>0</v>
      </c>
      <c r="G118" s="191">
        <f>Organización_Modular!I51</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2.75" hidden="1" customHeight="1" x14ac:dyDescent="0.25">
      <c r="A119" s="193"/>
      <c r="B119" s="196" t="str">
        <f>Capacidades!M412</f>
        <v xml:space="preserve">   </v>
      </c>
      <c r="C119" s="63"/>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2.75" hidden="1" customHeight="1" x14ac:dyDescent="0.25">
      <c r="A120" s="193"/>
      <c r="B120" s="196" t="str">
        <f>Capacidades!M413</f>
        <v xml:space="preserve">   </v>
      </c>
      <c r="C120" s="63"/>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2.75" hidden="1" customHeight="1" x14ac:dyDescent="0.25">
      <c r="A121" s="193"/>
      <c r="B121" s="196" t="str">
        <f>Capacidades!M414</f>
        <v xml:space="preserve">   </v>
      </c>
      <c r="C121" s="63"/>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2.75" hidden="1" customHeight="1" x14ac:dyDescent="0.25">
      <c r="A122" s="193"/>
      <c r="B122" s="196" t="str">
        <f>Capacidades!M415</f>
        <v xml:space="preserve">   </v>
      </c>
      <c r="C122" s="63"/>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2.75" hidden="1" customHeight="1" x14ac:dyDescent="0.25">
      <c r="A123" s="193"/>
      <c r="B123" s="196" t="str">
        <f>Capacidades!M416</f>
        <v xml:space="preserve">   </v>
      </c>
      <c r="C123" s="63"/>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2.75" hidden="1" customHeight="1" x14ac:dyDescent="0.25">
      <c r="A124" s="193"/>
      <c r="B124" s="196" t="str">
        <f>Capacidades!M417</f>
        <v xml:space="preserve">   </v>
      </c>
      <c r="C124" s="63"/>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2.75" hidden="1" customHeight="1" x14ac:dyDescent="0.25">
      <c r="A125" s="193"/>
      <c r="B125" s="196" t="str">
        <f>Capacidades!M418</f>
        <v xml:space="preserve">   </v>
      </c>
      <c r="C125" s="63"/>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2.75" hidden="1" customHeight="1" x14ac:dyDescent="0.25">
      <c r="A126" s="193"/>
      <c r="B126" s="196" t="str">
        <f>Capacidades!M419</f>
        <v xml:space="preserve">   </v>
      </c>
      <c r="C126" s="63"/>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2.75" hidden="1" customHeight="1" x14ac:dyDescent="0.25">
      <c r="A127" s="199"/>
      <c r="B127" s="196" t="str">
        <f>Capacidades!M420</f>
        <v xml:space="preserve">   </v>
      </c>
      <c r="C127" s="63"/>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2.75" hidden="1" customHeight="1" x14ac:dyDescent="0.25">
      <c r="A128" s="189" t="str">
        <f>Capacidades!L421</f>
        <v xml:space="preserve">       </v>
      </c>
      <c r="B128" s="196" t="str">
        <f>Capacidades!M421</f>
        <v xml:space="preserve">   </v>
      </c>
      <c r="C128" s="63"/>
      <c r="D128" s="191">
        <f>Organización_Modular!F52</f>
        <v>0</v>
      </c>
      <c r="E128" s="191">
        <f>Organización_Modular!G52</f>
        <v>0</v>
      </c>
      <c r="F128" s="191">
        <f>Organización_Modular!H52</f>
        <v>0</v>
      </c>
      <c r="G128" s="191">
        <f>Organización_Modular!I52</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2.75" hidden="1" customHeight="1" x14ac:dyDescent="0.25">
      <c r="A129" s="193"/>
      <c r="B129" s="196" t="str">
        <f>Capacidades!M422</f>
        <v xml:space="preserve">   </v>
      </c>
      <c r="C129" s="63"/>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2.75" hidden="1" customHeight="1" x14ac:dyDescent="0.25">
      <c r="A130" s="193"/>
      <c r="B130" s="196" t="str">
        <f>Capacidades!M423</f>
        <v xml:space="preserve">   </v>
      </c>
      <c r="C130" s="63"/>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2.75" hidden="1" customHeight="1" x14ac:dyDescent="0.25">
      <c r="A131" s="193"/>
      <c r="B131" s="196" t="str">
        <f>Capacidades!M424</f>
        <v xml:space="preserve">   </v>
      </c>
      <c r="C131" s="63"/>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2.75" hidden="1" customHeight="1" x14ac:dyDescent="0.25">
      <c r="A132" s="193"/>
      <c r="B132" s="196" t="str">
        <f>Capacidades!M425</f>
        <v xml:space="preserve">   </v>
      </c>
      <c r="C132" s="63"/>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2.75" hidden="1" customHeight="1" x14ac:dyDescent="0.25">
      <c r="A133" s="193"/>
      <c r="B133" s="196" t="str">
        <f>Capacidades!M426</f>
        <v xml:space="preserve">   </v>
      </c>
      <c r="C133" s="63"/>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2.75" hidden="1" customHeight="1" x14ac:dyDescent="0.25">
      <c r="A134" s="193"/>
      <c r="B134" s="196" t="str">
        <f>Capacidades!M427</f>
        <v xml:space="preserve">   </v>
      </c>
      <c r="C134" s="63"/>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2.75" hidden="1" customHeight="1" x14ac:dyDescent="0.25">
      <c r="A135" s="193"/>
      <c r="B135" s="196" t="str">
        <f>Capacidades!M428</f>
        <v xml:space="preserve">   </v>
      </c>
      <c r="C135" s="63"/>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2.75" hidden="1" customHeight="1" x14ac:dyDescent="0.25">
      <c r="A136" s="193"/>
      <c r="B136" s="196" t="str">
        <f>Capacidades!M429</f>
        <v xml:space="preserve">   </v>
      </c>
      <c r="C136" s="63"/>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2.75" hidden="1" customHeight="1" x14ac:dyDescent="0.25">
      <c r="A137" s="199"/>
      <c r="B137" s="196" t="str">
        <f>Capacidades!M430</f>
        <v xml:space="preserve">   </v>
      </c>
      <c r="C137" s="63"/>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2.75" hidden="1" customHeight="1" x14ac:dyDescent="0.25">
      <c r="A138" s="189" t="str">
        <f>Capacidades!L431</f>
        <v xml:space="preserve">       </v>
      </c>
      <c r="B138" s="196" t="str">
        <f>Capacidades!M431</f>
        <v xml:space="preserve">   </v>
      </c>
      <c r="C138" s="63"/>
      <c r="D138" s="191">
        <f>Organización_Modular!F53</f>
        <v>0</v>
      </c>
      <c r="E138" s="191">
        <f>Organización_Modular!G53</f>
        <v>0</v>
      </c>
      <c r="F138" s="191">
        <f>Organización_Modular!H53</f>
        <v>0</v>
      </c>
      <c r="G138" s="191">
        <f>Organización_Modular!I53</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2.75" hidden="1" customHeight="1" x14ac:dyDescent="0.25">
      <c r="A139" s="193"/>
      <c r="B139" s="196" t="str">
        <f>Capacidades!M432</f>
        <v xml:space="preserve">   </v>
      </c>
      <c r="C139" s="63"/>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2.75" hidden="1" customHeight="1" x14ac:dyDescent="0.25">
      <c r="A140" s="193"/>
      <c r="B140" s="196" t="str">
        <f>Capacidades!M433</f>
        <v xml:space="preserve">   </v>
      </c>
      <c r="C140" s="63"/>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2.75" hidden="1" customHeight="1" x14ac:dyDescent="0.25">
      <c r="A141" s="193"/>
      <c r="B141" s="196" t="str">
        <f>Capacidades!M434</f>
        <v xml:space="preserve">   </v>
      </c>
      <c r="C141" s="63"/>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2.75" hidden="1" customHeight="1" x14ac:dyDescent="0.25">
      <c r="A142" s="193"/>
      <c r="B142" s="196" t="str">
        <f>Capacidades!M435</f>
        <v xml:space="preserve">   </v>
      </c>
      <c r="C142" s="63"/>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2.75" hidden="1" customHeight="1" x14ac:dyDescent="0.25">
      <c r="A143" s="193"/>
      <c r="B143" s="196" t="str">
        <f>Capacidades!M436</f>
        <v xml:space="preserve">   </v>
      </c>
      <c r="C143" s="63"/>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2.75" hidden="1" customHeight="1" x14ac:dyDescent="0.25">
      <c r="A144" s="193"/>
      <c r="B144" s="196" t="str">
        <f>Capacidades!M437</f>
        <v xml:space="preserve">   </v>
      </c>
      <c r="C144" s="63"/>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2.75" hidden="1" customHeight="1" x14ac:dyDescent="0.25">
      <c r="A145" s="193"/>
      <c r="B145" s="196" t="str">
        <f>Capacidades!M438</f>
        <v xml:space="preserve">   </v>
      </c>
      <c r="C145" s="63"/>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2.75" hidden="1" customHeight="1" x14ac:dyDescent="0.25">
      <c r="A146" s="193"/>
      <c r="B146" s="196" t="str">
        <f>Capacidades!M439</f>
        <v xml:space="preserve">   </v>
      </c>
      <c r="C146" s="63"/>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2.75" hidden="1" customHeight="1" x14ac:dyDescent="0.25">
      <c r="A147" s="199"/>
      <c r="B147" s="196" t="str">
        <f>Capacidades!M440</f>
        <v xml:space="preserve">   </v>
      </c>
      <c r="C147" s="63"/>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2.75" hidden="1" customHeight="1" x14ac:dyDescent="0.25">
      <c r="A148" s="189" t="str">
        <f>Capacidades!L441</f>
        <v xml:space="preserve">       </v>
      </c>
      <c r="B148" s="196" t="str">
        <f>Capacidades!M441</f>
        <v xml:space="preserve">   </v>
      </c>
      <c r="C148" s="63"/>
      <c r="D148" s="191">
        <f>Organización_Modular!F54</f>
        <v>0</v>
      </c>
      <c r="E148" s="191">
        <f>Organización_Modular!G54</f>
        <v>0</v>
      </c>
      <c r="F148" s="191">
        <f>Organización_Modular!H54</f>
        <v>0</v>
      </c>
      <c r="G148" s="191">
        <f>Organización_Modular!I54</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2.75" hidden="1" customHeight="1" x14ac:dyDescent="0.25">
      <c r="A149" s="193"/>
      <c r="B149" s="196" t="str">
        <f>Capacidades!M442</f>
        <v xml:space="preserve">   </v>
      </c>
      <c r="C149" s="63"/>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2.75" hidden="1" customHeight="1" x14ac:dyDescent="0.25">
      <c r="A150" s="193"/>
      <c r="B150" s="196" t="str">
        <f>Capacidades!M443</f>
        <v xml:space="preserve">   </v>
      </c>
      <c r="C150" s="63"/>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2.75" hidden="1" customHeight="1" x14ac:dyDescent="0.25">
      <c r="A151" s="193"/>
      <c r="B151" s="196" t="str">
        <f>Capacidades!M444</f>
        <v xml:space="preserve">   </v>
      </c>
      <c r="C151" s="63"/>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7.5" hidden="1" customHeight="1" x14ac:dyDescent="0.25">
      <c r="A152" s="193"/>
      <c r="B152" s="196" t="str">
        <f>Capacidades!M445</f>
        <v xml:space="preserve">   </v>
      </c>
      <c r="C152" s="63"/>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12.75" hidden="1" customHeight="1" x14ac:dyDescent="0.25">
      <c r="A153" s="193"/>
      <c r="B153" s="196" t="str">
        <f>Capacidades!M446</f>
        <v xml:space="preserve">   </v>
      </c>
      <c r="C153" s="63"/>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2.75" hidden="1" customHeight="1" x14ac:dyDescent="0.25">
      <c r="A154" s="193"/>
      <c r="B154" s="196" t="str">
        <f>Capacidades!M447</f>
        <v xml:space="preserve">   </v>
      </c>
      <c r="C154" s="63"/>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2.75" hidden="1" customHeight="1" x14ac:dyDescent="0.25">
      <c r="A155" s="193"/>
      <c r="B155" s="196" t="str">
        <f>Capacidades!M448</f>
        <v xml:space="preserve">   </v>
      </c>
      <c r="C155" s="63"/>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2.75" hidden="1" customHeight="1" x14ac:dyDescent="0.25">
      <c r="A156" s="193"/>
      <c r="B156" s="196" t="str">
        <f>Capacidades!M449</f>
        <v xml:space="preserve">   </v>
      </c>
      <c r="C156" s="63"/>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2.75" hidden="1" customHeight="1" x14ac:dyDescent="0.25">
      <c r="A157" s="199"/>
      <c r="B157" s="196" t="str">
        <f>Capacidades!M450</f>
        <v xml:space="preserve">   </v>
      </c>
      <c r="C157" s="63"/>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2.75" hidden="1" customHeight="1" x14ac:dyDescent="0.25">
      <c r="A158" s="189" t="str">
        <f>Capacidades!L451</f>
        <v xml:space="preserve">       </v>
      </c>
      <c r="B158" s="196" t="str">
        <f>Capacidades!M451</f>
        <v xml:space="preserve">   </v>
      </c>
      <c r="C158" s="63"/>
      <c r="D158" s="191">
        <f>Organización_Modular!F55</f>
        <v>0</v>
      </c>
      <c r="E158" s="191">
        <f>Organización_Modular!G55</f>
        <v>0</v>
      </c>
      <c r="F158" s="191">
        <f>Organización_Modular!H55</f>
        <v>0</v>
      </c>
      <c r="G158" s="191">
        <f>Organización_Modular!I55</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2.75" hidden="1" customHeight="1" x14ac:dyDescent="0.25">
      <c r="A159" s="193"/>
      <c r="B159" s="196" t="str">
        <f>Capacidades!M452</f>
        <v xml:space="preserve">   </v>
      </c>
      <c r="C159" s="63"/>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2.75" hidden="1" customHeight="1" x14ac:dyDescent="0.25">
      <c r="A160" s="193"/>
      <c r="B160" s="196" t="str">
        <f>Capacidades!M453</f>
        <v xml:space="preserve">   </v>
      </c>
      <c r="C160" s="63"/>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2.75" hidden="1" customHeight="1" x14ac:dyDescent="0.25">
      <c r="A161" s="193"/>
      <c r="B161" s="196" t="str">
        <f>Capacidades!M454</f>
        <v xml:space="preserve">   </v>
      </c>
      <c r="C161" s="63"/>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2.75" hidden="1" customHeight="1" x14ac:dyDescent="0.25">
      <c r="A162" s="193"/>
      <c r="B162" s="196" t="str">
        <f>Capacidades!M455</f>
        <v xml:space="preserve">   </v>
      </c>
      <c r="C162" s="63"/>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2.75" hidden="1" customHeight="1" x14ac:dyDescent="0.25">
      <c r="A163" s="193"/>
      <c r="B163" s="196" t="str">
        <f>Capacidades!M456</f>
        <v xml:space="preserve">   </v>
      </c>
      <c r="C163" s="63"/>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12.75" hidden="1" customHeight="1" x14ac:dyDescent="0.25">
      <c r="A164" s="193"/>
      <c r="B164" s="196" t="str">
        <f>Capacidades!M457</f>
        <v xml:space="preserve">   </v>
      </c>
      <c r="C164" s="63"/>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2.75" hidden="1" customHeight="1" x14ac:dyDescent="0.25">
      <c r="A165" s="193"/>
      <c r="B165" s="196" t="str">
        <f>Capacidades!M458</f>
        <v xml:space="preserve">   </v>
      </c>
      <c r="C165" s="63"/>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2.75" hidden="1" customHeight="1" x14ac:dyDescent="0.25">
      <c r="A166" s="193"/>
      <c r="B166" s="196" t="str">
        <f>Capacidades!M459</f>
        <v xml:space="preserve">   </v>
      </c>
      <c r="C166" s="63"/>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2.75" hidden="1" customHeight="1" x14ac:dyDescent="0.25">
      <c r="A167" s="199"/>
      <c r="B167" s="196" t="str">
        <f>Capacidades!M460</f>
        <v xml:space="preserve">   </v>
      </c>
      <c r="C167" s="63"/>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2.75" hidden="1" customHeight="1" x14ac:dyDescent="0.25">
      <c r="A168" s="189" t="str">
        <f>Capacidades!L461</f>
        <v xml:space="preserve">       </v>
      </c>
      <c r="B168" s="196" t="str">
        <f>Capacidades!M461</f>
        <v xml:space="preserve">   </v>
      </c>
      <c r="C168" s="63"/>
      <c r="D168" s="191">
        <f>Organización_Modular!F56</f>
        <v>0</v>
      </c>
      <c r="E168" s="191">
        <f>Organización_Modular!G56</f>
        <v>0</v>
      </c>
      <c r="F168" s="191">
        <f>Organización_Modular!H56</f>
        <v>0</v>
      </c>
      <c r="G168" s="191">
        <f>Organización_Modular!I56</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2.75" hidden="1" customHeight="1" x14ac:dyDescent="0.25">
      <c r="A169" s="193"/>
      <c r="B169" s="196" t="str">
        <f>Capacidades!M462</f>
        <v xml:space="preserve">   </v>
      </c>
      <c r="C169" s="63"/>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2.75" hidden="1" customHeight="1" x14ac:dyDescent="0.25">
      <c r="A170" s="193"/>
      <c r="B170" s="196" t="str">
        <f>Capacidades!M463</f>
        <v xml:space="preserve">   </v>
      </c>
      <c r="C170" s="63"/>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2.75" hidden="1" customHeight="1" x14ac:dyDescent="0.25">
      <c r="A171" s="193"/>
      <c r="B171" s="196" t="str">
        <f>Capacidades!M464</f>
        <v xml:space="preserve">   </v>
      </c>
      <c r="C171" s="63"/>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2.75" hidden="1" customHeight="1" x14ac:dyDescent="0.25">
      <c r="A172" s="193"/>
      <c r="B172" s="196" t="str">
        <f>Capacidades!M465</f>
        <v xml:space="preserve">   </v>
      </c>
      <c r="C172" s="63"/>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2.75" hidden="1" customHeight="1" x14ac:dyDescent="0.25">
      <c r="A173" s="193"/>
      <c r="B173" s="196" t="str">
        <f>Capacidades!M466</f>
        <v xml:space="preserve">   </v>
      </c>
      <c r="C173" s="63"/>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2.75" hidden="1" customHeight="1" x14ac:dyDescent="0.25">
      <c r="A174" s="193"/>
      <c r="B174" s="196" t="str">
        <f>Capacidades!M467</f>
        <v xml:space="preserve">   </v>
      </c>
      <c r="C174" s="63"/>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2.75" hidden="1" customHeight="1" x14ac:dyDescent="0.25">
      <c r="A175" s="193"/>
      <c r="B175" s="196" t="str">
        <f>Capacidades!M468</f>
        <v xml:space="preserve">   </v>
      </c>
      <c r="C175" s="63"/>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2.75" hidden="1" customHeight="1" x14ac:dyDescent="0.25">
      <c r="A176" s="193"/>
      <c r="B176" s="196" t="str">
        <f>Capacidades!M469</f>
        <v xml:space="preserve">   </v>
      </c>
      <c r="C176" s="63"/>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2.75" hidden="1" customHeight="1" x14ac:dyDescent="0.25">
      <c r="A177" s="199"/>
      <c r="B177" s="196" t="str">
        <f>Capacidades!M470</f>
        <v xml:space="preserve">   </v>
      </c>
      <c r="C177" s="63"/>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2.75" hidden="1" customHeight="1" x14ac:dyDescent="0.25">
      <c r="A178" s="189" t="str">
        <f>Capacidades!L471</f>
        <v xml:space="preserve">       </v>
      </c>
      <c r="B178" s="196" t="str">
        <f>Capacidades!M471</f>
        <v xml:space="preserve">   </v>
      </c>
      <c r="C178" s="63"/>
      <c r="D178" s="191">
        <f>Organización_Modular!F57</f>
        <v>0</v>
      </c>
      <c r="E178" s="191">
        <f>Organización_Modular!G57</f>
        <v>0</v>
      </c>
      <c r="F178" s="191">
        <f>Organización_Modular!H57</f>
        <v>0</v>
      </c>
      <c r="G178" s="191">
        <f>Organización_Modular!I57</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2.75" hidden="1" customHeight="1" x14ac:dyDescent="0.25">
      <c r="A179" s="193"/>
      <c r="B179" s="196" t="str">
        <f>Capacidades!M472</f>
        <v xml:space="preserve">   </v>
      </c>
      <c r="C179" s="63"/>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2.75" hidden="1" customHeight="1" x14ac:dyDescent="0.25">
      <c r="A180" s="193"/>
      <c r="B180" s="196" t="str">
        <f>Capacidades!M473</f>
        <v xml:space="preserve">   </v>
      </c>
      <c r="C180" s="63"/>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2.75" hidden="1" customHeight="1" x14ac:dyDescent="0.25">
      <c r="A181" s="193"/>
      <c r="B181" s="196" t="str">
        <f>Capacidades!M474</f>
        <v xml:space="preserve">   </v>
      </c>
      <c r="C181" s="63"/>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2.75" hidden="1" customHeight="1" x14ac:dyDescent="0.25">
      <c r="A182" s="193"/>
      <c r="B182" s="196" t="str">
        <f>Capacidades!M475</f>
        <v xml:space="preserve">   </v>
      </c>
      <c r="C182" s="63"/>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2.75" hidden="1" customHeight="1" x14ac:dyDescent="0.25">
      <c r="A183" s="193"/>
      <c r="B183" s="196" t="str">
        <f>Capacidades!M476</f>
        <v xml:space="preserve">   </v>
      </c>
      <c r="C183" s="63"/>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6" hidden="1" customHeight="1" x14ac:dyDescent="0.25">
      <c r="A184" s="193"/>
      <c r="B184" s="196" t="str">
        <f>Capacidades!M477</f>
        <v xml:space="preserve">   </v>
      </c>
      <c r="C184" s="63"/>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2.75" hidden="1" customHeight="1" x14ac:dyDescent="0.25">
      <c r="A185" s="193"/>
      <c r="B185" s="196" t="str">
        <f>Capacidades!M478</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2.75" hidden="1" customHeight="1" x14ac:dyDescent="0.25">
      <c r="A186" s="193"/>
      <c r="B186" s="196" t="str">
        <f>Capacidades!M479</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2.75" hidden="1" customHeight="1" x14ac:dyDescent="0.25">
      <c r="A187" s="199"/>
      <c r="B187" s="196" t="str">
        <f>Capacidades!M480</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2.75" hidden="1" customHeight="1" x14ac:dyDescent="0.25">
      <c r="A188" s="189" t="str">
        <f>Capacidades!L481</f>
        <v xml:space="preserve">       </v>
      </c>
      <c r="B188" s="196" t="str">
        <f>Capacidades!M481</f>
        <v xml:space="preserve">   </v>
      </c>
      <c r="C188" s="196"/>
      <c r="D188" s="191">
        <f>Organización_Modular!F58</f>
        <v>0</v>
      </c>
      <c r="E188" s="191">
        <f>Organización_Modular!G58</f>
        <v>0</v>
      </c>
      <c r="F188" s="191">
        <f>Organización_Modular!H58</f>
        <v>0</v>
      </c>
      <c r="G188" s="191">
        <f>Organización_Modular!I58</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12.75" hidden="1" customHeight="1" x14ac:dyDescent="0.25">
      <c r="A189" s="193"/>
      <c r="B189" s="196" t="str">
        <f>Capacidades!M482</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2.75" hidden="1" customHeight="1" x14ac:dyDescent="0.25">
      <c r="A190" s="193"/>
      <c r="B190" s="196" t="str">
        <f>Capacidades!M483</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2.75" hidden="1" customHeight="1" x14ac:dyDescent="0.25">
      <c r="A191" s="193"/>
      <c r="B191" s="196" t="str">
        <f>Capacidades!M484</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2.75" hidden="1" customHeight="1" x14ac:dyDescent="0.25">
      <c r="A192" s="193"/>
      <c r="B192" s="196" t="str">
        <f>Capacidades!M485</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2.75" hidden="1" customHeight="1" x14ac:dyDescent="0.25">
      <c r="A193" s="193"/>
      <c r="B193" s="196" t="str">
        <f>Capacidades!M486</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2.75" hidden="1" customHeight="1" x14ac:dyDescent="0.25">
      <c r="A194" s="193"/>
      <c r="B194" s="196" t="str">
        <f>Capacidades!M487</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2.75" hidden="1" customHeight="1" x14ac:dyDescent="0.25">
      <c r="A195" s="193"/>
      <c r="B195" s="196" t="str">
        <f>Capacidades!M488</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2.75" hidden="1" customHeight="1" x14ac:dyDescent="0.25">
      <c r="A196" s="193"/>
      <c r="B196" s="196" t="str">
        <f>Capacidades!M489</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2.75" hidden="1" customHeight="1" x14ac:dyDescent="0.25">
      <c r="A197" s="199"/>
      <c r="B197" s="196" t="str">
        <f>Capacidades!M490</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2.75" hidden="1" customHeight="1" x14ac:dyDescent="0.25">
      <c r="A198" s="189" t="str">
        <f>Capacidades!L491</f>
        <v xml:space="preserve">       </v>
      </c>
      <c r="B198" s="196" t="str">
        <f>Capacidades!M491</f>
        <v xml:space="preserve">   </v>
      </c>
      <c r="C198" s="196"/>
      <c r="D198" s="191">
        <f>Organización_Modular!F59</f>
        <v>0</v>
      </c>
      <c r="E198" s="191">
        <f>Organización_Modular!G59</f>
        <v>0</v>
      </c>
      <c r="F198" s="191">
        <f>Organización_Modular!H59</f>
        <v>0</v>
      </c>
      <c r="G198" s="191">
        <f>Organización_Modular!I59</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2.75" hidden="1" customHeight="1" x14ac:dyDescent="0.25">
      <c r="A199" s="193"/>
      <c r="B199" s="196" t="str">
        <f>Capacidades!M492</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2.75" hidden="1" customHeight="1" x14ac:dyDescent="0.25">
      <c r="A200" s="193"/>
      <c r="B200" s="196" t="str">
        <f>Capacidades!M493</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2.75" hidden="1" customHeight="1" x14ac:dyDescent="0.25">
      <c r="A201" s="193"/>
      <c r="B201" s="196" t="str">
        <f>Capacidades!M494</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2.75" hidden="1" customHeight="1" x14ac:dyDescent="0.25">
      <c r="A202" s="193"/>
      <c r="B202" s="196" t="str">
        <f>Capacidades!M495</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2.75" hidden="1" customHeight="1" x14ac:dyDescent="0.25">
      <c r="A203" s="193"/>
      <c r="B203" s="196" t="str">
        <f>Capacidades!M496</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2.75" hidden="1" customHeight="1" x14ac:dyDescent="0.25">
      <c r="A204" s="193"/>
      <c r="B204" s="196" t="str">
        <f>Capacidades!M497</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2.75" hidden="1" customHeight="1" x14ac:dyDescent="0.25">
      <c r="A205" s="193"/>
      <c r="B205" s="196" t="str">
        <f>Capacidades!M498</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2.75" hidden="1" customHeight="1" x14ac:dyDescent="0.25">
      <c r="A206" s="193"/>
      <c r="B206" s="196" t="str">
        <f>Capacidades!M499</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2.75" hidden="1" customHeight="1" x14ac:dyDescent="0.25">
      <c r="A207" s="199"/>
      <c r="B207" s="196" t="str">
        <f>Capacidades!M500</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9" t="str">
        <f>Capacidades!L501</f>
        <v xml:space="preserve">       </v>
      </c>
      <c r="B208" s="196" t="str">
        <f>Capacidades!M501</f>
        <v xml:space="preserve">   </v>
      </c>
      <c r="C208" s="196"/>
      <c r="D208" s="191">
        <f>Organización_Modular!F60</f>
        <v>0</v>
      </c>
      <c r="E208" s="191">
        <f>Organización_Modular!G60</f>
        <v>0</v>
      </c>
      <c r="F208" s="191">
        <f>Organización_Modular!H60</f>
        <v>0</v>
      </c>
      <c r="G208" s="191">
        <f>Organización_Modular!I60</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93"/>
      <c r="B209" s="196" t="str">
        <f>Capacidades!M502</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93"/>
      <c r="B210" s="196" t="str">
        <f>Capacidades!M503</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93"/>
      <c r="B211" s="196" t="str">
        <f>Capacidades!M504</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93"/>
      <c r="B212" s="196" t="str">
        <f>Capacidades!M505</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93"/>
      <c r="B213" s="196" t="str">
        <f>Capacidades!M506</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93"/>
      <c r="B214" s="196" t="str">
        <f>Capacidades!M507</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93"/>
      <c r="B215" s="196" t="str">
        <f>Capacidades!M508</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93"/>
      <c r="B216" s="196" t="str">
        <f>Capacidades!M509</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9"/>
      <c r="B217" s="196" t="str">
        <f>Capacidades!M510</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28.5" customHeight="1" x14ac:dyDescent="0.25">
      <c r="A219" s="549" t="str">
        <f>Organización_Modular!C61</f>
        <v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B219" s="548"/>
      <c r="C219" s="548"/>
      <c r="D219" s="548"/>
      <c r="E219" s="548"/>
      <c r="F219" s="548"/>
      <c r="G219" s="548"/>
      <c r="H219" s="548"/>
      <c r="I219" s="548"/>
      <c r="J219" s="548"/>
      <c r="K219" s="548"/>
      <c r="L219" s="540"/>
      <c r="M219" s="24" t="str">
        <f t="shared" si="1"/>
        <v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N219" s="25"/>
      <c r="O219" s="25"/>
      <c r="P219" s="25"/>
      <c r="Q219" s="25"/>
      <c r="R219" s="25"/>
      <c r="S219" s="25"/>
      <c r="T219" s="25"/>
      <c r="U219" s="25"/>
      <c r="V219" s="25"/>
      <c r="W219" s="25"/>
      <c r="X219" s="25"/>
      <c r="Y219" s="25"/>
      <c r="Z219" s="25"/>
    </row>
    <row r="220" spans="1:26" ht="12.75" customHeight="1" x14ac:dyDescent="0.25">
      <c r="A220" s="58" t="s">
        <v>517</v>
      </c>
      <c r="B220" s="205" t="s">
        <v>518</v>
      </c>
      <c r="C220" s="58" t="s">
        <v>494</v>
      </c>
      <c r="D220" s="58" t="s">
        <v>441</v>
      </c>
      <c r="E220" s="183" t="s">
        <v>495</v>
      </c>
      <c r="F220" s="550" t="s">
        <v>496</v>
      </c>
      <c r="G220" s="540"/>
      <c r="H220" s="58"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205"/>
      <c r="C221" s="58"/>
      <c r="D221" s="58"/>
      <c r="E221" s="183"/>
      <c r="F221" s="58" t="s">
        <v>499</v>
      </c>
      <c r="G221" s="58" t="s">
        <v>500</v>
      </c>
      <c r="H221" s="58"/>
      <c r="I221" s="58" t="s">
        <v>499</v>
      </c>
      <c r="J221" s="58" t="s">
        <v>500</v>
      </c>
      <c r="K221" s="58"/>
      <c r="L221" s="58"/>
      <c r="M221" s="24" t="str">
        <f>A220</f>
        <v>CAPACIDADES DE EMPLEABILIDAD</v>
      </c>
      <c r="N221" s="25"/>
      <c r="O221" s="25"/>
      <c r="P221" s="25"/>
      <c r="Q221" s="25"/>
      <c r="R221" s="25"/>
      <c r="S221" s="25"/>
      <c r="T221" s="25"/>
      <c r="U221" s="25"/>
      <c r="V221" s="25"/>
      <c r="W221" s="25"/>
      <c r="X221" s="25"/>
      <c r="Y221" s="25"/>
      <c r="Z221" s="25"/>
    </row>
    <row r="222" spans="1:26" ht="41.25" customHeight="1" x14ac:dyDescent="0.25">
      <c r="A222" s="189" t="str">
        <f>Capacidades!L511</f>
        <v xml:space="preserve">CE4. C1 Practicar  las relaciones    interpersonales democráticas considerando  los principios y valores éticos.    </v>
      </c>
      <c r="B222" s="199" t="str">
        <f>Capacidades!M511</f>
        <v>C1 I1 Aplica valores éticos    en el marco de sus relaciones laborales y sociales.</v>
      </c>
      <c r="C222" s="199" t="s">
        <v>566</v>
      </c>
      <c r="D222" s="194" t="str">
        <f>Organización_Modular!F61</f>
        <v>RELACIONES INTERPERSONALES</v>
      </c>
      <c r="E222" s="194" t="str">
        <f>Organización_Modular!G61</f>
        <v>II</v>
      </c>
      <c r="F222" s="194">
        <f>Organización_Modular!H61</f>
        <v>1</v>
      </c>
      <c r="G222" s="194">
        <f>Organización_Modular!I61</f>
        <v>1</v>
      </c>
      <c r="H222" s="194">
        <f>SUM(F222:G222)</f>
        <v>2</v>
      </c>
      <c r="I222" s="194">
        <f>F222*16</f>
        <v>16</v>
      </c>
      <c r="J222" s="194">
        <f>G222*32</f>
        <v>32</v>
      </c>
      <c r="K222" s="194">
        <f>SUM(I222:J222)</f>
        <v>48</v>
      </c>
      <c r="L222" s="552" t="s">
        <v>502</v>
      </c>
      <c r="M222" s="24" t="str">
        <f t="shared" ref="M222:M321" si="2">B222</f>
        <v>C1 I1 Aplica valores éticos    en el marco de sus relaciones laborales y sociales.</v>
      </c>
      <c r="N222" s="25"/>
      <c r="O222" s="25"/>
      <c r="P222" s="25"/>
      <c r="Q222" s="25"/>
      <c r="R222" s="25"/>
      <c r="S222" s="25"/>
      <c r="T222" s="25"/>
      <c r="U222" s="25"/>
      <c r="V222" s="25"/>
      <c r="W222" s="25"/>
      <c r="X222" s="25"/>
      <c r="Y222" s="25"/>
      <c r="Z222" s="25"/>
    </row>
    <row r="223" spans="1:26" ht="39.75" customHeight="1" x14ac:dyDescent="0.25">
      <c r="A223" s="193"/>
      <c r="B223" s="199" t="str">
        <f>Capacidades!M512</f>
        <v>C1 I2 Ejerce los principios de la democracia  tomando en cuenta la optimización de sus relaciones interpersonales.</v>
      </c>
      <c r="C223" s="199" t="s">
        <v>567</v>
      </c>
      <c r="D223" s="194"/>
      <c r="E223" s="194"/>
      <c r="F223" s="194"/>
      <c r="G223" s="194"/>
      <c r="H223" s="194"/>
      <c r="I223" s="194"/>
      <c r="J223" s="194"/>
      <c r="K223" s="194"/>
      <c r="L223" s="553"/>
      <c r="M223" s="24" t="str">
        <f t="shared" si="2"/>
        <v>C1 I2 Ejerce los principios de la democracia  tomando en cuenta la optimización de sus relaciones interpersonales.</v>
      </c>
      <c r="N223" s="25"/>
      <c r="O223" s="25"/>
      <c r="P223" s="25"/>
      <c r="Q223" s="25"/>
      <c r="R223" s="25"/>
      <c r="S223" s="25"/>
      <c r="T223" s="25"/>
      <c r="U223" s="25"/>
      <c r="V223" s="25"/>
      <c r="W223" s="25"/>
      <c r="X223" s="25"/>
      <c r="Y223" s="25"/>
      <c r="Z223" s="25"/>
    </row>
    <row r="224" spans="1:26" ht="2.25" hidden="1" customHeight="1" x14ac:dyDescent="0.25">
      <c r="A224" s="193"/>
      <c r="B224" s="199" t="str">
        <f>Capacidades!M513</f>
        <v xml:space="preserve">   </v>
      </c>
      <c r="C224" s="203"/>
      <c r="D224" s="194"/>
      <c r="E224" s="194"/>
      <c r="F224" s="194"/>
      <c r="G224" s="194"/>
      <c r="H224" s="194"/>
      <c r="I224" s="194"/>
      <c r="J224" s="194"/>
      <c r="K224" s="194"/>
      <c r="L224" s="553"/>
      <c r="M224" s="24" t="str">
        <f t="shared" si="2"/>
        <v xml:space="preserve">   </v>
      </c>
      <c r="N224" s="25"/>
      <c r="O224" s="25"/>
      <c r="P224" s="25"/>
      <c r="Q224" s="25"/>
      <c r="R224" s="25"/>
      <c r="S224" s="25"/>
      <c r="T224" s="25"/>
      <c r="U224" s="25"/>
      <c r="V224" s="25"/>
      <c r="W224" s="25"/>
      <c r="X224" s="25"/>
      <c r="Y224" s="25"/>
      <c r="Z224" s="25"/>
    </row>
    <row r="225" spans="1:26" ht="12.75" hidden="1" customHeight="1" x14ac:dyDescent="0.25">
      <c r="A225" s="193"/>
      <c r="B225" s="199" t="str">
        <f>Capacidades!M514</f>
        <v xml:space="preserve">   </v>
      </c>
      <c r="C225" s="203"/>
      <c r="D225" s="194"/>
      <c r="E225" s="194"/>
      <c r="F225" s="194"/>
      <c r="G225" s="194"/>
      <c r="H225" s="194"/>
      <c r="I225" s="194"/>
      <c r="J225" s="194"/>
      <c r="K225" s="194"/>
      <c r="L225" s="553"/>
      <c r="M225" s="24" t="str">
        <f t="shared" si="2"/>
        <v xml:space="preserve">   </v>
      </c>
      <c r="N225" s="25"/>
      <c r="O225" s="25"/>
      <c r="P225" s="25"/>
      <c r="Q225" s="25"/>
      <c r="R225" s="25"/>
      <c r="S225" s="25"/>
      <c r="T225" s="25"/>
      <c r="U225" s="25"/>
      <c r="V225" s="25"/>
      <c r="W225" s="25"/>
      <c r="X225" s="25"/>
      <c r="Y225" s="25"/>
      <c r="Z225" s="25"/>
    </row>
    <row r="226" spans="1:26" ht="12.75" hidden="1" customHeight="1" x14ac:dyDescent="0.25">
      <c r="A226" s="193"/>
      <c r="B226" s="199" t="str">
        <f>Capacidades!M515</f>
        <v xml:space="preserve">   </v>
      </c>
      <c r="C226" s="203"/>
      <c r="D226" s="194"/>
      <c r="E226" s="194"/>
      <c r="F226" s="194"/>
      <c r="G226" s="194"/>
      <c r="H226" s="194"/>
      <c r="I226" s="194"/>
      <c r="J226" s="194"/>
      <c r="K226" s="194"/>
      <c r="L226" s="553"/>
      <c r="M226" s="24" t="str">
        <f t="shared" si="2"/>
        <v xml:space="preserve">   </v>
      </c>
      <c r="N226" s="25"/>
      <c r="O226" s="25"/>
      <c r="P226" s="25"/>
      <c r="Q226" s="25"/>
      <c r="R226" s="25"/>
      <c r="S226" s="25"/>
      <c r="T226" s="25"/>
      <c r="U226" s="25"/>
      <c r="V226" s="25"/>
      <c r="W226" s="25"/>
      <c r="X226" s="25"/>
      <c r="Y226" s="25"/>
      <c r="Z226" s="25"/>
    </row>
    <row r="227" spans="1:26" ht="12.75" hidden="1" customHeight="1" x14ac:dyDescent="0.25">
      <c r="A227" s="193"/>
      <c r="B227" s="199" t="str">
        <f>Capacidades!M516</f>
        <v xml:space="preserve">   </v>
      </c>
      <c r="C227" s="196"/>
      <c r="D227" s="194"/>
      <c r="E227" s="194"/>
      <c r="F227" s="194"/>
      <c r="G227" s="194"/>
      <c r="H227" s="194"/>
      <c r="I227" s="194"/>
      <c r="J227" s="194"/>
      <c r="K227" s="194"/>
      <c r="L227" s="553"/>
      <c r="M227" s="24" t="str">
        <f t="shared" si="2"/>
        <v xml:space="preserve">   </v>
      </c>
      <c r="N227" s="25"/>
      <c r="O227" s="25"/>
      <c r="P227" s="25"/>
      <c r="Q227" s="25"/>
      <c r="R227" s="25"/>
      <c r="S227" s="25"/>
      <c r="T227" s="25"/>
      <c r="U227" s="25"/>
      <c r="V227" s="25"/>
      <c r="W227" s="25"/>
      <c r="X227" s="25"/>
      <c r="Y227" s="25"/>
      <c r="Z227" s="25"/>
    </row>
    <row r="228" spans="1:26" ht="12.75" hidden="1" customHeight="1" x14ac:dyDescent="0.25">
      <c r="A228" s="193"/>
      <c r="B228" s="199" t="str">
        <f>Capacidades!M517</f>
        <v xml:space="preserve">   </v>
      </c>
      <c r="C228" s="196"/>
      <c r="D228" s="194"/>
      <c r="E228" s="194"/>
      <c r="F228" s="194"/>
      <c r="G228" s="194"/>
      <c r="H228" s="194"/>
      <c r="I228" s="194"/>
      <c r="J228" s="194"/>
      <c r="K228" s="194"/>
      <c r="L228" s="553"/>
      <c r="M228" s="24" t="str">
        <f t="shared" si="2"/>
        <v xml:space="preserve">   </v>
      </c>
      <c r="N228" s="25"/>
      <c r="O228" s="25"/>
      <c r="P228" s="25"/>
      <c r="Q228" s="25"/>
      <c r="R228" s="25"/>
      <c r="S228" s="25"/>
      <c r="T228" s="25"/>
      <c r="U228" s="25"/>
      <c r="V228" s="25"/>
      <c r="W228" s="25"/>
      <c r="X228" s="25"/>
      <c r="Y228" s="25"/>
      <c r="Z228" s="25"/>
    </row>
    <row r="229" spans="1:26" ht="12.75" hidden="1" customHeight="1" x14ac:dyDescent="0.25">
      <c r="A229" s="193"/>
      <c r="B229" s="199" t="str">
        <f>Capacidades!M518</f>
        <v xml:space="preserve">   </v>
      </c>
      <c r="C229" s="196"/>
      <c r="D229" s="194"/>
      <c r="E229" s="194"/>
      <c r="F229" s="194"/>
      <c r="G229" s="194"/>
      <c r="H229" s="194"/>
      <c r="I229" s="194"/>
      <c r="J229" s="194"/>
      <c r="K229" s="194"/>
      <c r="L229" s="553"/>
      <c r="M229" s="24" t="str">
        <f t="shared" si="2"/>
        <v xml:space="preserve">   </v>
      </c>
      <c r="N229" s="25"/>
      <c r="O229" s="25"/>
      <c r="P229" s="25"/>
      <c r="Q229" s="25"/>
      <c r="R229" s="25"/>
      <c r="S229" s="25"/>
      <c r="T229" s="25"/>
      <c r="U229" s="25"/>
      <c r="V229" s="25"/>
      <c r="W229" s="25"/>
      <c r="X229" s="25"/>
      <c r="Y229" s="25"/>
      <c r="Z229" s="25"/>
    </row>
    <row r="230" spans="1:26" ht="12.75" hidden="1" customHeight="1" x14ac:dyDescent="0.25">
      <c r="A230" s="193"/>
      <c r="B230" s="199" t="str">
        <f>Capacidades!M519</f>
        <v xml:space="preserve">   </v>
      </c>
      <c r="C230" s="196"/>
      <c r="D230" s="194"/>
      <c r="E230" s="194"/>
      <c r="F230" s="194"/>
      <c r="G230" s="194"/>
      <c r="H230" s="194"/>
      <c r="I230" s="194"/>
      <c r="J230" s="194"/>
      <c r="K230" s="194"/>
      <c r="L230" s="553"/>
      <c r="M230" s="24" t="str">
        <f t="shared" si="2"/>
        <v xml:space="preserve">   </v>
      </c>
      <c r="N230" s="25"/>
      <c r="O230" s="25"/>
      <c r="P230" s="25"/>
      <c r="Q230" s="25"/>
      <c r="R230" s="25"/>
      <c r="S230" s="25"/>
      <c r="T230" s="25"/>
      <c r="U230" s="25"/>
      <c r="V230" s="25"/>
      <c r="W230" s="25"/>
      <c r="X230" s="25"/>
      <c r="Y230" s="25"/>
      <c r="Z230" s="25"/>
    </row>
    <row r="231" spans="1:26" ht="12.75" hidden="1" customHeight="1" x14ac:dyDescent="0.25">
      <c r="A231" s="199"/>
      <c r="B231" s="199" t="str">
        <f>Capacidades!M520</f>
        <v xml:space="preserve">   </v>
      </c>
      <c r="C231" s="196"/>
      <c r="D231" s="200"/>
      <c r="E231" s="200"/>
      <c r="F231" s="200"/>
      <c r="G231" s="200"/>
      <c r="H231" s="200"/>
      <c r="I231" s="200"/>
      <c r="J231" s="200"/>
      <c r="K231" s="200"/>
      <c r="L231" s="553"/>
      <c r="M231" s="24" t="str">
        <f t="shared" si="2"/>
        <v xml:space="preserve">   </v>
      </c>
      <c r="N231" s="25"/>
      <c r="O231" s="25"/>
      <c r="P231" s="25"/>
      <c r="Q231" s="25"/>
      <c r="R231" s="25"/>
      <c r="S231" s="25"/>
      <c r="T231" s="25"/>
      <c r="U231" s="25"/>
      <c r="V231" s="25"/>
      <c r="W231" s="25"/>
      <c r="X231" s="25"/>
      <c r="Y231" s="25"/>
      <c r="Z231" s="25"/>
    </row>
    <row r="232" spans="1:26" ht="123.75" customHeight="1" x14ac:dyDescent="0.25">
      <c r="A232" s="189" t="str">
        <f>Capacidades!L521</f>
        <v xml:space="preserve">CE4. C2 Fortalecer  una cultura ética, transparente y de anticorrupción  en su contexto social y laboral fomentando el bien común, la diversidad y la dignidad de las personas.    </v>
      </c>
      <c r="B232" s="199" t="str">
        <f>Capacidades!M521</f>
        <v xml:space="preserve">C2 I1 Actúa  de manera ética, fomentando una cultura transparente y de anticorrupción, orientada al bien común y a la ética profesional. </v>
      </c>
      <c r="C232" s="199" t="s">
        <v>568</v>
      </c>
      <c r="D232" s="191" t="str">
        <f>Organización_Modular!F62</f>
        <v>ÉTICA Y VALORES</v>
      </c>
      <c r="E232" s="191" t="str">
        <f>Organización_Modular!G62</f>
        <v>II</v>
      </c>
      <c r="F232" s="191">
        <f>Organización_Modular!H62</f>
        <v>0</v>
      </c>
      <c r="G232" s="191">
        <f>Organización_Modular!I62</f>
        <v>1</v>
      </c>
      <c r="H232" s="191">
        <f>SUM(F232:G232)</f>
        <v>1</v>
      </c>
      <c r="I232" s="191">
        <f>F232*16</f>
        <v>0</v>
      </c>
      <c r="J232" s="191">
        <f>G232*32</f>
        <v>32</v>
      </c>
      <c r="K232" s="191">
        <f>SUM(I232:J232)</f>
        <v>32</v>
      </c>
      <c r="L232" s="553"/>
      <c r="M232" s="24" t="str">
        <f t="shared" si="2"/>
        <v xml:space="preserve">C2 I1 Actúa  de manera ética, fomentando una cultura transparente y de anticorrupción, orientada al bien común y a la ética profesional. </v>
      </c>
      <c r="N232" s="25"/>
      <c r="O232" s="25"/>
      <c r="P232" s="25"/>
      <c r="Q232" s="25"/>
      <c r="R232" s="25"/>
      <c r="S232" s="25"/>
      <c r="T232" s="25"/>
      <c r="U232" s="25"/>
      <c r="V232" s="25"/>
      <c r="W232" s="25"/>
      <c r="X232" s="25"/>
      <c r="Y232" s="25"/>
      <c r="Z232" s="25"/>
    </row>
    <row r="233" spans="1:26" ht="45" customHeight="1" x14ac:dyDescent="0.25">
      <c r="A233" s="193"/>
      <c r="B233" s="199" t="str">
        <f>Capacidades!M522</f>
        <v xml:space="preserve">C2 I2 Elabora    un código de ética,  para su quehacer laboral orientado al bien común y a la dignidad de las personas. </v>
      </c>
      <c r="C233" s="199" t="s">
        <v>569</v>
      </c>
      <c r="D233" s="194"/>
      <c r="E233" s="194"/>
      <c r="F233" s="194"/>
      <c r="G233" s="194"/>
      <c r="H233" s="194"/>
      <c r="I233" s="194"/>
      <c r="J233" s="194"/>
      <c r="K233" s="194"/>
      <c r="L233" s="553"/>
      <c r="M233" s="24" t="str">
        <f t="shared" si="2"/>
        <v xml:space="preserve">C2 I2 Elabora    un código de ética,  para su quehacer laboral orientado al bien común y a la dignidad de las personas. </v>
      </c>
      <c r="N233" s="25"/>
      <c r="O233" s="25"/>
      <c r="P233" s="25"/>
      <c r="Q233" s="25"/>
      <c r="R233" s="25"/>
      <c r="S233" s="25"/>
      <c r="T233" s="25"/>
      <c r="U233" s="25"/>
      <c r="V233" s="25"/>
      <c r="W233" s="25"/>
      <c r="X233" s="25"/>
      <c r="Y233" s="25"/>
      <c r="Z233" s="25"/>
    </row>
    <row r="234" spans="1:26" ht="12.75" hidden="1" customHeight="1" x14ac:dyDescent="0.25">
      <c r="A234" s="193"/>
      <c r="B234" s="199" t="str">
        <f>Capacidades!M523</f>
        <v xml:space="preserve">   </v>
      </c>
      <c r="C234" s="203"/>
      <c r="D234" s="194"/>
      <c r="E234" s="194"/>
      <c r="F234" s="194"/>
      <c r="G234" s="194"/>
      <c r="H234" s="194"/>
      <c r="I234" s="194"/>
      <c r="J234" s="194"/>
      <c r="K234" s="194"/>
      <c r="L234" s="195"/>
      <c r="M234" s="24" t="str">
        <f t="shared" si="2"/>
        <v xml:space="preserve">   </v>
      </c>
      <c r="N234" s="25"/>
      <c r="O234" s="25"/>
      <c r="P234" s="25"/>
      <c r="Q234" s="25"/>
      <c r="R234" s="25"/>
      <c r="S234" s="25"/>
      <c r="T234" s="25"/>
      <c r="U234" s="25"/>
      <c r="V234" s="25"/>
      <c r="W234" s="25"/>
      <c r="X234" s="25"/>
      <c r="Y234" s="25"/>
      <c r="Z234" s="25"/>
    </row>
    <row r="235" spans="1:26" ht="96.75" hidden="1" customHeight="1" x14ac:dyDescent="0.25">
      <c r="A235" s="193"/>
      <c r="B235" s="199" t="str">
        <f>Capacidades!M524</f>
        <v xml:space="preserve">   </v>
      </c>
      <c r="C235" s="328"/>
      <c r="D235" s="194"/>
      <c r="E235" s="194"/>
      <c r="F235" s="194"/>
      <c r="G235" s="194"/>
      <c r="H235" s="194"/>
      <c r="I235" s="194"/>
      <c r="J235" s="194"/>
      <c r="K235" s="194"/>
      <c r="L235" s="195"/>
      <c r="M235" s="24" t="str">
        <f t="shared" si="2"/>
        <v xml:space="preserve">   </v>
      </c>
      <c r="N235" s="25"/>
      <c r="O235" s="25"/>
      <c r="P235" s="25"/>
      <c r="Q235" s="25"/>
      <c r="R235" s="25"/>
      <c r="S235" s="25"/>
      <c r="T235" s="25"/>
      <c r="U235" s="25"/>
      <c r="V235" s="25"/>
      <c r="W235" s="25"/>
      <c r="X235" s="25"/>
      <c r="Y235" s="25"/>
      <c r="Z235" s="25"/>
    </row>
    <row r="236" spans="1:26" ht="96.75" hidden="1" customHeight="1" x14ac:dyDescent="0.25">
      <c r="A236" s="193"/>
      <c r="B236" s="199" t="str">
        <f>Capacidades!M525</f>
        <v xml:space="preserve">   </v>
      </c>
      <c r="C236" s="329"/>
      <c r="D236" s="194"/>
      <c r="E236" s="194"/>
      <c r="F236" s="194"/>
      <c r="G236" s="194"/>
      <c r="H236" s="194"/>
      <c r="I236" s="194"/>
      <c r="J236" s="194"/>
      <c r="K236" s="194"/>
      <c r="L236" s="195"/>
      <c r="M236" s="24" t="str">
        <f t="shared" si="2"/>
        <v xml:space="preserve">   </v>
      </c>
      <c r="N236" s="25"/>
      <c r="O236" s="25"/>
      <c r="P236" s="25"/>
      <c r="Q236" s="25"/>
      <c r="R236" s="25"/>
      <c r="S236" s="25"/>
      <c r="T236" s="25"/>
      <c r="U236" s="25"/>
      <c r="V236" s="25"/>
      <c r="W236" s="25"/>
      <c r="X236" s="25"/>
      <c r="Y236" s="25"/>
      <c r="Z236" s="25"/>
    </row>
    <row r="237" spans="1:26" ht="59.25" hidden="1" customHeight="1" x14ac:dyDescent="0.25">
      <c r="A237" s="193"/>
      <c r="B237" s="199" t="str">
        <f>Capacidades!M526</f>
        <v xml:space="preserve">   </v>
      </c>
      <c r="C237" s="329"/>
      <c r="D237" s="194"/>
      <c r="E237" s="194"/>
      <c r="F237" s="194"/>
      <c r="G237" s="194"/>
      <c r="H237" s="194"/>
      <c r="I237" s="194"/>
      <c r="J237" s="194"/>
      <c r="K237" s="194"/>
      <c r="L237" s="195"/>
      <c r="M237" s="24" t="str">
        <f t="shared" si="2"/>
        <v xml:space="preserve">   </v>
      </c>
      <c r="N237" s="25"/>
      <c r="O237" s="25"/>
      <c r="P237" s="25"/>
      <c r="Q237" s="25"/>
      <c r="R237" s="25"/>
      <c r="S237" s="25"/>
      <c r="T237" s="25"/>
      <c r="U237" s="25"/>
      <c r="V237" s="25"/>
      <c r="W237" s="25"/>
      <c r="X237" s="25"/>
      <c r="Y237" s="25"/>
      <c r="Z237" s="25"/>
    </row>
    <row r="238" spans="1:26" ht="96.75" hidden="1" customHeight="1" x14ac:dyDescent="0.25">
      <c r="A238" s="193"/>
      <c r="B238" s="199" t="str">
        <f>Capacidades!M527</f>
        <v xml:space="preserve">   </v>
      </c>
      <c r="C238" s="329"/>
      <c r="D238" s="194"/>
      <c r="E238" s="194"/>
      <c r="F238" s="194"/>
      <c r="G238" s="194"/>
      <c r="H238" s="194"/>
      <c r="I238" s="194"/>
      <c r="J238" s="194"/>
      <c r="K238" s="194"/>
      <c r="L238" s="195"/>
      <c r="M238" s="24" t="str">
        <f t="shared" si="2"/>
        <v xml:space="preserve">   </v>
      </c>
      <c r="N238" s="25"/>
      <c r="O238" s="25"/>
      <c r="P238" s="25"/>
      <c r="Q238" s="25"/>
      <c r="R238" s="25"/>
      <c r="S238" s="25"/>
      <c r="T238" s="25"/>
      <c r="U238" s="25"/>
      <c r="V238" s="25"/>
      <c r="W238" s="25"/>
      <c r="X238" s="25"/>
      <c r="Y238" s="25"/>
      <c r="Z238" s="25"/>
    </row>
    <row r="239" spans="1:26" ht="12.75" hidden="1" customHeight="1" x14ac:dyDescent="0.25">
      <c r="A239" s="193"/>
      <c r="B239" s="199" t="str">
        <f>Capacidades!M528</f>
        <v xml:space="preserve">   </v>
      </c>
      <c r="C239" s="196"/>
      <c r="D239" s="194"/>
      <c r="E239" s="194"/>
      <c r="F239" s="194"/>
      <c r="G239" s="194"/>
      <c r="H239" s="194"/>
      <c r="I239" s="194"/>
      <c r="J239" s="194"/>
      <c r="K239" s="194"/>
      <c r="L239" s="195"/>
      <c r="M239" s="24" t="str">
        <f t="shared" si="2"/>
        <v xml:space="preserve">   </v>
      </c>
      <c r="N239" s="25"/>
      <c r="O239" s="25"/>
      <c r="P239" s="25"/>
      <c r="Q239" s="25"/>
      <c r="R239" s="25"/>
      <c r="S239" s="25"/>
      <c r="T239" s="25"/>
      <c r="U239" s="25"/>
      <c r="V239" s="25"/>
      <c r="W239" s="25"/>
      <c r="X239" s="25"/>
      <c r="Y239" s="25"/>
      <c r="Z239" s="25"/>
    </row>
    <row r="240" spans="1:26" ht="12.75" hidden="1" customHeight="1" x14ac:dyDescent="0.25">
      <c r="A240" s="193"/>
      <c r="B240" s="199" t="str">
        <f>Capacidades!M529</f>
        <v xml:space="preserve">   </v>
      </c>
      <c r="C240" s="196"/>
      <c r="D240" s="194"/>
      <c r="E240" s="194"/>
      <c r="F240" s="194"/>
      <c r="G240" s="194"/>
      <c r="H240" s="194"/>
      <c r="I240" s="194"/>
      <c r="J240" s="194"/>
      <c r="K240" s="194"/>
      <c r="L240" s="195"/>
      <c r="M240" s="24" t="str">
        <f t="shared" si="2"/>
        <v xml:space="preserve">   </v>
      </c>
      <c r="N240" s="25"/>
      <c r="O240" s="25"/>
      <c r="P240" s="25"/>
      <c r="Q240" s="25"/>
      <c r="R240" s="25"/>
      <c r="S240" s="25"/>
      <c r="T240" s="25"/>
      <c r="U240" s="25"/>
      <c r="V240" s="25"/>
      <c r="W240" s="25"/>
      <c r="X240" s="25"/>
      <c r="Y240" s="25"/>
      <c r="Z240" s="25"/>
    </row>
    <row r="241" spans="1:26" ht="12.75" hidden="1" customHeight="1" x14ac:dyDescent="0.25">
      <c r="A241" s="199"/>
      <c r="B241" s="199" t="str">
        <f>Capacidades!M530</f>
        <v xml:space="preserve">   </v>
      </c>
      <c r="C241" s="189"/>
      <c r="D241" s="194"/>
      <c r="E241" s="194"/>
      <c r="F241" s="194"/>
      <c r="G241" s="194"/>
      <c r="H241" s="194"/>
      <c r="I241" s="194"/>
      <c r="J241" s="194"/>
      <c r="K241" s="194"/>
      <c r="L241" s="195"/>
      <c r="M241" s="24" t="str">
        <f t="shared" si="2"/>
        <v xml:space="preserve">   </v>
      </c>
      <c r="N241" s="25"/>
      <c r="O241" s="25"/>
      <c r="P241" s="25"/>
      <c r="Q241" s="25"/>
      <c r="R241" s="25"/>
      <c r="S241" s="25"/>
      <c r="T241" s="25"/>
      <c r="U241" s="25"/>
      <c r="V241" s="25"/>
      <c r="W241" s="25"/>
      <c r="X241" s="25"/>
      <c r="Y241" s="25"/>
      <c r="Z241" s="25"/>
    </row>
    <row r="242" spans="1:26" ht="12.75" hidden="1" customHeight="1" x14ac:dyDescent="0.25">
      <c r="A242" s="189" t="str">
        <f>Capacidades!L531</f>
        <v xml:space="preserve">       </v>
      </c>
      <c r="B242" s="199" t="str">
        <f>Capacidades!M531</f>
        <v xml:space="preserve">   </v>
      </c>
      <c r="C242" s="196"/>
      <c r="D242" s="191">
        <f>Organización_Modular!F63</f>
        <v>0</v>
      </c>
      <c r="E242" s="191">
        <f>Organización_Modular!G63</f>
        <v>0</v>
      </c>
      <c r="F242" s="191">
        <f>Organización_Modular!H63</f>
        <v>0</v>
      </c>
      <c r="G242" s="191">
        <f>Organización_Modular!I63</f>
        <v>0</v>
      </c>
      <c r="H242" s="191">
        <f>SUM(F242:G242)</f>
        <v>0</v>
      </c>
      <c r="I242" s="191">
        <f>F242*16</f>
        <v>0</v>
      </c>
      <c r="J242" s="191">
        <f>G242*32</f>
        <v>0</v>
      </c>
      <c r="K242" s="191">
        <f>SUM(I242:J242)</f>
        <v>0</v>
      </c>
      <c r="L242" s="192"/>
      <c r="M242" s="24" t="str">
        <f t="shared" si="2"/>
        <v xml:space="preserve">   </v>
      </c>
      <c r="N242" s="25"/>
      <c r="O242" s="25"/>
      <c r="P242" s="25"/>
      <c r="Q242" s="25"/>
      <c r="R242" s="25"/>
      <c r="S242" s="25"/>
      <c r="T242" s="25"/>
      <c r="U242" s="25"/>
      <c r="V242" s="25"/>
      <c r="W242" s="25"/>
      <c r="X242" s="25"/>
      <c r="Y242" s="25"/>
      <c r="Z242" s="25"/>
    </row>
    <row r="243" spans="1:26" ht="12.75" hidden="1" customHeight="1" x14ac:dyDescent="0.25">
      <c r="A243" s="193"/>
      <c r="B243" s="199" t="str">
        <f>Capacidades!M532</f>
        <v xml:space="preserve">   </v>
      </c>
      <c r="C243" s="196"/>
      <c r="D243" s="194"/>
      <c r="E243" s="194"/>
      <c r="F243" s="194"/>
      <c r="G243" s="194"/>
      <c r="H243" s="194"/>
      <c r="I243" s="194"/>
      <c r="J243" s="194"/>
      <c r="K243" s="194"/>
      <c r="L243" s="195"/>
      <c r="M243" s="24" t="str">
        <f t="shared" si="2"/>
        <v xml:space="preserve">   </v>
      </c>
      <c r="N243" s="25"/>
      <c r="O243" s="25"/>
      <c r="P243" s="25"/>
      <c r="Q243" s="25"/>
      <c r="R243" s="25"/>
      <c r="S243" s="25"/>
      <c r="T243" s="25"/>
      <c r="U243" s="25"/>
      <c r="V243" s="25"/>
      <c r="W243" s="25"/>
      <c r="X243" s="25"/>
      <c r="Y243" s="25"/>
      <c r="Z243" s="25"/>
    </row>
    <row r="244" spans="1:26" ht="12.75" hidden="1" customHeight="1" x14ac:dyDescent="0.25">
      <c r="A244" s="193"/>
      <c r="B244" s="199" t="str">
        <f>Capacidades!M533</f>
        <v xml:space="preserve">   </v>
      </c>
      <c r="C244" s="196"/>
      <c r="D244" s="194"/>
      <c r="E244" s="194"/>
      <c r="F244" s="194"/>
      <c r="G244" s="194"/>
      <c r="H244" s="194"/>
      <c r="I244" s="194"/>
      <c r="J244" s="194"/>
      <c r="K244" s="194"/>
      <c r="L244" s="195"/>
      <c r="M244" s="24" t="str">
        <f t="shared" si="2"/>
        <v xml:space="preserve">   </v>
      </c>
      <c r="N244" s="25"/>
      <c r="O244" s="25"/>
      <c r="P244" s="25"/>
      <c r="Q244" s="25"/>
      <c r="R244" s="25"/>
      <c r="S244" s="25"/>
      <c r="T244" s="25"/>
      <c r="U244" s="25"/>
      <c r="V244" s="25"/>
      <c r="W244" s="25"/>
      <c r="X244" s="25"/>
      <c r="Y244" s="25"/>
      <c r="Z244" s="25"/>
    </row>
    <row r="245" spans="1:26" ht="12.75" hidden="1" customHeight="1" x14ac:dyDescent="0.25">
      <c r="A245" s="193"/>
      <c r="B245" s="199" t="str">
        <f>Capacidades!M534</f>
        <v xml:space="preserve">   </v>
      </c>
      <c r="C245" s="196"/>
      <c r="D245" s="194"/>
      <c r="E245" s="194"/>
      <c r="F245" s="194"/>
      <c r="G245" s="194"/>
      <c r="H245" s="194"/>
      <c r="I245" s="194"/>
      <c r="J245" s="194"/>
      <c r="K245" s="194"/>
      <c r="L245" s="195"/>
      <c r="M245" s="24" t="str">
        <f t="shared" si="2"/>
        <v xml:space="preserve">   </v>
      </c>
      <c r="N245" s="25"/>
      <c r="O245" s="25"/>
      <c r="P245" s="25"/>
      <c r="Q245" s="25"/>
      <c r="R245" s="25"/>
      <c r="S245" s="25"/>
      <c r="T245" s="25"/>
      <c r="U245" s="25"/>
      <c r="V245" s="25"/>
      <c r="W245" s="25"/>
      <c r="X245" s="25"/>
      <c r="Y245" s="25"/>
      <c r="Z245" s="25"/>
    </row>
    <row r="246" spans="1:26" ht="12.75" hidden="1" customHeight="1" x14ac:dyDescent="0.25">
      <c r="A246" s="193"/>
      <c r="B246" s="199" t="str">
        <f>Capacidades!M535</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12.75" hidden="1" customHeight="1" x14ac:dyDescent="0.25">
      <c r="A247" s="193"/>
      <c r="B247" s="199" t="str">
        <f>Capacidades!M536</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2.75" hidden="1" customHeight="1" x14ac:dyDescent="0.25">
      <c r="A248" s="193"/>
      <c r="B248" s="199" t="str">
        <f>Capacidades!M537</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2.75" hidden="1" customHeight="1" x14ac:dyDescent="0.25">
      <c r="A249" s="193"/>
      <c r="B249" s="199" t="str">
        <f>Capacidades!M538</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2.75" hidden="1" customHeight="1" x14ac:dyDescent="0.25">
      <c r="A250" s="193"/>
      <c r="B250" s="199" t="str">
        <f>Capacidades!M539</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2.75" hidden="1" customHeight="1" x14ac:dyDescent="0.25">
      <c r="A251" s="199"/>
      <c r="B251" s="199" t="str">
        <f>Capacidades!M540</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2.75" hidden="1" customHeight="1" x14ac:dyDescent="0.25">
      <c r="A252" s="189" t="str">
        <f>Capacidades!L541</f>
        <v xml:space="preserve">       </v>
      </c>
      <c r="B252" s="199" t="str">
        <f>Capacidades!M541</f>
        <v xml:space="preserve">   </v>
      </c>
      <c r="C252" s="196"/>
      <c r="D252" s="191">
        <f>Organización_Modular!F64</f>
        <v>0</v>
      </c>
      <c r="E252" s="191">
        <f>Organización_Modular!G64</f>
        <v>0</v>
      </c>
      <c r="F252" s="191">
        <f>Organización_Modular!H64</f>
        <v>0</v>
      </c>
      <c r="G252" s="191">
        <f>Organización_Modular!I64</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2.75" hidden="1" customHeight="1" x14ac:dyDescent="0.25">
      <c r="A253" s="193"/>
      <c r="B253" s="199" t="str">
        <f>Capacidades!M542</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2.75" hidden="1" customHeight="1" x14ac:dyDescent="0.25">
      <c r="A254" s="193"/>
      <c r="B254" s="199" t="str">
        <f>Capacidades!M543</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2.75" hidden="1" customHeight="1" x14ac:dyDescent="0.25">
      <c r="A255" s="193"/>
      <c r="B255" s="199" t="str">
        <f>Capacidades!M544</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2.75" hidden="1" customHeight="1" x14ac:dyDescent="0.25">
      <c r="A256" s="193"/>
      <c r="B256" s="199" t="str">
        <f>Capacidades!M545</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2.75" hidden="1" customHeight="1" x14ac:dyDescent="0.25">
      <c r="A257" s="193"/>
      <c r="B257" s="199" t="str">
        <f>Capacidades!M546</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2.75" hidden="1" customHeight="1" x14ac:dyDescent="0.25">
      <c r="A258" s="193"/>
      <c r="B258" s="199" t="str">
        <f>Capacidades!M547</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2.75" hidden="1" customHeight="1" x14ac:dyDescent="0.25">
      <c r="A259" s="193"/>
      <c r="B259" s="199" t="str">
        <f>Capacidades!M548</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2.75" hidden="1" customHeight="1" x14ac:dyDescent="0.25">
      <c r="A260" s="193"/>
      <c r="B260" s="199" t="str">
        <f>Capacidades!M549</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2.75" hidden="1" customHeight="1" x14ac:dyDescent="0.25">
      <c r="A261" s="199"/>
      <c r="B261" s="199" t="str">
        <f>Capacidades!M550</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2.75" hidden="1" customHeight="1" x14ac:dyDescent="0.25">
      <c r="A262" s="189" t="str">
        <f>Capacidades!L551</f>
        <v xml:space="preserve">       </v>
      </c>
      <c r="B262" s="199" t="str">
        <f>Capacidades!M551</f>
        <v xml:space="preserve">   </v>
      </c>
      <c r="C262" s="196"/>
      <c r="D262" s="191">
        <f>Organización_Modular!F65</f>
        <v>0</v>
      </c>
      <c r="E262" s="191">
        <f>Organización_Modular!G65</f>
        <v>0</v>
      </c>
      <c r="F262" s="191">
        <f>Organización_Modular!H65</f>
        <v>0</v>
      </c>
      <c r="G262" s="191">
        <f>Organización_Modular!I65</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2.75" hidden="1" customHeight="1" x14ac:dyDescent="0.25">
      <c r="A263" s="193"/>
      <c r="B263" s="199" t="str">
        <f>Capacidades!M552</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2.75" hidden="1" customHeight="1" x14ac:dyDescent="0.25">
      <c r="A264" s="193"/>
      <c r="B264" s="199" t="str">
        <f>Capacidades!M553</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1.25" hidden="1" customHeight="1" x14ac:dyDescent="0.25">
      <c r="A265" s="193"/>
      <c r="B265" s="199" t="str">
        <f>Capacidades!M554</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2.75" hidden="1" customHeight="1" x14ac:dyDescent="0.25">
      <c r="A266" s="193"/>
      <c r="B266" s="199" t="str">
        <f>Capacidades!M555</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2.75" hidden="1" customHeight="1" x14ac:dyDescent="0.25">
      <c r="A267" s="193"/>
      <c r="B267" s="199" t="str">
        <f>Capacidades!M556</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2.75" hidden="1" customHeight="1" x14ac:dyDescent="0.25">
      <c r="A268" s="193"/>
      <c r="B268" s="199" t="str">
        <f>Capacidades!M557</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2.75" hidden="1" customHeight="1" x14ac:dyDescent="0.25">
      <c r="A269" s="193"/>
      <c r="B269" s="199" t="str">
        <f>Capacidades!M558</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2.75" hidden="1" customHeight="1" x14ac:dyDescent="0.25">
      <c r="A270" s="193"/>
      <c r="B270" s="199" t="str">
        <f>Capacidades!M559</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2.75" hidden="1" customHeight="1" x14ac:dyDescent="0.25">
      <c r="A271" s="199"/>
      <c r="B271" s="199" t="str">
        <f>Capacidades!M560</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2.75" hidden="1" customHeight="1" x14ac:dyDescent="0.25">
      <c r="A272" s="189" t="str">
        <f>Capacidades!L561</f>
        <v xml:space="preserve">       </v>
      </c>
      <c r="B272" s="199" t="str">
        <f>Capacidades!M561</f>
        <v xml:space="preserve">   </v>
      </c>
      <c r="C272" s="196"/>
      <c r="D272" s="191">
        <f>Organización_Modular!F66</f>
        <v>0</v>
      </c>
      <c r="E272" s="191">
        <f>Organización_Modular!G66</f>
        <v>0</v>
      </c>
      <c r="F272" s="191">
        <f>Organización_Modular!H66</f>
        <v>0</v>
      </c>
      <c r="G272" s="191">
        <f>Organización_Modular!I66</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2.75" hidden="1" customHeight="1" x14ac:dyDescent="0.25">
      <c r="A273" s="193"/>
      <c r="B273" s="199" t="str">
        <f>Capacidades!M562</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2.75" hidden="1" customHeight="1" x14ac:dyDescent="0.25">
      <c r="A274" s="193"/>
      <c r="B274" s="199" t="str">
        <f>Capacidades!M563</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2.75" hidden="1" customHeight="1" x14ac:dyDescent="0.25">
      <c r="A275" s="193"/>
      <c r="B275" s="199" t="str">
        <f>Capacidades!M564</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2.75" hidden="1" customHeight="1" x14ac:dyDescent="0.25">
      <c r="A276" s="193"/>
      <c r="B276" s="199" t="str">
        <f>Capacidades!M565</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2.75" hidden="1" customHeight="1" x14ac:dyDescent="0.25">
      <c r="A277" s="193"/>
      <c r="B277" s="199" t="str">
        <f>Capacidades!M566</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2.75" hidden="1" customHeight="1" x14ac:dyDescent="0.25">
      <c r="A278" s="193"/>
      <c r="B278" s="199" t="str">
        <f>Capacidades!M567</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2.75" hidden="1" customHeight="1" x14ac:dyDescent="0.25">
      <c r="A279" s="193"/>
      <c r="B279" s="199" t="str">
        <f>Capacidades!M568</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hidden="1" customHeight="1" x14ac:dyDescent="0.25">
      <c r="A280" s="193"/>
      <c r="B280" s="199" t="str">
        <f>Capacidades!M569</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2.75" hidden="1" customHeight="1" x14ac:dyDescent="0.25">
      <c r="A281" s="199"/>
      <c r="B281" s="199" t="str">
        <f>Capacidades!M570</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2.75" hidden="1" customHeight="1" x14ac:dyDescent="0.25">
      <c r="A282" s="189" t="str">
        <f>Capacidades!L571</f>
        <v xml:space="preserve">       </v>
      </c>
      <c r="B282" s="199" t="str">
        <f>Capacidades!M571</f>
        <v xml:space="preserve">   </v>
      </c>
      <c r="C282" s="196"/>
      <c r="D282" s="191">
        <f>Organización_Modular!F67</f>
        <v>0</v>
      </c>
      <c r="E282" s="191">
        <f>Organización_Modular!G67</f>
        <v>0</v>
      </c>
      <c r="F282" s="191">
        <f>Organización_Modular!H67</f>
        <v>0</v>
      </c>
      <c r="G282" s="191">
        <f>Organización_Modular!I67</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2.75" hidden="1" customHeight="1" x14ac:dyDescent="0.25">
      <c r="A283" s="193"/>
      <c r="B283" s="199" t="str">
        <f>Capacidades!M572</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2.75" hidden="1" customHeight="1" x14ac:dyDescent="0.25">
      <c r="A284" s="193"/>
      <c r="B284" s="199" t="str">
        <f>Capacidades!M573</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2.75" hidden="1" customHeight="1" x14ac:dyDescent="0.25">
      <c r="A285" s="193"/>
      <c r="B285" s="199" t="str">
        <f>Capacidades!M574</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2.75" hidden="1" customHeight="1" x14ac:dyDescent="0.25">
      <c r="A286" s="193"/>
      <c r="B286" s="199" t="str">
        <f>Capacidades!M575</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2.75" hidden="1" customHeight="1" x14ac:dyDescent="0.25">
      <c r="A287" s="193"/>
      <c r="B287" s="199" t="str">
        <f>Capacidades!M576</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2.75" hidden="1" customHeight="1" x14ac:dyDescent="0.25">
      <c r="A288" s="193"/>
      <c r="B288" s="199" t="str">
        <f>Capacidades!M577</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2.75" hidden="1" customHeight="1" x14ac:dyDescent="0.25">
      <c r="A289" s="193"/>
      <c r="B289" s="199" t="str">
        <f>Capacidades!M578</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2.75" hidden="1" customHeight="1" x14ac:dyDescent="0.25">
      <c r="A290" s="193"/>
      <c r="B290" s="199" t="str">
        <f>Capacidades!M579</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2.75" hidden="1" customHeight="1" x14ac:dyDescent="0.25">
      <c r="A291" s="199"/>
      <c r="B291" s="199" t="str">
        <f>Capacidades!M580</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2.75" hidden="1" customHeight="1" x14ac:dyDescent="0.25">
      <c r="A292" s="189" t="str">
        <f>Capacidades!L581</f>
        <v xml:space="preserve">       </v>
      </c>
      <c r="B292" s="199" t="str">
        <f>Capacidades!M581</f>
        <v xml:space="preserve">   </v>
      </c>
      <c r="C292" s="196"/>
      <c r="D292" s="191">
        <f>Organización_Modular!F68</f>
        <v>0</v>
      </c>
      <c r="E292" s="191">
        <f>Organización_Modular!G68</f>
        <v>0</v>
      </c>
      <c r="F292" s="191">
        <f>Organización_Modular!H68</f>
        <v>0</v>
      </c>
      <c r="G292" s="191">
        <f>Organización_Modular!I68</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12.75" hidden="1" customHeight="1" x14ac:dyDescent="0.25">
      <c r="A293" s="193"/>
      <c r="B293" s="199" t="str">
        <f>Capacidades!M582</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2.75" hidden="1" customHeight="1" x14ac:dyDescent="0.25">
      <c r="A294" s="193"/>
      <c r="B294" s="199" t="str">
        <f>Capacidades!M583</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2.75" hidden="1" customHeight="1" x14ac:dyDescent="0.25">
      <c r="A295" s="193"/>
      <c r="B295" s="199" t="str">
        <f>Capacidades!M584</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8.25" hidden="1" customHeight="1" x14ac:dyDescent="0.25">
      <c r="A296" s="193"/>
      <c r="B296" s="199" t="str">
        <f>Capacidades!M585</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2.75" hidden="1" customHeight="1" x14ac:dyDescent="0.25">
      <c r="A297" s="193"/>
      <c r="B297" s="199" t="str">
        <f>Capacidades!M586</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2.75" hidden="1" customHeight="1" x14ac:dyDescent="0.25">
      <c r="A298" s="193"/>
      <c r="B298" s="199" t="str">
        <f>Capacidades!M587</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2.75" hidden="1" customHeight="1" x14ac:dyDescent="0.25">
      <c r="A299" s="193"/>
      <c r="B299" s="199" t="str">
        <f>Capacidades!M588</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2.75" hidden="1" customHeight="1" x14ac:dyDescent="0.25">
      <c r="A300" s="193"/>
      <c r="B300" s="199" t="str">
        <f>Capacidades!M589</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2.75" hidden="1" customHeight="1" x14ac:dyDescent="0.25">
      <c r="A301" s="199"/>
      <c r="B301" s="199" t="str">
        <f>Capacidades!M590</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2.75" hidden="1" customHeight="1" x14ac:dyDescent="0.25">
      <c r="A302" s="189" t="str">
        <f>Capacidades!L591</f>
        <v xml:space="preserve">       </v>
      </c>
      <c r="B302" s="199" t="str">
        <f>Capacidades!M591</f>
        <v xml:space="preserve">   </v>
      </c>
      <c r="C302" s="196"/>
      <c r="D302" s="191">
        <f>Organización_Modular!F69</f>
        <v>0</v>
      </c>
      <c r="E302" s="191">
        <f>Organización_Modular!G69</f>
        <v>0</v>
      </c>
      <c r="F302" s="191">
        <f>Organización_Modular!H69</f>
        <v>0</v>
      </c>
      <c r="G302" s="191">
        <f>Organización_Modular!I69</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2.75" hidden="1" customHeight="1" x14ac:dyDescent="0.25">
      <c r="A303" s="193"/>
      <c r="B303" s="199" t="str">
        <f>Capacidades!M592</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2.75" hidden="1" customHeight="1" x14ac:dyDescent="0.25">
      <c r="A304" s="193"/>
      <c r="B304" s="199" t="str">
        <f>Capacidades!M593</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2.75" hidden="1" customHeight="1" x14ac:dyDescent="0.25">
      <c r="A305" s="193"/>
      <c r="B305" s="199" t="str">
        <f>Capacidades!M594</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2.75" hidden="1" customHeight="1" x14ac:dyDescent="0.25">
      <c r="A306" s="193"/>
      <c r="B306" s="199" t="str">
        <f>Capacidades!M595</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2.75" hidden="1" customHeight="1" x14ac:dyDescent="0.25">
      <c r="A307" s="193"/>
      <c r="B307" s="199" t="str">
        <f>Capacidades!M596</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2.75" hidden="1" customHeight="1" x14ac:dyDescent="0.25">
      <c r="A308" s="193"/>
      <c r="B308" s="199" t="str">
        <f>Capacidades!M597</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2.75" hidden="1" customHeight="1" x14ac:dyDescent="0.25">
      <c r="A309" s="193"/>
      <c r="B309" s="199" t="str">
        <f>Capacidades!M598</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2.75" hidden="1" customHeight="1" x14ac:dyDescent="0.25">
      <c r="A310" s="193"/>
      <c r="B310" s="199" t="str">
        <f>Capacidades!M599</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2.75" hidden="1" customHeight="1" x14ac:dyDescent="0.25">
      <c r="A311" s="199"/>
      <c r="B311" s="199" t="str">
        <f>Capacidades!M600</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2.75" hidden="1" customHeight="1" x14ac:dyDescent="0.25">
      <c r="A312" s="189" t="str">
        <f>Capacidades!L601</f>
        <v xml:space="preserve">       </v>
      </c>
      <c r="B312" s="199" t="str">
        <f>Capacidades!M601</f>
        <v xml:space="preserve">   </v>
      </c>
      <c r="C312" s="196"/>
      <c r="D312" s="191">
        <f>Organización_Modular!F70</f>
        <v>0</v>
      </c>
      <c r="E312" s="191">
        <f>Organización_Modular!G70</f>
        <v>0</v>
      </c>
      <c r="F312" s="191">
        <f>Organización_Modular!H70</f>
        <v>0</v>
      </c>
      <c r="G312" s="191">
        <f>Organización_Modular!I70</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2.75" hidden="1" customHeight="1" x14ac:dyDescent="0.25">
      <c r="A313" s="193"/>
      <c r="B313" s="199" t="str">
        <f>Capacidades!M602</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2.75" hidden="1" customHeight="1" x14ac:dyDescent="0.25">
      <c r="A314" s="193"/>
      <c r="B314" s="199" t="str">
        <f>Capacidades!M603</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2.75" hidden="1" customHeight="1" x14ac:dyDescent="0.25">
      <c r="A315" s="193"/>
      <c r="B315" s="199" t="str">
        <f>Capacidades!M604</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2.75" hidden="1" customHeight="1" x14ac:dyDescent="0.25">
      <c r="A316" s="193"/>
      <c r="B316" s="199" t="str">
        <f>Capacidades!M605</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2.75" hidden="1" customHeight="1" x14ac:dyDescent="0.25">
      <c r="A317" s="193"/>
      <c r="B317" s="199" t="str">
        <f>Capacidades!M606</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2.75" hidden="1" customHeight="1" x14ac:dyDescent="0.25">
      <c r="A318" s="193"/>
      <c r="B318" s="199" t="str">
        <f>Capacidades!M607</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2.75" hidden="1" customHeight="1" x14ac:dyDescent="0.25">
      <c r="A319" s="193"/>
      <c r="B319" s="199" t="str">
        <f>Capacidades!M608</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2.75" hidden="1" customHeight="1" x14ac:dyDescent="0.25">
      <c r="A320" s="193"/>
      <c r="B320" s="199" t="str">
        <f>Capacidades!M609</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2.75" hidden="1" customHeight="1" x14ac:dyDescent="0.25">
      <c r="A321" s="199"/>
      <c r="B321" s="199" t="str">
        <f>Capacidades!M610</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19.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41" t="str">
        <f>'M1'!A323:L323</f>
        <v>CE6. Cultura Ambiental.-  Interactuar con el entorno de forma ética, autonoma responsable y sostenible preservando y cuidando el ambiente natural y social, contrarestando los efectos negativos generados por la acción humana evitando otros daños. (T)</v>
      </c>
      <c r="B323" s="548"/>
      <c r="C323" s="548"/>
      <c r="D323" s="548"/>
      <c r="E323" s="548"/>
      <c r="F323" s="548"/>
      <c r="G323" s="548"/>
      <c r="H323" s="548"/>
      <c r="I323" s="548"/>
      <c r="J323" s="548"/>
      <c r="K323" s="548"/>
      <c r="L323" s="54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41" t="str">
        <f>'M1'!A324:L324</f>
        <v>CE 7.  Liderazgo personal y profesional .- Articular recursos y potencialidades de cada integrante de su equipo logrando un trabajo comprometido, colaborativo, creativo, ético, sensible a su contexto social y ambiente, en pro del bien común. (T)</v>
      </c>
      <c r="B324" s="548"/>
      <c r="C324" s="548"/>
      <c r="D324" s="548"/>
      <c r="E324" s="548"/>
      <c r="F324" s="548"/>
      <c r="G324" s="548"/>
      <c r="H324" s="548"/>
      <c r="I324" s="548"/>
      <c r="J324" s="548"/>
      <c r="K324" s="548"/>
      <c r="L324" s="54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hidden="1" customHeight="1" x14ac:dyDescent="0.25">
      <c r="A325" s="539"/>
      <c r="B325" s="548"/>
      <c r="C325" s="548"/>
      <c r="D325" s="548"/>
      <c r="E325" s="548"/>
      <c r="F325" s="548"/>
      <c r="G325" s="548"/>
      <c r="H325" s="548"/>
      <c r="I325" s="548"/>
      <c r="J325" s="548"/>
      <c r="K325" s="548"/>
      <c r="L325" s="540"/>
      <c r="M325" s="24">
        <f t="shared" si="3"/>
        <v>0</v>
      </c>
      <c r="N325" s="25"/>
      <c r="O325" s="25"/>
      <c r="P325" s="25"/>
      <c r="Q325" s="25"/>
      <c r="R325" s="25"/>
      <c r="S325" s="25"/>
      <c r="T325" s="25"/>
      <c r="U325" s="25"/>
      <c r="V325" s="25"/>
      <c r="W325" s="25"/>
      <c r="X325" s="25"/>
      <c r="Y325" s="25"/>
      <c r="Z325" s="25"/>
    </row>
    <row r="326" spans="1:26" ht="25.5" customHeight="1" x14ac:dyDescent="0.25">
      <c r="A326" s="547" t="s">
        <v>529</v>
      </c>
      <c r="B326" s="540"/>
      <c r="C326" s="547" t="s">
        <v>570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93.5" customHeight="1" x14ac:dyDescent="0.25">
      <c r="A327" s="539" t="str">
        <f ca="1">OFFSET($A$9,(ROW()-326)*10-1,0)</f>
        <v xml:space="preserve">UC2C1 Ejecutar el tratamiento capilar tomando en cuenta el
 diagnostico tricologico y 
dermatologico    </v>
      </c>
      <c r="B327" s="540"/>
      <c r="C327" s="572" t="str">
        <f>'M1'!C327:L356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573"/>
      <c r="E327" s="573"/>
      <c r="F327" s="573"/>
      <c r="G327" s="573"/>
      <c r="H327" s="573"/>
      <c r="I327" s="573"/>
      <c r="J327" s="573"/>
      <c r="K327" s="573"/>
      <c r="L327" s="574"/>
      <c r="M327" s="24" t="str">
        <f t="shared" ca="1" si="3"/>
        <v xml:space="preserve">UC2C1 Ejecutar el tratamiento capilar tomando en cuenta el
 diagnostico tricologico y 
dermatologico    </v>
      </c>
      <c r="N327" s="25"/>
      <c r="O327" s="25"/>
      <c r="P327" s="25"/>
      <c r="Q327" s="25"/>
      <c r="R327" s="25"/>
      <c r="S327" s="25"/>
      <c r="T327" s="25"/>
      <c r="U327" s="25"/>
      <c r="V327" s="25"/>
      <c r="W327" s="25"/>
      <c r="X327" s="25"/>
      <c r="Y327" s="25"/>
      <c r="Z327" s="25"/>
    </row>
    <row r="328" spans="1:26" ht="40.5" customHeight="1" x14ac:dyDescent="0.25">
      <c r="A328" s="539" t="str">
        <f t="shared" ref="A328:A346" ca="1" si="4">OFFSET($A$9,(ROW()-326)*10-1,0)</f>
        <v xml:space="preserve">UC2C2 Ejecutar cambios permanentes o temporales  del cabello según requerimientos del cliente, criterios técnicos, esteticos y de bioseguridad e higiene.    </v>
      </c>
      <c r="B328" s="540"/>
      <c r="C328" s="575"/>
      <c r="D328" s="576"/>
      <c r="E328" s="576"/>
      <c r="F328" s="576"/>
      <c r="G328" s="576"/>
      <c r="H328" s="576"/>
      <c r="I328" s="576"/>
      <c r="J328" s="576"/>
      <c r="K328" s="576"/>
      <c r="L328" s="577"/>
      <c r="M328" s="24" t="str">
        <f t="shared" ca="1" si="3"/>
        <v xml:space="preserve">UC2C2 Ejecutar cambios permanentes o temporales  del cabello según requerimientos del cliente, criterios técnicos, esteticos y de bioseguridad e higiene.    </v>
      </c>
      <c r="N328" s="25"/>
      <c r="O328" s="25"/>
      <c r="P328" s="25"/>
      <c r="Q328" s="25"/>
      <c r="R328" s="25"/>
      <c r="S328" s="25"/>
      <c r="T328" s="25"/>
      <c r="U328" s="25"/>
      <c r="V328" s="25"/>
      <c r="W328" s="25"/>
      <c r="X328" s="25"/>
      <c r="Y328" s="25"/>
      <c r="Z328" s="25"/>
    </row>
    <row r="329" spans="1:26" ht="36" customHeight="1" x14ac:dyDescent="0.25">
      <c r="A329" s="539" t="str">
        <f t="shared" ca="1" si="4"/>
        <v xml:space="preserve">UC2C3 Ejecutar cambios en la decoloración y/o coloración del cabello con tecnicas directas e indirectas  aplicando criterios técnicos, estéticos y de bioseguridad e higiene..    </v>
      </c>
      <c r="B329" s="540"/>
      <c r="C329" s="575"/>
      <c r="D329" s="576"/>
      <c r="E329" s="576"/>
      <c r="F329" s="576"/>
      <c r="G329" s="576"/>
      <c r="H329" s="576"/>
      <c r="I329" s="576"/>
      <c r="J329" s="576"/>
      <c r="K329" s="576"/>
      <c r="L329" s="577"/>
      <c r="M329" s="24" t="str">
        <f t="shared" ca="1" si="3"/>
        <v xml:space="preserve">UC2C3 Ejecutar cambios en la decoloración y/o coloración del cabello con tecnicas directas e indirectas  aplicando criterios técnicos, estéticos y de bioseguridad e higiene..    </v>
      </c>
      <c r="N329" s="25"/>
      <c r="O329" s="25"/>
      <c r="P329" s="25"/>
      <c r="Q329" s="25"/>
      <c r="R329" s="25"/>
      <c r="S329" s="25"/>
      <c r="T329" s="25"/>
      <c r="U329" s="25"/>
      <c r="V329" s="25"/>
      <c r="W329" s="25"/>
      <c r="X329" s="25"/>
      <c r="Y329" s="25"/>
      <c r="Z329" s="25"/>
    </row>
    <row r="330" spans="1:26" ht="0.75" customHeight="1" x14ac:dyDescent="0.25">
      <c r="A330" s="539" t="str">
        <f t="shared" ca="1" si="4"/>
        <v xml:space="preserve">       </v>
      </c>
      <c r="B330" s="540"/>
      <c r="C330" s="575"/>
      <c r="D330" s="576"/>
      <c r="E330" s="576"/>
      <c r="F330" s="576"/>
      <c r="G330" s="576"/>
      <c r="H330" s="576"/>
      <c r="I330" s="576"/>
      <c r="J330" s="576"/>
      <c r="K330" s="576"/>
      <c r="L330" s="577"/>
      <c r="M330" s="24" t="str">
        <f t="shared" ca="1" si="3"/>
        <v xml:space="preserve">       </v>
      </c>
      <c r="N330" s="25"/>
      <c r="O330" s="25"/>
      <c r="P330" s="25"/>
      <c r="Q330" s="25"/>
      <c r="R330" s="25"/>
      <c r="S330" s="25"/>
      <c r="T330" s="25"/>
      <c r="U330" s="25"/>
      <c r="V330" s="25"/>
      <c r="W330" s="25"/>
      <c r="X330" s="25"/>
      <c r="Y330" s="25"/>
      <c r="Z330" s="25"/>
    </row>
    <row r="331" spans="1:26" ht="15" hidden="1" customHeight="1" x14ac:dyDescent="0.25">
      <c r="A331" s="539" t="str">
        <f t="shared" ca="1" si="4"/>
        <v xml:space="preserve">       </v>
      </c>
      <c r="B331" s="540"/>
      <c r="C331" s="575"/>
      <c r="D331" s="576"/>
      <c r="E331" s="576"/>
      <c r="F331" s="576"/>
      <c r="G331" s="576"/>
      <c r="H331" s="576"/>
      <c r="I331" s="576"/>
      <c r="J331" s="576"/>
      <c r="K331" s="576"/>
      <c r="L331" s="577"/>
      <c r="M331" s="24" t="str">
        <f t="shared" ca="1" si="3"/>
        <v xml:space="preserve">       </v>
      </c>
      <c r="N331" s="25"/>
      <c r="O331" s="25"/>
      <c r="P331" s="25"/>
      <c r="Q331" s="25"/>
      <c r="R331" s="25"/>
      <c r="S331" s="25"/>
      <c r="T331" s="25"/>
      <c r="U331" s="25"/>
      <c r="V331" s="25"/>
      <c r="W331" s="25"/>
      <c r="X331" s="25"/>
      <c r="Y331" s="25"/>
      <c r="Z331" s="25"/>
    </row>
    <row r="332" spans="1:26" ht="15" hidden="1" customHeight="1" x14ac:dyDescent="0.25">
      <c r="A332" s="539" t="str">
        <f t="shared" ca="1" si="4"/>
        <v xml:space="preserve">       </v>
      </c>
      <c r="B332" s="540"/>
      <c r="C332" s="575"/>
      <c r="D332" s="576"/>
      <c r="E332" s="576"/>
      <c r="F332" s="576"/>
      <c r="G332" s="576"/>
      <c r="H332" s="576"/>
      <c r="I332" s="576"/>
      <c r="J332" s="576"/>
      <c r="K332" s="576"/>
      <c r="L332" s="577"/>
      <c r="M332" s="24" t="str">
        <f t="shared" ca="1" si="3"/>
        <v xml:space="preserve">       </v>
      </c>
      <c r="N332" s="25"/>
      <c r="O332" s="25"/>
      <c r="P332" s="25"/>
      <c r="Q332" s="25"/>
      <c r="R332" s="25"/>
      <c r="S332" s="25"/>
      <c r="T332" s="25"/>
      <c r="U332" s="25"/>
      <c r="V332" s="25"/>
      <c r="W332" s="25"/>
      <c r="X332" s="25"/>
      <c r="Y332" s="25"/>
      <c r="Z332" s="25"/>
    </row>
    <row r="333" spans="1:26" ht="15" hidden="1" customHeight="1" x14ac:dyDescent="0.25">
      <c r="A333" s="539" t="str">
        <f t="shared" ca="1" si="4"/>
        <v xml:space="preserve">       </v>
      </c>
      <c r="B333" s="540"/>
      <c r="C333" s="575"/>
      <c r="D333" s="576"/>
      <c r="E333" s="576"/>
      <c r="F333" s="576"/>
      <c r="G333" s="576"/>
      <c r="H333" s="576"/>
      <c r="I333" s="576"/>
      <c r="J333" s="576"/>
      <c r="K333" s="576"/>
      <c r="L333" s="577"/>
      <c r="M333" s="24" t="str">
        <f t="shared" ca="1" si="3"/>
        <v xml:space="preserve">       </v>
      </c>
      <c r="N333" s="25"/>
      <c r="O333" s="25"/>
      <c r="P333" s="25"/>
      <c r="Q333" s="25"/>
      <c r="R333" s="25"/>
      <c r="S333" s="25"/>
      <c r="T333" s="25"/>
      <c r="U333" s="25"/>
      <c r="V333" s="25"/>
      <c r="W333" s="25"/>
      <c r="X333" s="25"/>
      <c r="Y333" s="25"/>
      <c r="Z333" s="25"/>
    </row>
    <row r="334" spans="1:26" ht="15" hidden="1" customHeight="1" x14ac:dyDescent="0.25">
      <c r="A334" s="539" t="str">
        <f t="shared" ca="1" si="4"/>
        <v xml:space="preserve">       </v>
      </c>
      <c r="B334" s="540"/>
      <c r="C334" s="575"/>
      <c r="D334" s="576"/>
      <c r="E334" s="576"/>
      <c r="F334" s="576"/>
      <c r="G334" s="576"/>
      <c r="H334" s="576"/>
      <c r="I334" s="576"/>
      <c r="J334" s="576"/>
      <c r="K334" s="576"/>
      <c r="L334" s="577"/>
      <c r="M334" s="24" t="str">
        <f t="shared" ca="1" si="3"/>
        <v xml:space="preserve">       </v>
      </c>
      <c r="N334" s="25"/>
      <c r="O334" s="25"/>
      <c r="P334" s="25"/>
      <c r="Q334" s="25"/>
      <c r="R334" s="25"/>
      <c r="S334" s="25"/>
      <c r="T334" s="25"/>
      <c r="U334" s="25"/>
      <c r="V334" s="25"/>
      <c r="W334" s="25"/>
      <c r="X334" s="25"/>
      <c r="Y334" s="25"/>
      <c r="Z334" s="25"/>
    </row>
    <row r="335" spans="1:26" ht="15" hidden="1" customHeight="1" x14ac:dyDescent="0.25">
      <c r="A335" s="539" t="str">
        <f t="shared" ca="1" si="4"/>
        <v xml:space="preserve">       </v>
      </c>
      <c r="B335" s="540"/>
      <c r="C335" s="575"/>
      <c r="D335" s="576"/>
      <c r="E335" s="576"/>
      <c r="F335" s="576"/>
      <c r="G335" s="576"/>
      <c r="H335" s="576"/>
      <c r="I335" s="576"/>
      <c r="J335" s="576"/>
      <c r="K335" s="576"/>
      <c r="L335" s="577"/>
      <c r="M335" s="24" t="str">
        <f t="shared" ca="1" si="3"/>
        <v xml:space="preserve">       </v>
      </c>
      <c r="N335" s="25"/>
      <c r="O335" s="25"/>
      <c r="P335" s="25"/>
      <c r="Q335" s="25"/>
      <c r="R335" s="25"/>
      <c r="S335" s="25"/>
      <c r="T335" s="25"/>
      <c r="U335" s="25"/>
      <c r="V335" s="25"/>
      <c r="W335" s="25"/>
      <c r="X335" s="25"/>
      <c r="Y335" s="25"/>
      <c r="Z335" s="25"/>
    </row>
    <row r="336" spans="1:26" ht="15" hidden="1" customHeight="1" x14ac:dyDescent="0.25">
      <c r="A336" s="539" t="str">
        <f t="shared" ca="1" si="4"/>
        <v xml:space="preserve">       </v>
      </c>
      <c r="B336" s="540"/>
      <c r="C336" s="575"/>
      <c r="D336" s="576"/>
      <c r="E336" s="576"/>
      <c r="F336" s="576"/>
      <c r="G336" s="576"/>
      <c r="H336" s="576"/>
      <c r="I336" s="576"/>
      <c r="J336" s="576"/>
      <c r="K336" s="576"/>
      <c r="L336" s="577"/>
      <c r="M336" s="24" t="str">
        <f t="shared" ca="1" si="3"/>
        <v xml:space="preserve">       </v>
      </c>
      <c r="N336" s="25"/>
      <c r="O336" s="25"/>
      <c r="P336" s="25"/>
      <c r="Q336" s="25"/>
      <c r="R336" s="25"/>
      <c r="S336" s="25"/>
      <c r="T336" s="25"/>
      <c r="U336" s="25"/>
      <c r="V336" s="25"/>
      <c r="W336" s="25"/>
      <c r="X336" s="25"/>
      <c r="Y336" s="25"/>
      <c r="Z336" s="25"/>
    </row>
    <row r="337" spans="1:26" ht="15" hidden="1" customHeight="1" x14ac:dyDescent="0.25">
      <c r="A337" s="539" t="str">
        <f t="shared" ca="1" si="4"/>
        <v xml:space="preserve">       </v>
      </c>
      <c r="B337" s="540"/>
      <c r="C337" s="575"/>
      <c r="D337" s="576"/>
      <c r="E337" s="576"/>
      <c r="F337" s="576"/>
      <c r="G337" s="576"/>
      <c r="H337" s="576"/>
      <c r="I337" s="576"/>
      <c r="J337" s="576"/>
      <c r="K337" s="576"/>
      <c r="L337" s="577"/>
      <c r="M337" s="24" t="str">
        <f t="shared" ca="1" si="3"/>
        <v xml:space="preserve">       </v>
      </c>
      <c r="N337" s="25"/>
      <c r="O337" s="25"/>
      <c r="P337" s="25"/>
      <c r="Q337" s="25"/>
      <c r="R337" s="25"/>
      <c r="S337" s="25"/>
      <c r="T337" s="25"/>
      <c r="U337" s="25"/>
      <c r="V337" s="25"/>
      <c r="W337" s="25"/>
      <c r="X337" s="25"/>
      <c r="Y337" s="25"/>
      <c r="Z337" s="25"/>
    </row>
    <row r="338" spans="1:26" ht="15" hidden="1" customHeight="1" x14ac:dyDescent="0.25">
      <c r="A338" s="539" t="str">
        <f t="shared" ca="1" si="4"/>
        <v xml:space="preserve">       </v>
      </c>
      <c r="B338" s="540"/>
      <c r="C338" s="575"/>
      <c r="D338" s="576"/>
      <c r="E338" s="576"/>
      <c r="F338" s="576"/>
      <c r="G338" s="576"/>
      <c r="H338" s="576"/>
      <c r="I338" s="576"/>
      <c r="J338" s="576"/>
      <c r="K338" s="576"/>
      <c r="L338" s="577"/>
      <c r="M338" s="24" t="str">
        <f t="shared" ca="1" si="3"/>
        <v xml:space="preserve">       </v>
      </c>
      <c r="N338" s="25"/>
      <c r="O338" s="25"/>
      <c r="P338" s="25"/>
      <c r="Q338" s="25"/>
      <c r="R338" s="25"/>
      <c r="S338" s="25"/>
      <c r="T338" s="25"/>
      <c r="U338" s="25"/>
      <c r="V338" s="25"/>
      <c r="W338" s="25"/>
      <c r="X338" s="25"/>
      <c r="Y338" s="25"/>
      <c r="Z338" s="25"/>
    </row>
    <row r="339" spans="1:26" ht="15" hidden="1" customHeight="1" x14ac:dyDescent="0.25">
      <c r="A339" s="539" t="str">
        <f t="shared" ca="1" si="4"/>
        <v xml:space="preserve">       </v>
      </c>
      <c r="B339" s="540"/>
      <c r="C339" s="575"/>
      <c r="D339" s="576"/>
      <c r="E339" s="576"/>
      <c r="F339" s="576"/>
      <c r="G339" s="576"/>
      <c r="H339" s="576"/>
      <c r="I339" s="576"/>
      <c r="J339" s="576"/>
      <c r="K339" s="576"/>
      <c r="L339" s="577"/>
      <c r="M339" s="24" t="str">
        <f t="shared" ca="1" si="3"/>
        <v xml:space="preserve">       </v>
      </c>
      <c r="N339" s="25"/>
      <c r="O339" s="25"/>
      <c r="P339" s="25"/>
      <c r="Q339" s="25"/>
      <c r="R339" s="25"/>
      <c r="S339" s="25"/>
      <c r="T339" s="25"/>
      <c r="U339" s="25"/>
      <c r="V339" s="25"/>
      <c r="W339" s="25"/>
      <c r="X339" s="25"/>
      <c r="Y339" s="25"/>
      <c r="Z339" s="25"/>
    </row>
    <row r="340" spans="1:26" ht="15" hidden="1" customHeight="1" x14ac:dyDescent="0.25">
      <c r="A340" s="539" t="str">
        <f t="shared" ca="1" si="4"/>
        <v xml:space="preserve">       </v>
      </c>
      <c r="B340" s="540"/>
      <c r="C340" s="575"/>
      <c r="D340" s="576"/>
      <c r="E340" s="576"/>
      <c r="F340" s="576"/>
      <c r="G340" s="576"/>
      <c r="H340" s="576"/>
      <c r="I340" s="576"/>
      <c r="J340" s="576"/>
      <c r="K340" s="576"/>
      <c r="L340" s="577"/>
      <c r="M340" s="24" t="str">
        <f t="shared" ca="1" si="3"/>
        <v xml:space="preserve">       </v>
      </c>
      <c r="N340" s="25"/>
      <c r="O340" s="25"/>
      <c r="P340" s="25"/>
      <c r="Q340" s="25"/>
      <c r="R340" s="25"/>
      <c r="S340" s="25"/>
      <c r="T340" s="25"/>
      <c r="U340" s="25"/>
      <c r="V340" s="25"/>
      <c r="W340" s="25"/>
      <c r="X340" s="25"/>
      <c r="Y340" s="25"/>
      <c r="Z340" s="25"/>
    </row>
    <row r="341" spans="1:26" ht="15" hidden="1" customHeight="1" x14ac:dyDescent="0.25">
      <c r="A341" s="539" t="str">
        <f t="shared" ca="1" si="4"/>
        <v xml:space="preserve">       </v>
      </c>
      <c r="B341" s="540"/>
      <c r="C341" s="575"/>
      <c r="D341" s="576"/>
      <c r="E341" s="576"/>
      <c r="F341" s="576"/>
      <c r="G341" s="576"/>
      <c r="H341" s="576"/>
      <c r="I341" s="576"/>
      <c r="J341" s="576"/>
      <c r="K341" s="576"/>
      <c r="L341" s="577"/>
      <c r="M341" s="24" t="str">
        <f t="shared" ca="1" si="3"/>
        <v xml:space="preserve">       </v>
      </c>
      <c r="N341" s="25"/>
      <c r="O341" s="25"/>
      <c r="P341" s="25"/>
      <c r="Q341" s="25"/>
      <c r="R341" s="25"/>
      <c r="S341" s="25"/>
      <c r="T341" s="25"/>
      <c r="U341" s="25"/>
      <c r="V341" s="25"/>
      <c r="W341" s="25"/>
      <c r="X341" s="25"/>
      <c r="Y341" s="25"/>
      <c r="Z341" s="25"/>
    </row>
    <row r="342" spans="1:26" ht="15" hidden="1" customHeight="1" x14ac:dyDescent="0.25">
      <c r="A342" s="539" t="str">
        <f t="shared" ca="1" si="4"/>
        <v xml:space="preserve">       </v>
      </c>
      <c r="B342" s="540"/>
      <c r="C342" s="575"/>
      <c r="D342" s="576"/>
      <c r="E342" s="576"/>
      <c r="F342" s="576"/>
      <c r="G342" s="576"/>
      <c r="H342" s="576"/>
      <c r="I342" s="576"/>
      <c r="J342" s="576"/>
      <c r="K342" s="576"/>
      <c r="L342" s="577"/>
      <c r="M342" s="24" t="str">
        <f t="shared" ca="1" si="3"/>
        <v xml:space="preserve">       </v>
      </c>
      <c r="N342" s="25"/>
      <c r="O342" s="25"/>
      <c r="P342" s="25"/>
      <c r="Q342" s="25"/>
      <c r="R342" s="25"/>
      <c r="S342" s="25"/>
      <c r="T342" s="25"/>
      <c r="U342" s="25"/>
      <c r="V342" s="25"/>
      <c r="W342" s="25"/>
      <c r="X342" s="25"/>
      <c r="Y342" s="25"/>
      <c r="Z342" s="25"/>
    </row>
    <row r="343" spans="1:26" ht="15" hidden="1" customHeight="1" x14ac:dyDescent="0.25">
      <c r="A343" s="539" t="str">
        <f t="shared" ca="1" si="4"/>
        <v xml:space="preserve">       </v>
      </c>
      <c r="B343" s="540"/>
      <c r="C343" s="575"/>
      <c r="D343" s="576"/>
      <c r="E343" s="576"/>
      <c r="F343" s="576"/>
      <c r="G343" s="576"/>
      <c r="H343" s="576"/>
      <c r="I343" s="576"/>
      <c r="J343" s="576"/>
      <c r="K343" s="576"/>
      <c r="L343" s="577"/>
      <c r="M343" s="24" t="str">
        <f t="shared" ca="1" si="3"/>
        <v xml:space="preserve">       </v>
      </c>
      <c r="N343" s="25"/>
      <c r="O343" s="25"/>
      <c r="P343" s="25"/>
      <c r="Q343" s="25"/>
      <c r="R343" s="25"/>
      <c r="S343" s="25"/>
      <c r="T343" s="25"/>
      <c r="U343" s="25"/>
      <c r="V343" s="25"/>
      <c r="W343" s="25"/>
      <c r="X343" s="25"/>
      <c r="Y343" s="25"/>
      <c r="Z343" s="25"/>
    </row>
    <row r="344" spans="1:26" ht="15" hidden="1" customHeight="1" x14ac:dyDescent="0.25">
      <c r="A344" s="539" t="str">
        <f t="shared" ca="1" si="4"/>
        <v xml:space="preserve">       </v>
      </c>
      <c r="B344" s="540"/>
      <c r="C344" s="575"/>
      <c r="D344" s="576"/>
      <c r="E344" s="576"/>
      <c r="F344" s="576"/>
      <c r="G344" s="576"/>
      <c r="H344" s="576"/>
      <c r="I344" s="576"/>
      <c r="J344" s="576"/>
      <c r="K344" s="576"/>
      <c r="L344" s="577"/>
      <c r="M344" s="24" t="str">
        <f t="shared" ca="1" si="3"/>
        <v xml:space="preserve">       </v>
      </c>
      <c r="N344" s="25"/>
      <c r="O344" s="25"/>
      <c r="P344" s="25"/>
      <c r="Q344" s="25"/>
      <c r="R344" s="25"/>
      <c r="S344" s="25"/>
      <c r="T344" s="25"/>
      <c r="U344" s="25"/>
      <c r="V344" s="25"/>
      <c r="W344" s="25"/>
      <c r="X344" s="25"/>
      <c r="Y344" s="25"/>
      <c r="Z344" s="25"/>
    </row>
    <row r="345" spans="1:26" ht="15" hidden="1" customHeight="1" x14ac:dyDescent="0.25">
      <c r="A345" s="539" t="str">
        <f t="shared" ca="1" si="4"/>
        <v xml:space="preserve">       </v>
      </c>
      <c r="B345" s="540"/>
      <c r="C345" s="575"/>
      <c r="D345" s="576"/>
      <c r="E345" s="576"/>
      <c r="F345" s="576"/>
      <c r="G345" s="576"/>
      <c r="H345" s="576"/>
      <c r="I345" s="576"/>
      <c r="J345" s="576"/>
      <c r="K345" s="576"/>
      <c r="L345" s="577"/>
      <c r="M345" s="24" t="str">
        <f t="shared" ca="1" si="3"/>
        <v xml:space="preserve">       </v>
      </c>
      <c r="N345" s="25"/>
      <c r="O345" s="25"/>
      <c r="P345" s="25"/>
      <c r="Q345" s="25"/>
      <c r="R345" s="25"/>
      <c r="S345" s="25"/>
      <c r="T345" s="25"/>
      <c r="U345" s="25"/>
      <c r="V345" s="25"/>
      <c r="W345" s="25"/>
      <c r="X345" s="25"/>
      <c r="Y345" s="25"/>
      <c r="Z345" s="25"/>
    </row>
    <row r="346" spans="1:26" ht="15" hidden="1" customHeight="1" x14ac:dyDescent="0.25">
      <c r="A346" s="539" t="str">
        <f t="shared" ca="1" si="4"/>
        <v xml:space="preserve">       </v>
      </c>
      <c r="B346" s="540"/>
      <c r="C346" s="575"/>
      <c r="D346" s="576"/>
      <c r="E346" s="576"/>
      <c r="F346" s="576"/>
      <c r="G346" s="576"/>
      <c r="H346" s="576"/>
      <c r="I346" s="576"/>
      <c r="J346" s="576"/>
      <c r="K346" s="576"/>
      <c r="L346" s="577"/>
      <c r="M346" s="24" t="str">
        <f t="shared" ca="1" si="3"/>
        <v xml:space="preserve">       </v>
      </c>
      <c r="N346" s="25"/>
      <c r="O346" s="25"/>
      <c r="P346" s="25"/>
      <c r="Q346" s="25"/>
      <c r="R346" s="25"/>
      <c r="S346" s="25"/>
      <c r="T346" s="25"/>
      <c r="U346" s="25"/>
      <c r="V346" s="25"/>
      <c r="W346" s="25"/>
      <c r="X346" s="25"/>
      <c r="Y346" s="25"/>
      <c r="Z346" s="25"/>
    </row>
    <row r="347" spans="1:26" ht="28.5" customHeight="1" x14ac:dyDescent="0.25">
      <c r="A347" s="539" t="str">
        <f t="shared" ref="A347:A356" ca="1" si="5">OFFSET($A$213,(ROW()-346)*10-1,0)</f>
        <v xml:space="preserve">CE4. C1 Practicar  las relaciones    interpersonales democráticas considerando  los principios y valores éticos.    </v>
      </c>
      <c r="B347" s="540"/>
      <c r="C347" s="575"/>
      <c r="D347" s="576"/>
      <c r="E347" s="576"/>
      <c r="F347" s="576"/>
      <c r="G347" s="576"/>
      <c r="H347" s="576"/>
      <c r="I347" s="576"/>
      <c r="J347" s="576"/>
      <c r="K347" s="576"/>
      <c r="L347" s="577"/>
      <c r="M347" s="24" t="str">
        <f t="shared" ca="1" si="3"/>
        <v xml:space="preserve">CE4. C1 Practicar  las relaciones    interpersonales democráticas considerando  los principios y valores éticos.    </v>
      </c>
      <c r="N347" s="25"/>
      <c r="O347" s="25"/>
      <c r="P347" s="25"/>
      <c r="Q347" s="25"/>
      <c r="R347" s="25"/>
      <c r="S347" s="25"/>
      <c r="T347" s="25"/>
      <c r="U347" s="25"/>
      <c r="V347" s="25"/>
      <c r="W347" s="25"/>
      <c r="X347" s="25"/>
      <c r="Y347" s="25"/>
      <c r="Z347" s="25"/>
    </row>
    <row r="348" spans="1:26" ht="39" customHeight="1" x14ac:dyDescent="0.25">
      <c r="A348" s="539" t="str">
        <f t="shared" ca="1" si="5"/>
        <v xml:space="preserve">CE4. C2 Fortalecer  una cultura ética, transparente y de anticorrupción  en su contexto social y laboral fomentando el bien común, la diversidad y la dignidad de las personas.    </v>
      </c>
      <c r="B348" s="540"/>
      <c r="C348" s="575"/>
      <c r="D348" s="576"/>
      <c r="E348" s="576"/>
      <c r="F348" s="576"/>
      <c r="G348" s="576"/>
      <c r="H348" s="576"/>
      <c r="I348" s="576"/>
      <c r="J348" s="576"/>
      <c r="K348" s="576"/>
      <c r="L348" s="577"/>
      <c r="M348" s="24" t="str">
        <f t="shared" ca="1" si="3"/>
        <v xml:space="preserve">CE4. C2 Fortalecer  una cultura ética, transparente y de anticorrupción  en su contexto social y laboral fomentando el bien común, la diversidad y la dignidad de las personas.    </v>
      </c>
      <c r="N348" s="25"/>
      <c r="O348" s="25"/>
      <c r="P348" s="25"/>
      <c r="Q348" s="25"/>
      <c r="R348" s="25"/>
      <c r="S348" s="25"/>
      <c r="T348" s="25"/>
      <c r="U348" s="25"/>
      <c r="V348" s="25"/>
      <c r="W348" s="25"/>
      <c r="X348" s="25"/>
      <c r="Y348" s="25"/>
      <c r="Z348" s="25"/>
    </row>
    <row r="349" spans="1:26" ht="15" hidden="1" customHeight="1" x14ac:dyDescent="0.25">
      <c r="A349" s="539" t="str">
        <f t="shared" ca="1" si="5"/>
        <v xml:space="preserve">       </v>
      </c>
      <c r="B349" s="540"/>
      <c r="C349" s="327"/>
      <c r="D349" s="209"/>
      <c r="E349" s="209"/>
      <c r="F349" s="209"/>
      <c r="G349" s="209"/>
      <c r="H349" s="209"/>
      <c r="I349" s="209"/>
      <c r="J349" s="209"/>
      <c r="K349" s="209"/>
      <c r="L349" s="210"/>
      <c r="M349" s="24" t="str">
        <f t="shared" ca="1" si="3"/>
        <v xml:space="preserve">       </v>
      </c>
      <c r="N349" s="25"/>
      <c r="O349" s="25"/>
      <c r="P349" s="25"/>
      <c r="Q349" s="25"/>
      <c r="R349" s="25"/>
      <c r="S349" s="25"/>
      <c r="T349" s="25"/>
      <c r="U349" s="25"/>
      <c r="V349" s="25"/>
      <c r="W349" s="25"/>
      <c r="X349" s="25"/>
      <c r="Y349" s="25"/>
      <c r="Z349" s="25"/>
    </row>
    <row r="350" spans="1:26" ht="15" hidden="1" customHeight="1" x14ac:dyDescent="0.25">
      <c r="A350" s="539" t="str">
        <f t="shared" ca="1" si="5"/>
        <v xml:space="preserve">       </v>
      </c>
      <c r="B350" s="540"/>
      <c r="C350" s="327"/>
      <c r="D350" s="209"/>
      <c r="E350" s="209"/>
      <c r="F350" s="209"/>
      <c r="G350" s="209"/>
      <c r="H350" s="209"/>
      <c r="I350" s="209"/>
      <c r="J350" s="209"/>
      <c r="K350" s="209"/>
      <c r="L350" s="210"/>
      <c r="M350" s="24" t="str">
        <f t="shared" ca="1" si="3"/>
        <v xml:space="preserve">       </v>
      </c>
      <c r="N350" s="25"/>
      <c r="O350" s="25"/>
      <c r="P350" s="25"/>
      <c r="Q350" s="25"/>
      <c r="R350" s="25"/>
      <c r="S350" s="25"/>
      <c r="T350" s="25"/>
      <c r="U350" s="25"/>
      <c r="V350" s="25"/>
      <c r="W350" s="25"/>
      <c r="X350" s="25"/>
      <c r="Y350" s="25"/>
      <c r="Z350" s="25"/>
    </row>
    <row r="351" spans="1:26" ht="15" hidden="1" customHeight="1" x14ac:dyDescent="0.25">
      <c r="A351" s="539" t="str">
        <f t="shared" ca="1" si="5"/>
        <v xml:space="preserve">       </v>
      </c>
      <c r="B351" s="540"/>
      <c r="C351" s="327"/>
      <c r="D351" s="209"/>
      <c r="E351" s="209"/>
      <c r="F351" s="209"/>
      <c r="G351" s="209"/>
      <c r="H351" s="209"/>
      <c r="I351" s="209"/>
      <c r="J351" s="209"/>
      <c r="K351" s="209"/>
      <c r="L351" s="210"/>
      <c r="M351" s="24" t="str">
        <f t="shared" ca="1" si="3"/>
        <v xml:space="preserve">       </v>
      </c>
      <c r="N351" s="25"/>
      <c r="O351" s="25"/>
      <c r="P351" s="25"/>
      <c r="Q351" s="25"/>
      <c r="R351" s="25"/>
      <c r="S351" s="25"/>
      <c r="T351" s="25"/>
      <c r="U351" s="25"/>
      <c r="V351" s="25"/>
      <c r="W351" s="25"/>
      <c r="X351" s="25"/>
      <c r="Y351" s="25"/>
      <c r="Z351" s="25"/>
    </row>
    <row r="352" spans="1:26" ht="15" hidden="1" customHeight="1" x14ac:dyDescent="0.25">
      <c r="A352" s="539" t="str">
        <f t="shared" ca="1" si="5"/>
        <v xml:space="preserve">       </v>
      </c>
      <c r="B352" s="540"/>
      <c r="C352" s="327"/>
      <c r="D352" s="209"/>
      <c r="E352" s="209"/>
      <c r="F352" s="209"/>
      <c r="G352" s="209"/>
      <c r="H352" s="209"/>
      <c r="I352" s="209"/>
      <c r="J352" s="209"/>
      <c r="K352" s="209"/>
      <c r="L352" s="210"/>
      <c r="M352" s="24" t="str">
        <f t="shared" ca="1" si="3"/>
        <v xml:space="preserve">       </v>
      </c>
      <c r="N352" s="25"/>
      <c r="O352" s="25"/>
      <c r="P352" s="25"/>
      <c r="Q352" s="25"/>
      <c r="R352" s="25"/>
      <c r="S352" s="25"/>
      <c r="T352" s="25"/>
      <c r="U352" s="25"/>
      <c r="V352" s="25"/>
      <c r="W352" s="25"/>
      <c r="X352" s="25"/>
      <c r="Y352" s="25"/>
      <c r="Z352" s="25"/>
    </row>
    <row r="353" spans="1:26" ht="15" hidden="1" customHeight="1" x14ac:dyDescent="0.25">
      <c r="A353" s="539" t="str">
        <f t="shared" ca="1" si="5"/>
        <v xml:space="preserve">       </v>
      </c>
      <c r="B353" s="540"/>
      <c r="C353" s="327"/>
      <c r="D353" s="209"/>
      <c r="E353" s="209"/>
      <c r="F353" s="209"/>
      <c r="G353" s="209"/>
      <c r="H353" s="209"/>
      <c r="I353" s="209"/>
      <c r="J353" s="209"/>
      <c r="K353" s="209"/>
      <c r="L353" s="210"/>
      <c r="M353" s="24" t="str">
        <f t="shared" ca="1" si="3"/>
        <v xml:space="preserve">       </v>
      </c>
      <c r="N353" s="25"/>
      <c r="O353" s="25"/>
      <c r="P353" s="25"/>
      <c r="Q353" s="25"/>
      <c r="R353" s="25"/>
      <c r="S353" s="25"/>
      <c r="T353" s="25"/>
      <c r="U353" s="25"/>
      <c r="V353" s="25"/>
      <c r="W353" s="25"/>
      <c r="X353" s="25"/>
      <c r="Y353" s="25"/>
      <c r="Z353" s="25"/>
    </row>
    <row r="354" spans="1:26" ht="15" hidden="1" customHeight="1" x14ac:dyDescent="0.25">
      <c r="A354" s="539" t="str">
        <f t="shared" ca="1" si="5"/>
        <v xml:space="preserve">       </v>
      </c>
      <c r="B354" s="540"/>
      <c r="C354" s="327"/>
      <c r="D354" s="209"/>
      <c r="E354" s="209"/>
      <c r="F354" s="209"/>
      <c r="G354" s="209"/>
      <c r="H354" s="209"/>
      <c r="I354" s="209"/>
      <c r="J354" s="209"/>
      <c r="K354" s="209"/>
      <c r="L354" s="210"/>
      <c r="M354" s="24" t="str">
        <f t="shared" ca="1" si="3"/>
        <v xml:space="preserve">       </v>
      </c>
      <c r="N354" s="25"/>
      <c r="O354" s="25"/>
      <c r="P354" s="25"/>
      <c r="Q354" s="25"/>
      <c r="R354" s="25"/>
      <c r="S354" s="25"/>
      <c r="T354" s="25"/>
      <c r="U354" s="25"/>
      <c r="V354" s="25"/>
      <c r="W354" s="25"/>
      <c r="X354" s="25"/>
      <c r="Y354" s="25"/>
      <c r="Z354" s="25"/>
    </row>
    <row r="355" spans="1:26" ht="15" hidden="1" customHeight="1" x14ac:dyDescent="0.25">
      <c r="A355" s="539" t="str">
        <f t="shared" ca="1" si="5"/>
        <v xml:space="preserve">       </v>
      </c>
      <c r="B355" s="540"/>
      <c r="C355" s="327"/>
      <c r="D355" s="209"/>
      <c r="E355" s="209"/>
      <c r="F355" s="209"/>
      <c r="G355" s="209"/>
      <c r="H355" s="209"/>
      <c r="I355" s="209"/>
      <c r="J355" s="209"/>
      <c r="K355" s="209"/>
      <c r="L355" s="210"/>
      <c r="M355" s="24" t="str">
        <f t="shared" ca="1" si="3"/>
        <v xml:space="preserve">       </v>
      </c>
      <c r="N355" s="25"/>
      <c r="O355" s="25"/>
      <c r="P355" s="25"/>
      <c r="Q355" s="25"/>
      <c r="R355" s="25"/>
      <c r="S355" s="25"/>
      <c r="T355" s="25"/>
      <c r="U355" s="25"/>
      <c r="V355" s="25"/>
      <c r="W355" s="25"/>
      <c r="X355" s="25"/>
      <c r="Y355" s="25"/>
      <c r="Z355" s="25"/>
    </row>
    <row r="356" spans="1:26" ht="15" hidden="1" customHeight="1" x14ac:dyDescent="0.25">
      <c r="A356" s="539" t="str">
        <f t="shared" ca="1" si="5"/>
        <v xml:space="preserve">       </v>
      </c>
      <c r="B356" s="540"/>
      <c r="C356" s="212"/>
      <c r="D356" s="213"/>
      <c r="E356" s="213"/>
      <c r="F356" s="213"/>
      <c r="G356" s="213"/>
      <c r="H356" s="213"/>
      <c r="I356" s="213"/>
      <c r="J356" s="213"/>
      <c r="K356" s="213"/>
      <c r="L356" s="214"/>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51" t="str">
        <f>'M1'!A357:L357</f>
        <v>EXPERIENCIAS FORMATIVAS EN SITUACIONES REALES DE TRABAJO (EFSRT)</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18.75" customHeight="1" x14ac:dyDescent="0.25">
      <c r="A358" s="215" t="str">
        <f>'M1'!A358</f>
        <v>LUGAR PARA EL DESARROLLO DE LA EFSRT</v>
      </c>
      <c r="B358" s="215" t="str">
        <f>'M1'!B358</f>
        <v>AMBIENTES/ÁREAS (1)</v>
      </c>
      <c r="C358" s="571" t="str">
        <f>'M1'!C358:J358</f>
        <v>DESCRIPCIÓN DE LA ESTRATEGIA PARA LA IMPLEMENTACIÓN DE LA EFSRT (2)</v>
      </c>
      <c r="D358" s="548"/>
      <c r="E358" s="548"/>
      <c r="F358" s="548"/>
      <c r="G358" s="548"/>
      <c r="H358" s="548"/>
      <c r="I358" s="548"/>
      <c r="J358" s="540"/>
      <c r="K358" s="215" t="str">
        <f>'M1'!K358</f>
        <v>CRÉDITOS</v>
      </c>
      <c r="L358" s="215" t="str">
        <f>'M1'!L358</f>
        <v>HORAS (P)</v>
      </c>
      <c r="M358" s="24" t="str">
        <f t="shared" si="3"/>
        <v>LUGAR PARA EL DESARROLLO DE LA EFSRT</v>
      </c>
      <c r="N358" s="175"/>
      <c r="O358" s="175"/>
      <c r="P358" s="175"/>
      <c r="Q358" s="175"/>
      <c r="R358" s="175"/>
      <c r="S358" s="175"/>
      <c r="T358" s="175"/>
      <c r="U358" s="175"/>
      <c r="V358" s="175"/>
      <c r="W358" s="175"/>
      <c r="X358" s="175"/>
      <c r="Y358" s="175"/>
      <c r="Z358" s="175"/>
    </row>
    <row r="359" spans="1:26" ht="138.75" customHeight="1" x14ac:dyDescent="0.25">
      <c r="A359" s="216" t="s">
        <v>537</v>
      </c>
      <c r="B359" s="203" t="s">
        <v>538</v>
      </c>
      <c r="C359" s="541" t="s">
        <v>539</v>
      </c>
      <c r="D359" s="548"/>
      <c r="E359" s="548"/>
      <c r="F359" s="548"/>
      <c r="G359" s="548"/>
      <c r="H359" s="548"/>
      <c r="I359" s="548"/>
      <c r="J359" s="540"/>
      <c r="K359" s="217">
        <f>Organización_Modular!I71</f>
        <v>3</v>
      </c>
      <c r="L359" s="218">
        <f>K359*32</f>
        <v>96</v>
      </c>
      <c r="M359" s="24" t="str">
        <f t="shared" ref="M359:M360" si="6">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75"/>
      <c r="O359" s="175"/>
      <c r="P359" s="175"/>
      <c r="Q359" s="175"/>
      <c r="R359" s="175"/>
      <c r="S359" s="175"/>
      <c r="T359" s="175"/>
      <c r="U359" s="175"/>
      <c r="V359" s="175"/>
      <c r="W359" s="175"/>
      <c r="X359" s="175"/>
      <c r="Y359" s="175"/>
      <c r="Z359" s="175"/>
    </row>
    <row r="360" spans="1:26" ht="368.25" customHeight="1" x14ac:dyDescent="0.25">
      <c r="A360" s="219" t="s">
        <v>540</v>
      </c>
      <c r="B360" s="219" t="s">
        <v>541</v>
      </c>
      <c r="C360" s="539" t="s">
        <v>542</v>
      </c>
      <c r="D360" s="548"/>
      <c r="E360" s="548"/>
      <c r="F360" s="548"/>
      <c r="G360" s="548"/>
      <c r="H360" s="548"/>
      <c r="I360" s="548"/>
      <c r="J360" s="540"/>
      <c r="K360" s="220"/>
      <c r="L360" s="221"/>
      <c r="M360" s="24" t="str">
        <f t="shared" si="6"/>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75"/>
      <c r="O360" s="175"/>
      <c r="P360" s="175"/>
      <c r="Q360" s="175"/>
      <c r="R360" s="175"/>
      <c r="S360" s="175"/>
      <c r="T360" s="175"/>
      <c r="U360" s="175"/>
      <c r="V360" s="175"/>
      <c r="W360" s="175"/>
      <c r="X360" s="175"/>
      <c r="Y360" s="175"/>
      <c r="Z360" s="175"/>
    </row>
    <row r="361" spans="1:26" ht="30" customHeight="1" x14ac:dyDescent="0.25">
      <c r="A361" s="569" t="str">
        <f>'M1'!A361</f>
        <v>(1) Colocar el nombre del espacio, área u otros, donde se desarrolla las EFSRT
(2) Realizar una breve descripción respecto al desarrollo de las EFSRT, según el lugar de realización.</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172"/>
      <c r="D362" s="222"/>
      <c r="E362" s="222"/>
      <c r="F362" s="223"/>
      <c r="G362" s="223"/>
      <c r="H362" s="223"/>
      <c r="I362" s="223"/>
      <c r="J362" s="223"/>
      <c r="K362" s="223"/>
      <c r="L362" s="223"/>
      <c r="M362" s="24"/>
      <c r="N362" s="25"/>
      <c r="O362" s="25"/>
      <c r="P362" s="25"/>
      <c r="Q362" s="25"/>
      <c r="R362" s="25"/>
      <c r="S362" s="25"/>
      <c r="T362" s="25"/>
      <c r="U362" s="25"/>
      <c r="V362" s="25"/>
      <c r="W362" s="25"/>
      <c r="X362" s="25"/>
      <c r="Y362" s="25"/>
      <c r="Z362" s="25"/>
    </row>
    <row r="363" spans="1:26" ht="12.75" customHeight="1" x14ac:dyDescent="0.25">
      <c r="A363" s="224" t="s">
        <v>540</v>
      </c>
      <c r="B363" s="225" t="s">
        <v>546</v>
      </c>
      <c r="C363" s="172"/>
      <c r="D363" s="222"/>
      <c r="E363" s="222"/>
      <c r="F363" s="223"/>
      <c r="G363" s="223"/>
      <c r="H363" s="223"/>
      <c r="I363" s="223"/>
      <c r="J363" s="223"/>
      <c r="K363" s="223"/>
      <c r="L363" s="223"/>
      <c r="M363" s="24"/>
      <c r="N363" s="25"/>
      <c r="O363" s="25"/>
      <c r="P363" s="25"/>
      <c r="Q363" s="25"/>
      <c r="R363" s="25"/>
      <c r="S363" s="25"/>
      <c r="T363" s="25"/>
      <c r="U363" s="25"/>
      <c r="V363" s="25"/>
      <c r="W363" s="25"/>
      <c r="X363" s="25"/>
      <c r="Y363" s="25"/>
      <c r="Z363" s="25"/>
    </row>
    <row r="364" spans="1:26" ht="12.75" customHeight="1" x14ac:dyDescent="0.25">
      <c r="A364" s="224"/>
      <c r="B364" s="225" t="s">
        <v>547</v>
      </c>
      <c r="C364" s="172"/>
      <c r="D364" s="222"/>
      <c r="E364" s="222"/>
      <c r="F364" s="223"/>
      <c r="G364" s="223"/>
      <c r="H364" s="223"/>
      <c r="I364" s="223"/>
      <c r="J364" s="223"/>
      <c r="K364" s="223"/>
      <c r="L364" s="223"/>
      <c r="M364" s="25"/>
      <c r="N364" s="25"/>
      <c r="O364" s="25"/>
      <c r="P364" s="25"/>
      <c r="Q364" s="25"/>
      <c r="R364" s="25"/>
      <c r="S364" s="25"/>
      <c r="T364" s="25"/>
      <c r="U364" s="25"/>
      <c r="V364" s="25"/>
      <c r="W364" s="25"/>
      <c r="X364" s="25"/>
      <c r="Y364" s="25"/>
      <c r="Z364" s="25"/>
    </row>
    <row r="365" spans="1:26" ht="12.75" customHeight="1" x14ac:dyDescent="0.25">
      <c r="A365" s="224"/>
      <c r="B365" s="225" t="s">
        <v>548</v>
      </c>
      <c r="C365" s="172"/>
      <c r="D365" s="222"/>
      <c r="E365" s="222"/>
      <c r="F365" s="223"/>
      <c r="G365" s="223"/>
      <c r="H365" s="223"/>
      <c r="I365" s="223"/>
      <c r="J365" s="223"/>
      <c r="K365" s="223"/>
      <c r="L365" s="223"/>
      <c r="M365" s="25"/>
      <c r="N365" s="25"/>
      <c r="O365" s="25"/>
      <c r="P365" s="25"/>
      <c r="Q365" s="25"/>
      <c r="R365" s="25"/>
      <c r="S365" s="25"/>
      <c r="T365" s="25"/>
      <c r="U365" s="25"/>
      <c r="V365" s="25"/>
      <c r="W365" s="25"/>
      <c r="X365" s="25"/>
      <c r="Y365" s="25"/>
      <c r="Z365" s="25"/>
    </row>
    <row r="366" spans="1:26" ht="12.75" customHeight="1" x14ac:dyDescent="0.25">
      <c r="A366" s="224"/>
      <c r="B366" s="225" t="s">
        <v>549</v>
      </c>
      <c r="C366" s="172"/>
      <c r="D366" s="222"/>
      <c r="E366" s="222"/>
      <c r="F366" s="223"/>
      <c r="G366" s="223"/>
      <c r="H366" s="223"/>
      <c r="I366" s="223"/>
      <c r="J366" s="223"/>
      <c r="K366" s="223"/>
      <c r="L366" s="223"/>
      <c r="M366" s="25"/>
      <c r="N366" s="25"/>
      <c r="O366" s="25"/>
      <c r="P366" s="25"/>
      <c r="Q366" s="25"/>
      <c r="R366" s="25"/>
      <c r="S366" s="25"/>
      <c r="T366" s="25"/>
      <c r="U366" s="25"/>
      <c r="V366" s="25"/>
      <c r="W366" s="25"/>
      <c r="X366" s="25"/>
      <c r="Y366" s="25"/>
      <c r="Z366" s="25"/>
    </row>
    <row r="367" spans="1:26" ht="12.75" customHeight="1" x14ac:dyDescent="0.25">
      <c r="A367" s="227"/>
      <c r="B367" s="225" t="s">
        <v>550</v>
      </c>
      <c r="C367" s="172"/>
      <c r="D367" s="222"/>
      <c r="E367" s="222"/>
      <c r="F367" s="223"/>
      <c r="G367" s="223"/>
      <c r="H367" s="223"/>
      <c r="I367" s="223"/>
      <c r="J367" s="223"/>
      <c r="K367" s="223"/>
      <c r="L367" s="223"/>
      <c r="M367" s="25"/>
      <c r="N367" s="25"/>
      <c r="O367" s="25"/>
      <c r="P367" s="25"/>
      <c r="Q367" s="25"/>
      <c r="R367" s="25"/>
      <c r="S367" s="25"/>
      <c r="T367" s="25"/>
      <c r="U367" s="25"/>
      <c r="V367" s="25"/>
      <c r="W367" s="25"/>
      <c r="X367" s="25"/>
      <c r="Y367" s="25"/>
      <c r="Z367" s="25"/>
    </row>
    <row r="368" spans="1:26" ht="12.75" customHeight="1" x14ac:dyDescent="0.25">
      <c r="A368" s="223"/>
      <c r="B368" s="172"/>
      <c r="C368" s="172"/>
      <c r="D368" s="222"/>
      <c r="E368" s="222"/>
      <c r="F368" s="223"/>
      <c r="G368" s="223"/>
      <c r="H368" s="223"/>
      <c r="I368" s="223"/>
      <c r="J368" s="223"/>
      <c r="K368" s="223"/>
      <c r="L368" s="223"/>
      <c r="M368" s="25"/>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5"/>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5"/>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5"/>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5"/>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5"/>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5"/>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5"/>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5"/>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5"/>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5"/>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5"/>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5"/>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5"/>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5"/>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5"/>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5"/>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5"/>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5"/>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5"/>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5"/>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5"/>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5"/>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5"/>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5"/>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5"/>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5"/>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5"/>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5"/>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5"/>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5"/>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5"/>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5"/>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5"/>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5"/>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5"/>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5"/>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5"/>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5"/>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5"/>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5"/>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5"/>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5"/>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5"/>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5"/>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5"/>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5"/>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5"/>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5"/>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5"/>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5"/>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5"/>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5"/>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5"/>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5"/>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5"/>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5"/>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5"/>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5"/>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5"/>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5"/>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5"/>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5"/>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5"/>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5"/>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5"/>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5"/>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5"/>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5"/>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5"/>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5"/>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5"/>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5"/>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5"/>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5"/>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5"/>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5"/>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5"/>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5"/>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5"/>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5"/>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5"/>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5"/>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5"/>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5"/>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5"/>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5"/>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5"/>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5"/>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5"/>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5"/>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5"/>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5"/>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5"/>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5"/>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5"/>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5"/>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5"/>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5"/>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5"/>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5"/>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5"/>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5"/>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5"/>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5"/>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5"/>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5"/>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5"/>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5"/>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5"/>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5"/>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5"/>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5"/>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5"/>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5"/>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5"/>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5"/>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5"/>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5"/>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5"/>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5"/>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5"/>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5"/>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5"/>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5"/>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5"/>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5"/>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5"/>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5"/>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5"/>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5"/>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5"/>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5"/>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5"/>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5"/>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5"/>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5"/>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5"/>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5"/>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5"/>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5"/>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5"/>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5"/>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5"/>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5"/>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5"/>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5"/>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5"/>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5"/>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5"/>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5"/>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5"/>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5"/>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5"/>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5"/>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5"/>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5"/>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5"/>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5"/>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5"/>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5"/>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5"/>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5"/>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5"/>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5"/>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5"/>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5"/>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5"/>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5"/>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5"/>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5"/>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5"/>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5"/>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5"/>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5"/>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5"/>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5"/>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5"/>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5"/>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5"/>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5"/>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5"/>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5"/>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5"/>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5"/>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5"/>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5"/>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5"/>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5"/>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5"/>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5"/>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5"/>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5"/>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5"/>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5"/>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5"/>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5"/>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5"/>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5"/>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5"/>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5"/>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5"/>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5"/>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5"/>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5"/>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5"/>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5"/>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5"/>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5"/>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5"/>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5"/>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5"/>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5"/>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5"/>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5"/>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5"/>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5"/>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5"/>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5"/>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5"/>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5"/>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5"/>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5"/>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5"/>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5"/>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5"/>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5"/>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5"/>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5"/>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5"/>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5"/>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5"/>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5"/>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5"/>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5"/>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5"/>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5"/>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5"/>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5"/>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5"/>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5"/>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5"/>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5"/>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5"/>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5"/>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5"/>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5"/>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5"/>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5"/>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5"/>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5"/>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5"/>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5"/>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5"/>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5"/>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5"/>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5"/>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5"/>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5"/>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5"/>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5"/>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5"/>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5"/>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5"/>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5"/>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5"/>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5"/>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5"/>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5"/>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5"/>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5"/>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5"/>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5"/>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5"/>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5"/>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5"/>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5"/>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5"/>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5"/>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5"/>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5"/>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5"/>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5"/>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5"/>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5"/>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5"/>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5"/>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5"/>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5"/>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5"/>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5"/>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5"/>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5"/>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5"/>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5"/>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5"/>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5"/>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5"/>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5"/>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5"/>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5"/>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5"/>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5"/>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5"/>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5"/>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5"/>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5"/>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5"/>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5"/>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5"/>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5"/>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5"/>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5"/>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5"/>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5"/>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5"/>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5"/>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5"/>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5"/>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5"/>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5"/>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5"/>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5"/>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5"/>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5"/>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5"/>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5"/>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5"/>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5"/>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5"/>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5"/>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5"/>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5"/>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5"/>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5"/>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5"/>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5"/>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5"/>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5"/>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5"/>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5"/>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5"/>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5"/>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5"/>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5"/>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5"/>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5"/>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5"/>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5"/>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5"/>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5"/>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5"/>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5"/>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5"/>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5"/>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5"/>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5"/>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5"/>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5"/>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5"/>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5"/>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5"/>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5"/>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5"/>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5"/>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5"/>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5"/>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5"/>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5"/>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5"/>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5"/>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5"/>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5"/>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5"/>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5"/>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5"/>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5"/>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5"/>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5"/>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5"/>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5"/>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5"/>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5"/>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5"/>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5"/>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5"/>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5"/>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5"/>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5"/>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5"/>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5"/>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5"/>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5"/>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5"/>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5"/>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5"/>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5"/>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5"/>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5"/>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5"/>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5"/>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5"/>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5"/>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5"/>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5"/>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5"/>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5"/>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5"/>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5"/>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5"/>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5"/>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5"/>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5"/>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5"/>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5"/>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5"/>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5"/>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5"/>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5"/>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5"/>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5"/>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5"/>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5"/>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5"/>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5"/>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5"/>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5"/>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5"/>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5"/>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5"/>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5"/>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5"/>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5"/>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5"/>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5"/>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5"/>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5"/>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5"/>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5"/>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5"/>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5"/>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5"/>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5"/>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5"/>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5"/>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5"/>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5"/>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5"/>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5"/>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5"/>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5"/>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5"/>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5"/>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5"/>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5"/>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5"/>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5"/>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5"/>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5"/>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5"/>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5"/>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5"/>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5"/>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5"/>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5"/>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5"/>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5"/>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5"/>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5"/>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5"/>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5"/>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5"/>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5"/>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5"/>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5"/>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5"/>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5"/>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5"/>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5"/>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5"/>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5"/>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5"/>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5"/>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5"/>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5"/>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5"/>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5"/>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5"/>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5"/>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5"/>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5"/>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5"/>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5"/>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5"/>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5"/>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5"/>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5"/>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5"/>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5"/>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5"/>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5"/>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5"/>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5"/>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5"/>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5"/>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5"/>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5"/>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5"/>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5"/>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5"/>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5"/>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5"/>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5"/>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5"/>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5"/>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5"/>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5"/>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5"/>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5"/>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5"/>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5"/>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5"/>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5"/>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5"/>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5"/>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5"/>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5"/>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5"/>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5"/>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5"/>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5"/>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5"/>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5"/>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5"/>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5"/>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5"/>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5"/>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5"/>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5"/>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5"/>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5"/>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5"/>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5"/>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5"/>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5"/>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5"/>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5"/>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5"/>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5"/>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5"/>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5"/>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5"/>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5"/>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5"/>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5"/>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5"/>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5"/>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5"/>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5"/>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5"/>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5"/>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5"/>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5"/>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5"/>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5"/>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5"/>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5"/>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5"/>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5"/>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5"/>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5"/>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5"/>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5"/>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5"/>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5"/>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5"/>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5"/>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5"/>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5"/>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5"/>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5"/>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5"/>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5"/>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5"/>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5"/>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5"/>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5"/>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5"/>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5"/>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5"/>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5"/>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5"/>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5"/>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5"/>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5"/>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5"/>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5"/>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5"/>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5"/>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5"/>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5"/>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5"/>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5"/>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5"/>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5"/>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5"/>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5"/>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5"/>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5"/>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5"/>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5"/>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5"/>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5"/>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5"/>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5"/>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5"/>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5"/>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5"/>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5"/>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5"/>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5"/>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5"/>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5"/>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5"/>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5"/>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5"/>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5"/>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5"/>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5"/>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5"/>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5"/>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5"/>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5"/>
      <c r="N1000" s="25"/>
      <c r="O1000" s="25"/>
      <c r="P1000" s="25"/>
      <c r="Q1000" s="25"/>
      <c r="R1000" s="25"/>
      <c r="S1000" s="25"/>
      <c r="T1000" s="25"/>
      <c r="U1000" s="25"/>
      <c r="V1000" s="25"/>
      <c r="W1000" s="25"/>
      <c r="X1000" s="25"/>
      <c r="Y1000" s="25"/>
      <c r="Z1000" s="25"/>
    </row>
  </sheetData>
  <autoFilter ref="A16:M367" xr:uid="{00000000-0009-0000-0000-000005000000}"/>
  <mergeCells count="67">
    <mergeCell ref="C327:L348"/>
    <mergeCell ref="L18:L23"/>
    <mergeCell ref="L28:L41"/>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A327:B327"/>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L222:L233"/>
    <mergeCell ref="A323:L323"/>
    <mergeCell ref="A324:L324"/>
    <mergeCell ref="A325:L325"/>
    <mergeCell ref="A326:B326"/>
    <mergeCell ref="C326:L32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B359:J359">
    <cfRule type="containsBlanks" dxfId="77" priority="16">
      <formula>LEN(TRIM(B359))=0</formula>
    </cfRule>
  </conditionalFormatting>
  <conditionalFormatting sqref="B360:J360">
    <cfRule type="containsBlanks" dxfId="76" priority="17">
      <formula>LEN(TRIM(B360))=0</formula>
    </cfRule>
  </conditionalFormatting>
  <conditionalFormatting sqref="C18 C24:C27">
    <cfRule type="containsBlanks" dxfId="75" priority="6">
      <formula>LEN(TRIM(C360))=0</formula>
    </cfRule>
  </conditionalFormatting>
  <conditionalFormatting sqref="C28:C60">
    <cfRule type="containsBlanks" dxfId="74" priority="11">
      <formula>LEN(TRIM(C28))=0</formula>
    </cfRule>
  </conditionalFormatting>
  <conditionalFormatting sqref="C224:C226">
    <cfRule type="containsBlanks" dxfId="73" priority="9">
      <formula>LEN(TRIM(C224))=0</formula>
    </cfRule>
  </conditionalFormatting>
  <conditionalFormatting sqref="C234:C235">
    <cfRule type="containsBlanks" dxfId="72" priority="10">
      <formula>LEN(TRIM(C234))=0</formula>
    </cfRule>
  </conditionalFormatting>
  <conditionalFormatting sqref="L24:L27 L42:L47 L49:L217 C61:C217 L234:L321 C227:C231 C236:C321 C349:L356">
    <cfRule type="containsBlanks" dxfId="71" priority="8">
      <formula>LEN(TRIM(C366))=0</formula>
    </cfRule>
  </conditionalFormatting>
  <conditionalFormatting sqref="L48">
    <cfRule type="containsBlanks" dxfId="70" priority="2">
      <formula>LEN(TRIM(W48))=0</formula>
    </cfRule>
  </conditionalFormatting>
  <conditionalFormatting sqref="A360">
    <cfRule type="containsBlanks" dxfId="69" priority="1">
      <formula>LEN(TRIM(A360))=0</formula>
    </cfRule>
  </conditionalFormatting>
  <dataValidations count="1">
    <dataValidation type="list" allowBlank="1" showErrorMessage="1" sqref="A360" xr:uid="{00000000-0002-0000-0500-000000000000}">
      <formula1>$A$362:$A$363</formula1>
    </dataValidation>
  </dataValidations>
  <pageMargins left="0.23622047244094491" right="0.19685039370078741" top="0.74803149606299213" bottom="0.74803149606299213" header="0" footer="0"/>
  <pageSetup paperSize="9" scale="64" orientation="landscape" r:id="rId1"/>
  <colBreaks count="1" manualBreakCount="1">
    <brk id="1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Z1000"/>
  <sheetViews>
    <sheetView showGridLines="0" view="pageBreakPreview" topLeftCell="A4" zoomScaleNormal="100" zoomScaleSheetLayoutView="100" workbookViewId="0">
      <selection activeCell="O327" sqref="O327"/>
    </sheetView>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7.28515625" customWidth="1"/>
    <col min="6" max="7" width="6.7109375" customWidth="1"/>
    <col min="8" max="8" width="8.7109375" customWidth="1"/>
    <col min="9" max="10" width="6.7109375" customWidth="1"/>
    <col min="11" max="11" width="8.7109375" customWidth="1"/>
    <col min="12" max="12" width="20.7109375" customWidth="1"/>
    <col min="13" max="13" width="9.42578125" customWidth="1"/>
    <col min="14" max="26" width="11.42578125" customWidth="1"/>
  </cols>
  <sheetData>
    <row r="1" spans="1:26" ht="27" customHeight="1" x14ac:dyDescent="0.25">
      <c r="A1" s="558" t="str">
        <f>'M2'!A1:L1</f>
        <v>ORGANIZACIÓN DE LOS ELEMENTOS DEL MÓDULO</v>
      </c>
      <c r="B1" s="457"/>
      <c r="C1" s="457"/>
      <c r="D1" s="457"/>
      <c r="E1" s="457"/>
      <c r="F1" s="457"/>
      <c r="G1" s="457"/>
      <c r="H1" s="457"/>
      <c r="I1" s="457"/>
      <c r="J1" s="457"/>
      <c r="K1" s="457"/>
      <c r="L1" s="457"/>
      <c r="M1" s="175"/>
      <c r="N1" s="175"/>
      <c r="O1" s="175"/>
      <c r="P1" s="175"/>
      <c r="Q1" s="175"/>
      <c r="R1" s="175"/>
      <c r="S1" s="175"/>
      <c r="T1" s="175"/>
      <c r="U1" s="175"/>
      <c r="V1" s="175"/>
      <c r="W1" s="175"/>
      <c r="X1" s="175"/>
      <c r="Y1" s="175"/>
      <c r="Z1" s="175"/>
    </row>
    <row r="2" spans="1:26" ht="12.75" customHeight="1" x14ac:dyDescent="0.25">
      <c r="A2" s="176"/>
      <c r="B2" s="176"/>
      <c r="C2" s="176"/>
      <c r="D2" s="176"/>
      <c r="E2" s="176"/>
      <c r="F2" s="176"/>
      <c r="G2" s="176"/>
      <c r="H2" s="176"/>
      <c r="I2" s="176"/>
      <c r="J2" s="176"/>
      <c r="K2" s="176"/>
      <c r="L2" s="176"/>
      <c r="M2" s="175"/>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ESTILISMO</v>
      </c>
      <c r="C7" s="178" t="s">
        <v>12</v>
      </c>
      <c r="D7" s="36" t="str">
        <f>Perfil_Egreso!E11</f>
        <v>S3496-2-001</v>
      </c>
      <c r="E7" s="396"/>
      <c r="F7" s="559" t="str">
        <f>Perfil_Egreso!A9</f>
        <v>DENOMINACIÓN VARIANTE</v>
      </c>
      <c r="G7" s="423"/>
      <c r="H7" s="526"/>
      <c r="I7" s="438">
        <f>Perfil_Egreso!B9</f>
        <v>0</v>
      </c>
      <c r="J7" s="436"/>
      <c r="K7" s="436"/>
      <c r="L7" s="433"/>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5"/>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1:26" ht="18.75" customHeight="1" x14ac:dyDescent="0.25">
      <c r="A13" s="564" t="s">
        <v>490</v>
      </c>
      <c r="B13" s="548"/>
      <c r="C13" s="548"/>
      <c r="D13" s="548"/>
      <c r="E13" s="548"/>
      <c r="F13" s="548"/>
      <c r="G13" s="548"/>
      <c r="H13" s="548"/>
      <c r="I13" s="548"/>
      <c r="J13" s="548"/>
      <c r="K13" s="548"/>
      <c r="L13" s="540"/>
      <c r="M13" s="25"/>
      <c r="N13" s="25"/>
      <c r="O13" s="25"/>
      <c r="P13" s="25"/>
      <c r="Q13" s="25"/>
      <c r="R13" s="25"/>
      <c r="S13" s="25"/>
      <c r="T13" s="25"/>
      <c r="U13" s="25"/>
      <c r="V13" s="25"/>
      <c r="W13" s="25"/>
      <c r="X13" s="25"/>
      <c r="Y13" s="25"/>
      <c r="Z13" s="25"/>
    </row>
    <row r="14" spans="1:26" ht="48.75" customHeight="1" x14ac:dyDescent="0.25">
      <c r="A14" s="554" t="str">
        <f>Organización_Modular!C72</f>
        <v>UC3 Efectuar el servicio de maquillaje de belleza de acuerdo con los requerimientos del cliente, criterios técnicos, estéticos y de bioseguridad e higiene.                            
UC4   Efectuar el servicio de maquillaje de caracterización aplicando materiales para efectos especiales, de acuerdo con los  requerimientos del cliente,  criterios técnicos, estéticos, de acuerdo con los requerimientos del cliente, criterios técnicos, estéticos éticos y de bioseguridad e higiene.</v>
      </c>
      <c r="B14" s="548"/>
      <c r="C14" s="548"/>
      <c r="D14" s="548"/>
      <c r="E14" s="548"/>
      <c r="F14" s="548"/>
      <c r="G14" s="548"/>
      <c r="H14" s="548"/>
      <c r="I14" s="548"/>
      <c r="J14" s="548"/>
      <c r="K14" s="548"/>
      <c r="L14" s="540"/>
      <c r="M14" s="25"/>
      <c r="N14" s="25"/>
      <c r="O14" s="25"/>
      <c r="P14" s="25"/>
      <c r="Q14" s="25"/>
      <c r="R14" s="25"/>
      <c r="S14" s="25"/>
      <c r="T14" s="25"/>
      <c r="U14" s="25"/>
      <c r="V14" s="25"/>
      <c r="W14" s="25"/>
      <c r="X14" s="25"/>
      <c r="Y14" s="25"/>
      <c r="Z14" s="25"/>
    </row>
    <row r="15" spans="1:26" ht="12.75" customHeight="1" x14ac:dyDescent="0.25">
      <c r="A15" s="182" t="s">
        <v>491</v>
      </c>
      <c r="B15" s="555" t="str">
        <f>Organización_Modular!A72</f>
        <v>M3. MAQUILLAJE DE BELLEZA Y CARACTERIZACIÓN</v>
      </c>
      <c r="C15" s="548"/>
      <c r="D15" s="548"/>
      <c r="E15" s="548"/>
      <c r="F15" s="548"/>
      <c r="G15" s="548"/>
      <c r="H15" s="548"/>
      <c r="I15" s="548"/>
      <c r="J15" s="548"/>
      <c r="K15" s="548"/>
      <c r="L15" s="540"/>
      <c r="M15" s="25"/>
      <c r="N15" s="25"/>
      <c r="O15" s="25"/>
      <c r="P15" s="25"/>
      <c r="Q15" s="25"/>
      <c r="R15" s="25"/>
      <c r="S15" s="25"/>
      <c r="T15" s="25"/>
      <c r="U15" s="25"/>
      <c r="V15" s="25"/>
      <c r="W15" s="25"/>
      <c r="X15" s="25"/>
      <c r="Y15" s="25"/>
      <c r="Z15" s="25"/>
    </row>
    <row r="16" spans="1:26" ht="18" customHeight="1" x14ac:dyDescent="0.25">
      <c r="A16" s="183" t="s">
        <v>492</v>
      </c>
      <c r="B16" s="184" t="s">
        <v>493</v>
      </c>
      <c r="C16" s="183" t="s">
        <v>494</v>
      </c>
      <c r="D16" s="183" t="s">
        <v>441</v>
      </c>
      <c r="E16" s="183" t="s">
        <v>495</v>
      </c>
      <c r="F16" s="547" t="s">
        <v>496</v>
      </c>
      <c r="G16" s="540"/>
      <c r="H16" s="183" t="s">
        <v>496</v>
      </c>
      <c r="I16" s="547" t="s">
        <v>497</v>
      </c>
      <c r="J16" s="540"/>
      <c r="K16" s="183" t="s">
        <v>497</v>
      </c>
      <c r="L16" s="183" t="s">
        <v>498</v>
      </c>
      <c r="M16" s="187" t="s">
        <v>20</v>
      </c>
      <c r="N16" s="25"/>
      <c r="O16" s="25"/>
      <c r="P16" s="25"/>
      <c r="Q16" s="25"/>
      <c r="R16" s="25"/>
      <c r="S16" s="25"/>
      <c r="T16" s="25"/>
      <c r="U16" s="25"/>
      <c r="V16" s="25"/>
      <c r="W16" s="25"/>
      <c r="X16" s="25"/>
      <c r="Y16" s="25"/>
      <c r="Z16" s="25"/>
    </row>
    <row r="17" spans="1:26" ht="15.75" customHeight="1" x14ac:dyDescent="0.25">
      <c r="A17" s="183"/>
      <c r="B17" s="184"/>
      <c r="C17" s="183"/>
      <c r="D17" s="183"/>
      <c r="E17" s="183"/>
      <c r="F17" s="183" t="s">
        <v>499</v>
      </c>
      <c r="G17" s="183" t="s">
        <v>500</v>
      </c>
      <c r="H17" s="183"/>
      <c r="I17" s="183" t="s">
        <v>499</v>
      </c>
      <c r="J17" s="183" t="s">
        <v>500</v>
      </c>
      <c r="K17" s="183"/>
      <c r="L17" s="183"/>
      <c r="M17" s="187"/>
      <c r="N17" s="25"/>
      <c r="O17" s="25"/>
      <c r="P17" s="25"/>
      <c r="Q17" s="25"/>
      <c r="R17" s="25"/>
      <c r="S17" s="25"/>
      <c r="T17" s="25"/>
      <c r="U17" s="25"/>
      <c r="V17" s="25"/>
      <c r="W17" s="25"/>
      <c r="X17" s="25"/>
      <c r="Y17" s="25"/>
      <c r="Z17" s="25"/>
    </row>
    <row r="18" spans="1:26" ht="75" customHeight="1" x14ac:dyDescent="0.25">
      <c r="A18" s="189" t="str">
        <f>Capacidades!L612</f>
        <v xml:space="preserve">UC3 C1 Realizar la preparación de la piel de acuerdo a las especificaciones tecnicas y requerimientos del cliente.    </v>
      </c>
      <c r="B18" s="196" t="str">
        <f>Capacidades!M612</f>
        <v>C1 I1 Identifica el biotipo cutáneo teniendo en cuenta el diagnostico dermatológico y 
morfológico del cliente</v>
      </c>
      <c r="C18" s="196" t="s">
        <v>571</v>
      </c>
      <c r="D18" s="191" t="str">
        <f>Organización_Modular!F72</f>
        <v>PREPARACION FACIAL</v>
      </c>
      <c r="E18" s="191" t="str">
        <f>Organización_Modular!G72</f>
        <v>III</v>
      </c>
      <c r="F18" s="191">
        <f>Organización_Modular!H72</f>
        <v>1</v>
      </c>
      <c r="G18" s="191">
        <f>Organización_Modular!I72</f>
        <v>2</v>
      </c>
      <c r="H18" s="191">
        <f>SUM(F18:G18)</f>
        <v>3</v>
      </c>
      <c r="I18" s="191">
        <f>F18*16</f>
        <v>16</v>
      </c>
      <c r="J18" s="191">
        <f>G18*32</f>
        <v>64</v>
      </c>
      <c r="K18" s="191">
        <f>SUM(I18:J18)</f>
        <v>80</v>
      </c>
      <c r="L18" s="552" t="s">
        <v>502</v>
      </c>
      <c r="M18" s="24" t="str">
        <f t="shared" ref="M18:M217" si="0">B18</f>
        <v>C1 I1 Identifica el biotipo cutáneo teniendo en cuenta el diagnostico dermatológico y 
morfológico del cliente</v>
      </c>
      <c r="N18" s="25"/>
      <c r="O18" s="25"/>
      <c r="P18" s="25"/>
      <c r="Q18" s="25"/>
      <c r="R18" s="25"/>
      <c r="S18" s="25"/>
      <c r="T18" s="25"/>
      <c r="U18" s="25"/>
      <c r="V18" s="25"/>
      <c r="W18" s="25"/>
      <c r="X18" s="25"/>
      <c r="Y18" s="25"/>
      <c r="Z18" s="25"/>
    </row>
    <row r="19" spans="1:26" ht="67.5" customHeight="1" x14ac:dyDescent="0.25">
      <c r="A19" s="193"/>
      <c r="B19" s="196" t="str">
        <f>Capacidades!M613</f>
        <v>C1 I2 Prepara la piel del cliente para el maquillaje   teniendo en cuenta la ficha diagnóstica, especificaciones técnicas y procedimientos de bio seguridad e higiene establecidos.</v>
      </c>
      <c r="C19" s="196" t="s">
        <v>572</v>
      </c>
      <c r="D19" s="194"/>
      <c r="E19" s="194"/>
      <c r="F19" s="194"/>
      <c r="G19" s="194"/>
      <c r="H19" s="194"/>
      <c r="I19" s="194"/>
      <c r="J19" s="194"/>
      <c r="K19" s="194"/>
      <c r="L19" s="553"/>
      <c r="M19" s="24" t="str">
        <f t="shared" si="0"/>
        <v>C1 I2 Prepara la piel del cliente para el maquillaje   teniendo en cuenta la ficha diagnóstica, especificaciones técnicas y procedimientos de bio seguridad e higiene establecidos.</v>
      </c>
      <c r="N19" s="25"/>
      <c r="O19" s="25"/>
      <c r="P19" s="25"/>
      <c r="Q19" s="25"/>
      <c r="R19" s="25"/>
      <c r="S19" s="25"/>
      <c r="T19" s="25"/>
      <c r="U19" s="25"/>
      <c r="V19" s="25"/>
      <c r="W19" s="25"/>
      <c r="X19" s="25"/>
      <c r="Y19" s="25"/>
      <c r="Z19" s="25"/>
    </row>
    <row r="20" spans="1:26" ht="12.75" hidden="1" customHeight="1" x14ac:dyDescent="0.25">
      <c r="A20" s="193"/>
      <c r="B20" s="196" t="str">
        <f>Capacidades!M614</f>
        <v xml:space="preserve">   </v>
      </c>
      <c r="C20" s="196"/>
      <c r="D20" s="194"/>
      <c r="E20" s="194"/>
      <c r="F20" s="194"/>
      <c r="G20" s="194"/>
      <c r="H20" s="194"/>
      <c r="I20" s="194"/>
      <c r="J20" s="194"/>
      <c r="K20" s="194"/>
      <c r="L20" s="553"/>
      <c r="M20" s="24" t="str">
        <f t="shared" si="0"/>
        <v xml:space="preserve">   </v>
      </c>
      <c r="N20" s="25"/>
      <c r="O20" s="25"/>
      <c r="P20" s="25"/>
      <c r="Q20" s="25"/>
      <c r="R20" s="25"/>
      <c r="S20" s="25"/>
      <c r="T20" s="25"/>
      <c r="U20" s="25"/>
      <c r="V20" s="25"/>
      <c r="W20" s="25"/>
      <c r="X20" s="25"/>
      <c r="Y20" s="25"/>
      <c r="Z20" s="25"/>
    </row>
    <row r="21" spans="1:26" ht="12.75" hidden="1" customHeight="1" x14ac:dyDescent="0.35">
      <c r="A21" s="193"/>
      <c r="B21" s="196" t="str">
        <f>Capacidades!M615</f>
        <v xml:space="preserve">   </v>
      </c>
      <c r="C21" s="196"/>
      <c r="D21" s="194"/>
      <c r="E21" s="194"/>
      <c r="F21" s="194"/>
      <c r="G21" s="194"/>
      <c r="H21" s="194"/>
      <c r="I21" s="194"/>
      <c r="J21" s="194"/>
      <c r="K21" s="194"/>
      <c r="L21" s="553"/>
      <c r="M21" s="24" t="str">
        <f t="shared" si="0"/>
        <v xml:space="preserve">   </v>
      </c>
      <c r="N21" s="25"/>
      <c r="O21" s="25"/>
      <c r="P21" s="25"/>
      <c r="Q21" s="238"/>
      <c r="R21" s="25"/>
      <c r="S21" s="25"/>
      <c r="T21" s="25"/>
      <c r="U21" s="25"/>
      <c r="V21" s="25"/>
      <c r="W21" s="25"/>
      <c r="X21" s="25"/>
      <c r="Y21" s="25"/>
      <c r="Z21" s="25"/>
    </row>
    <row r="22" spans="1:26" ht="12.75" hidden="1" customHeight="1" x14ac:dyDescent="0.25">
      <c r="A22" s="193"/>
      <c r="B22" s="196" t="str">
        <f>Capacidades!M616</f>
        <v xml:space="preserve">   </v>
      </c>
      <c r="C22" s="196"/>
      <c r="D22" s="194"/>
      <c r="E22" s="194"/>
      <c r="F22" s="194"/>
      <c r="G22" s="194"/>
      <c r="H22" s="194"/>
      <c r="I22" s="194"/>
      <c r="J22" s="194"/>
      <c r="K22" s="194"/>
      <c r="L22" s="553"/>
      <c r="M22" s="24" t="str">
        <f t="shared" si="0"/>
        <v xml:space="preserve">   </v>
      </c>
      <c r="N22" s="25"/>
      <c r="O22" s="25"/>
      <c r="P22" s="25"/>
      <c r="Q22" s="25"/>
      <c r="R22" s="25"/>
      <c r="S22" s="25"/>
      <c r="T22" s="25"/>
      <c r="U22" s="25"/>
      <c r="V22" s="25"/>
      <c r="W22" s="25"/>
      <c r="X22" s="25"/>
      <c r="Y22" s="25"/>
      <c r="Z22" s="25"/>
    </row>
    <row r="23" spans="1:26" ht="12.75" hidden="1" customHeight="1" x14ac:dyDescent="0.25">
      <c r="A23" s="193"/>
      <c r="B23" s="196" t="str">
        <f>Capacidades!M617</f>
        <v xml:space="preserve">   </v>
      </c>
      <c r="C23" s="196"/>
      <c r="D23" s="194"/>
      <c r="E23" s="194"/>
      <c r="F23" s="194"/>
      <c r="G23" s="194"/>
      <c r="H23" s="194"/>
      <c r="I23" s="194"/>
      <c r="J23" s="194"/>
      <c r="K23" s="194"/>
      <c r="L23" s="553"/>
      <c r="M23" s="24" t="str">
        <f t="shared" si="0"/>
        <v xml:space="preserve">   </v>
      </c>
      <c r="N23" s="25"/>
      <c r="O23" s="25"/>
      <c r="P23" s="25"/>
      <c r="Q23" s="25"/>
      <c r="R23" s="25"/>
      <c r="S23" s="25"/>
      <c r="T23" s="25"/>
      <c r="U23" s="25"/>
      <c r="V23" s="25"/>
      <c r="W23" s="25"/>
      <c r="X23" s="25"/>
      <c r="Y23" s="25"/>
      <c r="Z23" s="25"/>
    </row>
    <row r="24" spans="1:26" ht="12.75" hidden="1" customHeight="1" x14ac:dyDescent="0.25">
      <c r="A24" s="193"/>
      <c r="B24" s="196" t="str">
        <f>Capacidades!M618</f>
        <v xml:space="preserve">   </v>
      </c>
      <c r="C24" s="196"/>
      <c r="D24" s="194"/>
      <c r="E24" s="194"/>
      <c r="F24" s="194"/>
      <c r="G24" s="194"/>
      <c r="H24" s="194"/>
      <c r="I24" s="194"/>
      <c r="J24" s="194"/>
      <c r="K24" s="194"/>
      <c r="L24" s="553"/>
      <c r="M24" s="24" t="str">
        <f t="shared" si="0"/>
        <v xml:space="preserve">   </v>
      </c>
      <c r="N24" s="25"/>
      <c r="O24" s="25"/>
      <c r="P24" s="25"/>
      <c r="Q24" s="25"/>
      <c r="R24" s="25"/>
      <c r="S24" s="25"/>
      <c r="T24" s="25"/>
      <c r="U24" s="25"/>
      <c r="V24" s="25"/>
      <c r="W24" s="25"/>
      <c r="X24" s="25"/>
      <c r="Y24" s="25"/>
      <c r="Z24" s="25"/>
    </row>
    <row r="25" spans="1:26" ht="12.75" hidden="1" customHeight="1" x14ac:dyDescent="0.25">
      <c r="A25" s="193"/>
      <c r="B25" s="196" t="str">
        <f>Capacidades!M619</f>
        <v xml:space="preserve">   </v>
      </c>
      <c r="C25" s="196"/>
      <c r="D25" s="194"/>
      <c r="E25" s="194"/>
      <c r="F25" s="194"/>
      <c r="G25" s="194"/>
      <c r="H25" s="194"/>
      <c r="I25" s="194"/>
      <c r="J25" s="194"/>
      <c r="K25" s="194"/>
      <c r="L25" s="553"/>
      <c r="M25" s="24" t="str">
        <f t="shared" si="0"/>
        <v xml:space="preserve">   </v>
      </c>
      <c r="N25" s="25"/>
      <c r="O25" s="25"/>
      <c r="P25" s="25"/>
      <c r="Q25" s="25"/>
      <c r="R25" s="25"/>
      <c r="S25" s="25"/>
      <c r="T25" s="25"/>
      <c r="U25" s="25"/>
      <c r="V25" s="25"/>
      <c r="W25" s="25"/>
      <c r="X25" s="25"/>
      <c r="Y25" s="25"/>
      <c r="Z25" s="25"/>
    </row>
    <row r="26" spans="1:26" ht="12.75" hidden="1" customHeight="1" x14ac:dyDescent="0.25">
      <c r="A26" s="193"/>
      <c r="B26" s="196" t="str">
        <f>Capacidades!M620</f>
        <v xml:space="preserve">   </v>
      </c>
      <c r="C26" s="196"/>
      <c r="D26" s="194"/>
      <c r="E26" s="194"/>
      <c r="F26" s="194"/>
      <c r="G26" s="194"/>
      <c r="H26" s="194"/>
      <c r="I26" s="194"/>
      <c r="J26" s="194"/>
      <c r="K26" s="194"/>
      <c r="L26" s="553"/>
      <c r="M26" s="24" t="str">
        <f t="shared" si="0"/>
        <v xml:space="preserve">   </v>
      </c>
      <c r="N26" s="25"/>
      <c r="O26" s="25"/>
      <c r="P26" s="25"/>
      <c r="Q26" s="25"/>
      <c r="R26" s="25"/>
      <c r="S26" s="25"/>
      <c r="T26" s="25"/>
      <c r="U26" s="25"/>
      <c r="V26" s="25"/>
      <c r="W26" s="25"/>
      <c r="X26" s="25"/>
      <c r="Y26" s="25"/>
      <c r="Z26" s="25"/>
    </row>
    <row r="27" spans="1:26" ht="12.75" hidden="1" customHeight="1" x14ac:dyDescent="0.25">
      <c r="A27" s="199"/>
      <c r="B27" s="196" t="str">
        <f>Capacidades!M621</f>
        <v xml:space="preserve">   </v>
      </c>
      <c r="C27" s="196"/>
      <c r="D27" s="200"/>
      <c r="E27" s="200"/>
      <c r="F27" s="200"/>
      <c r="G27" s="200"/>
      <c r="H27" s="200"/>
      <c r="I27" s="200"/>
      <c r="J27" s="200"/>
      <c r="K27" s="200"/>
      <c r="L27" s="553"/>
      <c r="M27" s="24" t="str">
        <f t="shared" si="0"/>
        <v xml:space="preserve">   </v>
      </c>
      <c r="N27" s="25"/>
      <c r="O27" s="25"/>
      <c r="P27" s="25"/>
      <c r="Q27" s="25"/>
      <c r="R27" s="25"/>
      <c r="S27" s="25"/>
      <c r="T27" s="25"/>
      <c r="U27" s="25"/>
      <c r="V27" s="25"/>
      <c r="W27" s="25"/>
      <c r="X27" s="25"/>
      <c r="Y27" s="25"/>
      <c r="Z27" s="25"/>
    </row>
    <row r="28" spans="1:26" ht="69.75" customHeight="1" x14ac:dyDescent="0.25">
      <c r="A28" s="189" t="str">
        <f>Capacidades!L622</f>
        <v xml:space="preserve">UC3 C2 Ejecutar maquillajes de belleza tomando en cuenta la ocasión, criterios estéticos, así como la morfología facial y requerimientos del cliente.     </v>
      </c>
      <c r="B28" s="196" t="str">
        <f>Capacidades!M622</f>
        <v>C2 I1 Organiza el area de trabajo, materiales, instrumentos siguiendo procedimientos del establecimiento y criterios de bioseguridad e higiene.</v>
      </c>
      <c r="C28" s="196" t="s">
        <v>573</v>
      </c>
      <c r="D28" s="191" t="str">
        <f>Organización_Modular!F73</f>
        <v>MAQUILLAJES DE BELLEZA</v>
      </c>
      <c r="E28" s="191" t="str">
        <f>Organización_Modular!G73</f>
        <v>III</v>
      </c>
      <c r="F28" s="191">
        <f>Organización_Modular!H73</f>
        <v>1</v>
      </c>
      <c r="G28" s="191">
        <f>Organización_Modular!I73</f>
        <v>3</v>
      </c>
      <c r="H28" s="191">
        <f>SUM(F28:G28)</f>
        <v>4</v>
      </c>
      <c r="I28" s="191">
        <f>F28*16</f>
        <v>16</v>
      </c>
      <c r="J28" s="191">
        <f>G28*32</f>
        <v>96</v>
      </c>
      <c r="K28" s="191">
        <f>SUM(I28:J28)</f>
        <v>112</v>
      </c>
      <c r="L28" s="553"/>
      <c r="M28" s="24" t="str">
        <f t="shared" si="0"/>
        <v>C2 I1 Organiza el area de trabajo, materiales, instrumentos siguiendo procedimientos del establecimiento y criterios de bioseguridad e higiene.</v>
      </c>
      <c r="N28" s="25"/>
      <c r="O28" s="25"/>
      <c r="P28" s="25"/>
      <c r="Q28" s="25"/>
      <c r="R28" s="25"/>
      <c r="S28" s="25"/>
      <c r="T28" s="25"/>
      <c r="U28" s="25"/>
      <c r="V28" s="25"/>
      <c r="W28" s="25"/>
      <c r="X28" s="25"/>
      <c r="Y28" s="25"/>
      <c r="Z28" s="25"/>
    </row>
    <row r="29" spans="1:26" ht="75.75" customHeight="1" x14ac:dyDescent="0.25">
      <c r="A29" s="193"/>
      <c r="B29" s="196" t="str">
        <f>Capacidades!M623</f>
        <v>C2 I2 Realizar la preparación la piel para el maquillaje  siguiendo procedimientos del establecimiento y criterios de bioseguridad e higiene.</v>
      </c>
      <c r="C29" s="196" t="s">
        <v>574</v>
      </c>
      <c r="D29" s="194"/>
      <c r="E29" s="194"/>
      <c r="F29" s="194"/>
      <c r="G29" s="194"/>
      <c r="H29" s="194"/>
      <c r="I29" s="194"/>
      <c r="J29" s="194"/>
      <c r="K29" s="194"/>
      <c r="L29" s="553"/>
      <c r="M29" s="24" t="str">
        <f t="shared" si="0"/>
        <v>C2 I2 Realizar la preparación la piel para el maquillaje  siguiendo procedimientos del establecimiento y criterios de bioseguridad e higiene.</v>
      </c>
      <c r="N29" s="25"/>
      <c r="O29" s="25"/>
      <c r="P29" s="25"/>
      <c r="Q29" s="25"/>
      <c r="R29" s="25"/>
      <c r="S29" s="25"/>
      <c r="T29" s="25"/>
      <c r="U29" s="25"/>
      <c r="V29" s="25"/>
      <c r="W29" s="25"/>
      <c r="X29" s="25"/>
      <c r="Y29" s="25"/>
      <c r="Z29" s="25"/>
    </row>
    <row r="30" spans="1:26" ht="64.5" customHeight="1" x14ac:dyDescent="0.25">
      <c r="A30" s="193"/>
      <c r="B30" s="196" t="str">
        <f>Capacidades!M624</f>
        <v xml:space="preserve">C2 I3 Efectúa  diversos tipos de maquillajes  tomando en cuenta la ocasión, criterios estéticos, así como la morfología facial y requerimientos del cliente. </v>
      </c>
      <c r="C30" s="196" t="s">
        <v>575</v>
      </c>
      <c r="D30" s="194"/>
      <c r="E30" s="194"/>
      <c r="F30" s="194"/>
      <c r="G30" s="194"/>
      <c r="H30" s="194"/>
      <c r="I30" s="194"/>
      <c r="J30" s="194"/>
      <c r="K30" s="194"/>
      <c r="L30" s="553"/>
      <c r="M30" s="24" t="str">
        <f t="shared" si="0"/>
        <v xml:space="preserve">C2 I3 Efectúa  diversos tipos de maquillajes  tomando en cuenta la ocasión, criterios estéticos, así como la morfología facial y requerimientos del cliente. </v>
      </c>
      <c r="N30" s="25"/>
      <c r="O30" s="25"/>
      <c r="P30" s="25"/>
      <c r="Q30" s="25"/>
      <c r="R30" s="25"/>
      <c r="S30" s="25"/>
      <c r="T30" s="25"/>
      <c r="U30" s="25"/>
      <c r="V30" s="25"/>
      <c r="W30" s="25"/>
      <c r="X30" s="25"/>
      <c r="Y30" s="25"/>
      <c r="Z30" s="25"/>
    </row>
    <row r="31" spans="1:26" ht="36" customHeight="1" x14ac:dyDescent="0.25">
      <c r="A31" s="193"/>
      <c r="B31" s="196" t="str">
        <f>Capacidades!M625</f>
        <v>C2 I4 Brinda recomendaciones post servicio según el tipo de maquillaje realizado.</v>
      </c>
      <c r="C31" s="196" t="s">
        <v>576</v>
      </c>
      <c r="D31" s="194"/>
      <c r="E31" s="194"/>
      <c r="F31" s="194"/>
      <c r="G31" s="194"/>
      <c r="H31" s="194"/>
      <c r="I31" s="194"/>
      <c r="J31" s="194"/>
      <c r="K31" s="194"/>
      <c r="L31" s="553"/>
      <c r="M31" s="24" t="str">
        <f t="shared" si="0"/>
        <v>C2 I4 Brinda recomendaciones post servicio según el tipo de maquillaje realizado.</v>
      </c>
      <c r="N31" s="25"/>
      <c r="O31" s="25"/>
      <c r="P31" s="25"/>
      <c r="Q31" s="25"/>
      <c r="R31" s="25"/>
      <c r="S31" s="25"/>
      <c r="T31" s="25"/>
      <c r="U31" s="25"/>
      <c r="V31" s="25"/>
      <c r="W31" s="25"/>
      <c r="X31" s="25"/>
      <c r="Y31" s="25"/>
      <c r="Z31" s="25"/>
    </row>
    <row r="32" spans="1:26" ht="0.75" hidden="1" customHeight="1" x14ac:dyDescent="0.25">
      <c r="A32" s="193"/>
      <c r="B32" s="196" t="str">
        <f>Capacidades!M626</f>
        <v xml:space="preserve">   </v>
      </c>
      <c r="C32" s="196"/>
      <c r="D32" s="194"/>
      <c r="E32" s="194"/>
      <c r="F32" s="194"/>
      <c r="G32" s="194"/>
      <c r="H32" s="194"/>
      <c r="I32" s="194"/>
      <c r="J32" s="194"/>
      <c r="K32" s="194"/>
      <c r="L32" s="195"/>
      <c r="M32" s="24" t="str">
        <f t="shared" si="0"/>
        <v xml:space="preserve">   </v>
      </c>
      <c r="N32" s="25"/>
      <c r="O32" s="25"/>
      <c r="P32" s="25"/>
      <c r="Q32" s="25"/>
      <c r="R32" s="25"/>
      <c r="S32" s="25"/>
      <c r="T32" s="25"/>
      <c r="U32" s="25"/>
      <c r="V32" s="25"/>
      <c r="W32" s="25"/>
      <c r="X32" s="25"/>
      <c r="Y32" s="25"/>
      <c r="Z32" s="25"/>
    </row>
    <row r="33" spans="1:26" ht="34.5" hidden="1" customHeight="1" x14ac:dyDescent="0.25">
      <c r="A33" s="193"/>
      <c r="B33" s="196" t="str">
        <f>Capacidades!M627</f>
        <v xml:space="preserve">   </v>
      </c>
      <c r="C33" s="196"/>
      <c r="D33" s="194"/>
      <c r="E33" s="194"/>
      <c r="F33" s="194"/>
      <c r="G33" s="194"/>
      <c r="H33" s="194"/>
      <c r="I33" s="194"/>
      <c r="J33" s="194"/>
      <c r="K33" s="194"/>
      <c r="L33" s="195"/>
      <c r="M33" s="24" t="str">
        <f t="shared" si="0"/>
        <v xml:space="preserve">   </v>
      </c>
      <c r="N33" s="25"/>
      <c r="O33" s="25"/>
      <c r="P33" s="25"/>
      <c r="Q33" s="25"/>
      <c r="R33" s="25"/>
      <c r="S33" s="25"/>
      <c r="T33" s="25"/>
      <c r="U33" s="25"/>
      <c r="V33" s="25"/>
      <c r="W33" s="25"/>
      <c r="X33" s="25"/>
      <c r="Y33" s="25"/>
      <c r="Z33" s="25"/>
    </row>
    <row r="34" spans="1:26" ht="12.75" hidden="1" customHeight="1" x14ac:dyDescent="0.25">
      <c r="A34" s="193"/>
      <c r="B34" s="196" t="str">
        <f>Capacidades!M628</f>
        <v xml:space="preserve">   </v>
      </c>
      <c r="C34" s="196"/>
      <c r="D34" s="194"/>
      <c r="E34" s="194"/>
      <c r="F34" s="194"/>
      <c r="G34" s="194"/>
      <c r="H34" s="194"/>
      <c r="I34" s="194"/>
      <c r="J34" s="194"/>
      <c r="K34" s="194"/>
      <c r="L34" s="195"/>
      <c r="M34" s="24" t="str">
        <f t="shared" si="0"/>
        <v xml:space="preserve">   </v>
      </c>
      <c r="N34" s="25"/>
      <c r="O34" s="25"/>
      <c r="P34" s="25"/>
      <c r="Q34" s="25"/>
      <c r="R34" s="25"/>
      <c r="S34" s="25"/>
      <c r="T34" s="25"/>
      <c r="U34" s="25"/>
      <c r="V34" s="25"/>
      <c r="W34" s="25"/>
      <c r="X34" s="25"/>
      <c r="Y34" s="25"/>
      <c r="Z34" s="25"/>
    </row>
    <row r="35" spans="1:26" ht="12.75" hidden="1" customHeight="1" x14ac:dyDescent="0.25">
      <c r="A35" s="193"/>
      <c r="B35" s="196" t="str">
        <f>Capacidades!M629</f>
        <v xml:space="preserve">   </v>
      </c>
      <c r="C35" s="196"/>
      <c r="D35" s="194"/>
      <c r="E35" s="194"/>
      <c r="F35" s="194"/>
      <c r="G35" s="194"/>
      <c r="H35" s="194"/>
      <c r="I35" s="194"/>
      <c r="J35" s="194"/>
      <c r="K35" s="194"/>
      <c r="L35" s="195"/>
      <c r="M35" s="24" t="str">
        <f t="shared" si="0"/>
        <v xml:space="preserve">   </v>
      </c>
      <c r="N35" s="25"/>
      <c r="O35" s="25"/>
      <c r="P35" s="25"/>
      <c r="Q35" s="25"/>
      <c r="R35" s="25"/>
      <c r="S35" s="25"/>
      <c r="T35" s="25"/>
      <c r="U35" s="25"/>
      <c r="V35" s="25"/>
      <c r="W35" s="25"/>
      <c r="X35" s="25"/>
      <c r="Y35" s="25"/>
      <c r="Z35" s="25"/>
    </row>
    <row r="36" spans="1:26" ht="12.75" hidden="1" customHeight="1" x14ac:dyDescent="0.25">
      <c r="A36" s="193"/>
      <c r="B36" s="196" t="str">
        <f>Capacidades!M630</f>
        <v xml:space="preserve">   </v>
      </c>
      <c r="C36" s="196"/>
      <c r="D36" s="194"/>
      <c r="E36" s="194"/>
      <c r="F36" s="194"/>
      <c r="G36" s="194"/>
      <c r="H36" s="194"/>
      <c r="I36" s="194"/>
      <c r="J36" s="194"/>
      <c r="K36" s="194"/>
      <c r="L36" s="195"/>
      <c r="M36" s="24" t="str">
        <f t="shared" si="0"/>
        <v xml:space="preserve">   </v>
      </c>
      <c r="N36" s="25"/>
      <c r="O36" s="25"/>
      <c r="P36" s="25"/>
      <c r="Q36" s="25"/>
      <c r="R36" s="25"/>
      <c r="S36" s="25"/>
      <c r="T36" s="25"/>
      <c r="U36" s="25"/>
      <c r="V36" s="25"/>
      <c r="W36" s="25"/>
      <c r="X36" s="25"/>
      <c r="Y36" s="25"/>
      <c r="Z36" s="25"/>
    </row>
    <row r="37" spans="1:26" ht="12.75" hidden="1" customHeight="1" x14ac:dyDescent="0.25">
      <c r="A37" s="199"/>
      <c r="B37" s="196" t="str">
        <f>Capacidades!M631</f>
        <v xml:space="preserve">   </v>
      </c>
      <c r="C37" s="196"/>
      <c r="D37" s="200"/>
      <c r="E37" s="200"/>
      <c r="F37" s="200"/>
      <c r="G37" s="200"/>
      <c r="H37" s="200"/>
      <c r="I37" s="200"/>
      <c r="J37" s="200"/>
      <c r="K37" s="200"/>
      <c r="L37" s="201"/>
      <c r="M37" s="24" t="str">
        <f t="shared" si="0"/>
        <v xml:space="preserve">   </v>
      </c>
      <c r="N37" s="25"/>
      <c r="O37" s="25"/>
      <c r="P37" s="25"/>
      <c r="Q37" s="25"/>
      <c r="R37" s="25"/>
      <c r="S37" s="25"/>
      <c r="T37" s="25"/>
      <c r="U37" s="25"/>
      <c r="V37" s="25"/>
      <c r="W37" s="25"/>
      <c r="X37" s="25"/>
      <c r="Y37" s="25"/>
      <c r="Z37" s="25"/>
    </row>
    <row r="38" spans="1:26" ht="82.5" customHeight="1" x14ac:dyDescent="0.25">
      <c r="A38" s="189" t="str">
        <f>Capacidades!L632</f>
        <v xml:space="preserve">UC3 C3 Ejecutar depilaciones de la piel del rostro aplicando técnicas mecánicas y tomando en cuenta criterios estéticos y de bioseguridad e higiene.    </v>
      </c>
      <c r="B38" s="196" t="str">
        <f>Capacidades!M632</f>
        <v>C3 I1 Identifica las caracteristicas de la piel del rostro aplicando criterios técnicos establecidos</v>
      </c>
      <c r="C38" s="196" t="s">
        <v>577</v>
      </c>
      <c r="D38" s="191" t="str">
        <f>Organización_Modular!F74</f>
        <v>DEPILACIÓN Y EPILACIÓN</v>
      </c>
      <c r="E38" s="191" t="str">
        <f>Organización_Modular!G74</f>
        <v>III</v>
      </c>
      <c r="F38" s="191">
        <f>Organización_Modular!H74</f>
        <v>1</v>
      </c>
      <c r="G38" s="191">
        <f>Organización_Modular!I74</f>
        <v>2</v>
      </c>
      <c r="H38" s="191">
        <f>SUM(F38:G38)</f>
        <v>3</v>
      </c>
      <c r="I38" s="191">
        <f>F38*16</f>
        <v>16</v>
      </c>
      <c r="J38" s="191">
        <f>G38*32</f>
        <v>64</v>
      </c>
      <c r="K38" s="191">
        <f>SUM(I38:J38)</f>
        <v>80</v>
      </c>
      <c r="L38" s="552" t="s">
        <v>502</v>
      </c>
      <c r="M38" s="24" t="str">
        <f t="shared" si="0"/>
        <v>C3 I1 Identifica las caracteristicas de la piel del rostro aplicando criterios técnicos establecidos</v>
      </c>
      <c r="N38" s="25"/>
      <c r="O38" s="25"/>
      <c r="P38" s="25"/>
      <c r="Q38" s="25"/>
      <c r="R38" s="25"/>
      <c r="S38" s="25"/>
      <c r="T38" s="25"/>
      <c r="U38" s="25"/>
      <c r="V38" s="25"/>
      <c r="W38" s="25"/>
      <c r="X38" s="25"/>
      <c r="Y38" s="25"/>
      <c r="Z38" s="25"/>
    </row>
    <row r="39" spans="1:26" ht="60" customHeight="1" x14ac:dyDescent="0.25">
      <c r="A39" s="193"/>
      <c r="B39" s="196" t="str">
        <f>Capacidades!M633</f>
        <v>C3 I2 Realiza la prueba de sensibilización teniendo en cuenta el diagnóstico, servicio requerido por el cliente y  criterios de bioseguridad e higiene.</v>
      </c>
      <c r="C39" s="196" t="s">
        <v>578</v>
      </c>
      <c r="D39" s="194"/>
      <c r="E39" s="194"/>
      <c r="F39" s="194"/>
      <c r="G39" s="194"/>
      <c r="H39" s="194"/>
      <c r="I39" s="194"/>
      <c r="J39" s="194"/>
      <c r="K39" s="194"/>
      <c r="L39" s="553"/>
      <c r="M39" s="24" t="str">
        <f t="shared" si="0"/>
        <v>C3 I2 Realiza la prueba de sensibilización teniendo en cuenta el diagnóstico, servicio requerido por el cliente y  criterios de bioseguridad e higiene.</v>
      </c>
      <c r="N39" s="25"/>
      <c r="O39" s="25"/>
      <c r="P39" s="25"/>
      <c r="Q39" s="25"/>
      <c r="R39" s="25"/>
      <c r="S39" s="25"/>
      <c r="T39" s="25"/>
      <c r="U39" s="25"/>
      <c r="V39" s="25"/>
      <c r="W39" s="25"/>
      <c r="X39" s="25"/>
      <c r="Y39" s="25"/>
      <c r="Z39" s="25"/>
    </row>
    <row r="40" spans="1:26" ht="53.25" customHeight="1" x14ac:dyDescent="0.25">
      <c r="A40" s="193"/>
      <c r="B40" s="196" t="str">
        <f>Capacidades!M634</f>
        <v>C3 I3 Realiza depilaciones aplicando técnicas mecanicas (cremas)  y tomando en cuenta criterios estéticos y de bioseguridad e higiene.</v>
      </c>
      <c r="C40" s="196" t="s">
        <v>579</v>
      </c>
      <c r="D40" s="194"/>
      <c r="E40" s="194"/>
      <c r="F40" s="194"/>
      <c r="G40" s="194"/>
      <c r="H40" s="194"/>
      <c r="I40" s="194"/>
      <c r="J40" s="194"/>
      <c r="K40" s="194"/>
      <c r="L40" s="553"/>
      <c r="M40" s="24" t="str">
        <f t="shared" si="0"/>
        <v>C3 I3 Realiza depilaciones aplicando técnicas mecanicas (cremas)  y tomando en cuenta criterios estéticos y de bioseguridad e higiene.</v>
      </c>
      <c r="N40" s="25"/>
      <c r="O40" s="25"/>
      <c r="P40" s="25"/>
      <c r="Q40" s="25"/>
      <c r="R40" s="25"/>
      <c r="S40" s="25"/>
      <c r="T40" s="25"/>
      <c r="U40" s="25"/>
      <c r="V40" s="25"/>
      <c r="W40" s="25"/>
      <c r="X40" s="25"/>
      <c r="Y40" s="25"/>
      <c r="Z40" s="25"/>
    </row>
    <row r="41" spans="1:26" ht="54" customHeight="1" x14ac:dyDescent="0.25">
      <c r="A41" s="193"/>
      <c r="B41" s="196" t="str">
        <f>Capacidades!M635</f>
        <v>C3 I4 Efectua epilaciones aplicando técnicas mecánicas (hilo, pinza y cera) y  tomando en cuenta criterios estéticos y de bioseguridad e higiene.</v>
      </c>
      <c r="C41" s="196" t="s">
        <v>580</v>
      </c>
      <c r="D41" s="194"/>
      <c r="E41" s="194"/>
      <c r="F41" s="194"/>
      <c r="G41" s="194"/>
      <c r="H41" s="194"/>
      <c r="I41" s="194"/>
      <c r="J41" s="194"/>
      <c r="K41" s="194"/>
      <c r="L41" s="553"/>
      <c r="M41" s="24" t="str">
        <f t="shared" si="0"/>
        <v>C3 I4 Efectua epilaciones aplicando técnicas mecánicas (hilo, pinza y cera) y  tomando en cuenta criterios estéticos y de bioseguridad e higiene.</v>
      </c>
      <c r="N41" s="25"/>
      <c r="O41" s="25"/>
      <c r="P41" s="25"/>
      <c r="Q41" s="25"/>
      <c r="R41" s="25"/>
      <c r="S41" s="25"/>
      <c r="T41" s="25"/>
      <c r="U41" s="25"/>
      <c r="V41" s="25"/>
      <c r="W41" s="25"/>
      <c r="X41" s="25"/>
      <c r="Y41" s="25"/>
      <c r="Z41" s="25"/>
    </row>
    <row r="42" spans="1:26" ht="12.75" hidden="1" customHeight="1" x14ac:dyDescent="0.25">
      <c r="A42" s="193"/>
      <c r="B42" s="196" t="str">
        <f>Capacidades!M636</f>
        <v xml:space="preserve">   </v>
      </c>
      <c r="C42" s="196"/>
      <c r="D42" s="194"/>
      <c r="E42" s="194"/>
      <c r="F42" s="194"/>
      <c r="G42" s="194"/>
      <c r="H42" s="194"/>
      <c r="I42" s="194"/>
      <c r="J42" s="194"/>
      <c r="K42" s="194"/>
      <c r="L42" s="553"/>
      <c r="M42" s="24" t="str">
        <f t="shared" si="0"/>
        <v xml:space="preserve">   </v>
      </c>
      <c r="N42" s="25"/>
      <c r="O42" s="25"/>
      <c r="P42" s="25"/>
      <c r="Q42" s="25"/>
      <c r="R42" s="25"/>
      <c r="S42" s="25"/>
      <c r="T42" s="25"/>
      <c r="U42" s="25"/>
      <c r="V42" s="25"/>
      <c r="W42" s="25"/>
      <c r="X42" s="25"/>
      <c r="Y42" s="25"/>
      <c r="Z42" s="25"/>
    </row>
    <row r="43" spans="1:26" ht="12.75" hidden="1" customHeight="1" x14ac:dyDescent="0.25">
      <c r="A43" s="193"/>
      <c r="B43" s="196" t="str">
        <f>Capacidades!M637</f>
        <v xml:space="preserve">   </v>
      </c>
      <c r="C43" s="196"/>
      <c r="D43" s="194"/>
      <c r="E43" s="194"/>
      <c r="F43" s="194"/>
      <c r="G43" s="194"/>
      <c r="H43" s="194"/>
      <c r="I43" s="194"/>
      <c r="J43" s="194"/>
      <c r="K43" s="194"/>
      <c r="L43" s="553"/>
      <c r="M43" s="24" t="str">
        <f t="shared" si="0"/>
        <v xml:space="preserve">   </v>
      </c>
      <c r="N43" s="25"/>
      <c r="O43" s="25"/>
      <c r="P43" s="25"/>
      <c r="Q43" s="25"/>
      <c r="R43" s="25"/>
      <c r="S43" s="25"/>
      <c r="T43" s="25"/>
      <c r="U43" s="25"/>
      <c r="V43" s="25"/>
      <c r="W43" s="25"/>
      <c r="X43" s="25"/>
      <c r="Y43" s="25"/>
      <c r="Z43" s="25"/>
    </row>
    <row r="44" spans="1:26" ht="12.75" hidden="1" customHeight="1" x14ac:dyDescent="0.25">
      <c r="A44" s="193"/>
      <c r="B44" s="196" t="str">
        <f>Capacidades!M638</f>
        <v xml:space="preserve">   </v>
      </c>
      <c r="C44" s="196"/>
      <c r="D44" s="194"/>
      <c r="E44" s="194"/>
      <c r="F44" s="194"/>
      <c r="G44" s="194"/>
      <c r="H44" s="194"/>
      <c r="I44" s="194"/>
      <c r="J44" s="194"/>
      <c r="K44" s="194"/>
      <c r="L44" s="553"/>
      <c r="M44" s="24" t="str">
        <f t="shared" si="0"/>
        <v xml:space="preserve">   </v>
      </c>
      <c r="N44" s="25"/>
      <c r="O44" s="25"/>
      <c r="P44" s="25"/>
      <c r="Q44" s="25"/>
      <c r="R44" s="25"/>
      <c r="S44" s="25"/>
      <c r="T44" s="25"/>
      <c r="U44" s="25"/>
      <c r="V44" s="25"/>
      <c r="W44" s="25"/>
      <c r="X44" s="25"/>
      <c r="Y44" s="25"/>
      <c r="Z44" s="25"/>
    </row>
    <row r="45" spans="1:26" ht="12.75" hidden="1" customHeight="1" x14ac:dyDescent="0.25">
      <c r="A45" s="193"/>
      <c r="B45" s="196" t="str">
        <f>Capacidades!M639</f>
        <v xml:space="preserve">   </v>
      </c>
      <c r="C45" s="196"/>
      <c r="D45" s="194"/>
      <c r="E45" s="194"/>
      <c r="F45" s="194"/>
      <c r="G45" s="194"/>
      <c r="H45" s="194"/>
      <c r="I45" s="194"/>
      <c r="J45" s="194"/>
      <c r="K45" s="194"/>
      <c r="L45" s="553"/>
      <c r="M45" s="24" t="str">
        <f t="shared" si="0"/>
        <v xml:space="preserve">   </v>
      </c>
      <c r="N45" s="25"/>
      <c r="O45" s="25"/>
      <c r="P45" s="25"/>
      <c r="Q45" s="25"/>
      <c r="R45" s="25"/>
      <c r="S45" s="25"/>
      <c r="T45" s="25"/>
      <c r="U45" s="25"/>
      <c r="V45" s="25"/>
      <c r="W45" s="25"/>
      <c r="X45" s="25"/>
      <c r="Y45" s="25"/>
      <c r="Z45" s="25"/>
    </row>
    <row r="46" spans="1:26" ht="12.75" hidden="1" customHeight="1" x14ac:dyDescent="0.25">
      <c r="A46" s="193"/>
      <c r="B46" s="196" t="str">
        <f>Capacidades!M640</f>
        <v xml:space="preserve">   </v>
      </c>
      <c r="C46" s="196"/>
      <c r="D46" s="194"/>
      <c r="E46" s="194"/>
      <c r="F46" s="194"/>
      <c r="G46" s="194"/>
      <c r="H46" s="194"/>
      <c r="I46" s="194"/>
      <c r="J46" s="194"/>
      <c r="K46" s="194"/>
      <c r="L46" s="553"/>
      <c r="M46" s="24" t="str">
        <f t="shared" si="0"/>
        <v xml:space="preserve">   </v>
      </c>
      <c r="N46" s="25"/>
      <c r="O46" s="25"/>
      <c r="P46" s="25"/>
      <c r="Q46" s="25"/>
      <c r="R46" s="25"/>
      <c r="S46" s="25"/>
      <c r="T46" s="25"/>
      <c r="U46" s="25"/>
      <c r="V46" s="25"/>
      <c r="W46" s="25"/>
      <c r="X46" s="25"/>
      <c r="Y46" s="25"/>
      <c r="Z46" s="25"/>
    </row>
    <row r="47" spans="1:26" ht="12.75" hidden="1" customHeight="1" x14ac:dyDescent="0.25">
      <c r="A47" s="199"/>
      <c r="B47" s="196" t="str">
        <f>Capacidades!M641</f>
        <v xml:space="preserve">   </v>
      </c>
      <c r="C47" s="196"/>
      <c r="D47" s="200"/>
      <c r="E47" s="200"/>
      <c r="F47" s="200"/>
      <c r="G47" s="200"/>
      <c r="H47" s="200"/>
      <c r="I47" s="200"/>
      <c r="J47" s="200"/>
      <c r="K47" s="200"/>
      <c r="L47" s="553"/>
      <c r="M47" s="24" t="str">
        <f t="shared" si="0"/>
        <v xml:space="preserve">   </v>
      </c>
      <c r="N47" s="25"/>
      <c r="O47" s="25"/>
      <c r="P47" s="25"/>
      <c r="Q47" s="25"/>
      <c r="R47" s="25"/>
      <c r="S47" s="25"/>
      <c r="T47" s="25"/>
      <c r="U47" s="25"/>
      <c r="V47" s="25"/>
      <c r="W47" s="25"/>
      <c r="X47" s="25"/>
      <c r="Y47" s="25"/>
      <c r="Z47" s="25"/>
    </row>
    <row r="48" spans="1:26" ht="97.5" customHeight="1" x14ac:dyDescent="0.25">
      <c r="A48" s="412" t="str">
        <f>Capacidades!L642</f>
        <v>UC4 C1 Realizar la preparación de la piel y postizos faciales de acuerdo a las especificaciones tecnicas y requerimientos del cliente. UC4 C2 Ejecutar maquillajes de caracterización usando técnicas de posticería, según el personaje a interpretar, tomando en cuenta sus características.</v>
      </c>
      <c r="B48" s="196" t="str">
        <f>Capacidades!M642</f>
        <v>C1I1 Organiza el area de trabajo, materiales, instrumentos e insumos para la preparación de la piel siguiendo procedimientos del establecimiento y criterios de bioseguridad e higiene.</v>
      </c>
      <c r="C48" s="196" t="s">
        <v>581</v>
      </c>
      <c r="D48" s="191" t="str">
        <f>Organización_Modular!F75</f>
        <v>MAQUILLAJES DE CARACTERIZACIÓN</v>
      </c>
      <c r="E48" s="191" t="str">
        <f>Organización_Modular!G75</f>
        <v>III</v>
      </c>
      <c r="F48" s="191">
        <f>Organización_Modular!H75</f>
        <v>1</v>
      </c>
      <c r="G48" s="191">
        <f>Organización_Modular!I75</f>
        <v>2</v>
      </c>
      <c r="H48" s="191">
        <f>SUM(F48:G48)</f>
        <v>3</v>
      </c>
      <c r="I48" s="191">
        <f>F48*16</f>
        <v>16</v>
      </c>
      <c r="J48" s="191">
        <f>G48*32</f>
        <v>64</v>
      </c>
      <c r="K48" s="191">
        <f>SUM(I48:J48)</f>
        <v>80</v>
      </c>
      <c r="L48" s="553"/>
      <c r="M48" s="24" t="str">
        <f t="shared" si="0"/>
        <v>C1I1 Organiza el area de trabajo, materiales, instrumentos e insumos para la preparación de la piel siguiendo procedimientos del establecimiento y criterios de bioseguridad e higiene.</v>
      </c>
      <c r="N48" s="25"/>
      <c r="O48" s="25"/>
      <c r="P48" s="25"/>
      <c r="Q48" s="25"/>
      <c r="R48" s="25"/>
      <c r="S48" s="25"/>
      <c r="T48" s="25"/>
      <c r="U48" s="25"/>
      <c r="V48" s="25"/>
      <c r="W48" s="25"/>
      <c r="X48" s="25"/>
      <c r="Y48" s="25"/>
      <c r="Z48" s="25"/>
    </row>
    <row r="49" spans="1:26" ht="65.25" customHeight="1" x14ac:dyDescent="0.25">
      <c r="A49" s="193"/>
      <c r="B49" s="196" t="str">
        <f>Capacidades!M643</f>
        <v>C1I2 Identifica el biotipo cutáneo teniendo en cuenta el diagnostico dermatológico y 
morfológico del cliente</v>
      </c>
      <c r="C49" s="196" t="s">
        <v>582</v>
      </c>
      <c r="D49" s="194"/>
      <c r="E49" s="194"/>
      <c r="F49" s="194"/>
      <c r="G49" s="194"/>
      <c r="H49" s="194"/>
      <c r="I49" s="194"/>
      <c r="J49" s="194"/>
      <c r="K49" s="194"/>
      <c r="L49" s="553"/>
      <c r="M49" s="24" t="str">
        <f t="shared" si="0"/>
        <v>C1I2 Identifica el biotipo cutáneo teniendo en cuenta el diagnostico dermatológico y 
morfológico del cliente</v>
      </c>
      <c r="N49" s="25"/>
      <c r="O49" s="25"/>
      <c r="P49" s="25"/>
      <c r="Q49" s="25"/>
      <c r="R49" s="25"/>
      <c r="S49" s="25"/>
      <c r="T49" s="25"/>
      <c r="U49" s="25"/>
      <c r="V49" s="25"/>
      <c r="W49" s="25"/>
      <c r="X49" s="25"/>
      <c r="Y49" s="25"/>
      <c r="Z49" s="25"/>
    </row>
    <row r="50" spans="1:26" ht="77.25" customHeight="1" x14ac:dyDescent="0.25">
      <c r="A50" s="193"/>
      <c r="B50" s="196" t="str">
        <f>Capacidades!M644</f>
        <v>C1I3 Prepara la piel para el maquillaje de caracterización del cliente  teniendo en cuenta la ficha diagnóstica, especificaciones técnicas y procedimientos de bio seguridad e higiene establecidos.</v>
      </c>
      <c r="C50" s="196" t="s">
        <v>583</v>
      </c>
      <c r="D50" s="194"/>
      <c r="E50" s="194"/>
      <c r="F50" s="194"/>
      <c r="G50" s="194"/>
      <c r="H50" s="194"/>
      <c r="I50" s="194"/>
      <c r="J50" s="194"/>
      <c r="K50" s="194"/>
      <c r="L50" s="553"/>
      <c r="M50" s="24" t="str">
        <f t="shared" si="0"/>
        <v>C1I3 Prepara la piel para el maquillaje de caracterización del cliente  teniendo en cuenta la ficha diagnóstica, especificaciones técnicas y procedimientos de bio seguridad e higiene establecidos.</v>
      </c>
      <c r="N50" s="25"/>
      <c r="O50" s="25"/>
      <c r="P50" s="25"/>
      <c r="Q50" s="25"/>
      <c r="R50" s="25"/>
      <c r="S50" s="25"/>
      <c r="T50" s="25"/>
      <c r="U50" s="25"/>
      <c r="V50" s="25"/>
      <c r="W50" s="25"/>
      <c r="X50" s="25"/>
      <c r="Y50" s="25"/>
      <c r="Z50" s="25"/>
    </row>
    <row r="51" spans="1:26" ht="46.5" customHeight="1" x14ac:dyDescent="0.25">
      <c r="A51" s="193"/>
      <c r="B51" s="196" t="str">
        <f>Capacidades!M645</f>
        <v>C1I4 Identifica las caracteristicas del personaje a caracterizar tomando en cuenta los requerimientos del cliente.</v>
      </c>
      <c r="C51" s="196" t="s">
        <v>584</v>
      </c>
      <c r="D51" s="194"/>
      <c r="E51" s="194"/>
      <c r="F51" s="194"/>
      <c r="G51" s="194"/>
      <c r="H51" s="194"/>
      <c r="I51" s="194"/>
      <c r="J51" s="194"/>
      <c r="K51" s="194"/>
      <c r="L51" s="553"/>
      <c r="M51" s="24" t="str">
        <f t="shared" si="0"/>
        <v>C1I4 Identifica las caracteristicas del personaje a caracterizar tomando en cuenta los requerimientos del cliente.</v>
      </c>
      <c r="N51" s="25"/>
      <c r="O51" s="25"/>
      <c r="P51" s="25"/>
      <c r="Q51" s="25"/>
      <c r="R51" s="25"/>
      <c r="S51" s="25"/>
      <c r="T51" s="25"/>
      <c r="U51" s="25"/>
      <c r="V51" s="25"/>
      <c r="W51" s="25"/>
      <c r="X51" s="25"/>
      <c r="Y51" s="25"/>
      <c r="Z51" s="25"/>
    </row>
    <row r="52" spans="1:26" ht="59.25" customHeight="1" x14ac:dyDescent="0.25">
      <c r="A52" s="193"/>
      <c r="B52" s="196" t="str">
        <f>Capacidades!M646</f>
        <v>C1I5 Prepara  los postizos faciales o corporales en funcion al requerimiento del personaje y cliente.</v>
      </c>
      <c r="C52" s="196" t="s">
        <v>585</v>
      </c>
      <c r="D52" s="194"/>
      <c r="E52" s="194"/>
      <c r="F52" s="194"/>
      <c r="G52" s="194"/>
      <c r="H52" s="194"/>
      <c r="I52" s="194"/>
      <c r="J52" s="194"/>
      <c r="K52" s="194"/>
      <c r="L52" s="553"/>
      <c r="M52" s="24" t="str">
        <f t="shared" si="0"/>
        <v>C1I5 Prepara  los postizos faciales o corporales en funcion al requerimiento del personaje y cliente.</v>
      </c>
      <c r="N52" s="25"/>
      <c r="O52" s="25"/>
      <c r="P52" s="25"/>
      <c r="Q52" s="25"/>
      <c r="R52" s="25"/>
      <c r="S52" s="25"/>
      <c r="T52" s="25"/>
      <c r="U52" s="25"/>
      <c r="V52" s="25"/>
      <c r="W52" s="25"/>
      <c r="X52" s="25"/>
      <c r="Y52" s="25"/>
      <c r="Z52" s="25"/>
    </row>
    <row r="53" spans="1:26" ht="105" customHeight="1" x14ac:dyDescent="0.25">
      <c r="A53" s="193"/>
      <c r="B53" s="196" t="str">
        <f>Capacidades!M647</f>
        <v>C2I1 Efectua maquillajes de personificación  según el personaje a interpretar, tomando en cuenta sus características, y normas de bioseguridad.</v>
      </c>
      <c r="C53" s="196" t="s">
        <v>586</v>
      </c>
      <c r="D53" s="194"/>
      <c r="E53" s="194"/>
      <c r="F53" s="194"/>
      <c r="G53" s="194"/>
      <c r="H53" s="194"/>
      <c r="I53" s="194"/>
      <c r="J53" s="194"/>
      <c r="K53" s="194"/>
      <c r="L53" s="553"/>
      <c r="M53" s="24" t="str">
        <f t="shared" si="0"/>
        <v>C2I1 Efectua maquillajes de personificación  según el personaje a interpretar, tomando en cuenta sus características, y normas de bioseguridad.</v>
      </c>
      <c r="N53" s="25"/>
      <c r="O53" s="25"/>
      <c r="P53" s="25"/>
      <c r="Q53" s="25"/>
      <c r="R53" s="25"/>
      <c r="S53" s="25"/>
      <c r="T53" s="25"/>
      <c r="U53" s="25"/>
      <c r="V53" s="25"/>
      <c r="W53" s="25"/>
      <c r="X53" s="25"/>
      <c r="Y53" s="25"/>
      <c r="Z53" s="25"/>
    </row>
    <row r="54" spans="1:26" ht="78.75" customHeight="1" x14ac:dyDescent="0.25">
      <c r="A54" s="193"/>
      <c r="B54" s="318" t="str">
        <f>Capacidades!M648</f>
        <v>C2I2 Brinda recomendaciones post servicio según el tipo de maquillaje realizado.</v>
      </c>
      <c r="C54" s="196" t="s">
        <v>587</v>
      </c>
      <c r="D54" s="194"/>
      <c r="E54" s="194"/>
      <c r="F54" s="194"/>
      <c r="G54" s="194"/>
      <c r="H54" s="194"/>
      <c r="I54" s="194"/>
      <c r="J54" s="194"/>
      <c r="K54" s="194"/>
      <c r="L54" s="553"/>
      <c r="M54" s="24" t="str">
        <f t="shared" si="0"/>
        <v>C2I2 Brinda recomendaciones post servicio según el tipo de maquillaje realizado.</v>
      </c>
      <c r="N54" s="25"/>
      <c r="O54" s="25"/>
      <c r="P54" s="25"/>
      <c r="Q54" s="25"/>
      <c r="R54" s="25"/>
      <c r="S54" s="25"/>
      <c r="T54" s="25"/>
      <c r="U54" s="25"/>
      <c r="V54" s="25"/>
      <c r="W54" s="25"/>
      <c r="X54" s="25"/>
      <c r="Y54" s="25"/>
      <c r="Z54" s="25"/>
    </row>
    <row r="55" spans="1:26" ht="42.75" hidden="1" customHeight="1" x14ac:dyDescent="0.25">
      <c r="A55" s="193"/>
      <c r="B55" s="196" t="str">
        <f>Capacidades!M649</f>
        <v xml:space="preserve">   </v>
      </c>
      <c r="C55" s="196"/>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2.75" hidden="1" customHeight="1" x14ac:dyDescent="0.25">
      <c r="A56" s="193"/>
      <c r="B56" s="196"/>
      <c r="C56" s="196"/>
      <c r="D56" s="194"/>
      <c r="E56" s="194"/>
      <c r="F56" s="194"/>
      <c r="G56" s="194"/>
      <c r="H56" s="194"/>
      <c r="I56" s="194"/>
      <c r="J56" s="194"/>
      <c r="K56" s="194"/>
      <c r="L56" s="195"/>
      <c r="M56" s="24">
        <f t="shared" si="0"/>
        <v>0</v>
      </c>
      <c r="N56" s="25"/>
      <c r="O56" s="25"/>
      <c r="P56" s="25"/>
      <c r="Q56" s="25"/>
      <c r="R56" s="25"/>
      <c r="S56" s="25"/>
      <c r="T56" s="25"/>
      <c r="U56" s="25"/>
      <c r="V56" s="25"/>
      <c r="W56" s="25"/>
      <c r="X56" s="25"/>
      <c r="Y56" s="25"/>
      <c r="Z56" s="25"/>
    </row>
    <row r="57" spans="1:26" ht="12.75" hidden="1" customHeight="1" x14ac:dyDescent="0.25">
      <c r="A57" s="199"/>
      <c r="B57" s="196" t="str">
        <f>Capacidades!M651</f>
        <v xml:space="preserve">   </v>
      </c>
      <c r="C57" s="196"/>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2.75" hidden="1" customHeight="1" x14ac:dyDescent="0.25">
      <c r="A58" s="189" t="str">
        <f>Capacidades!L652</f>
        <v xml:space="preserve">       </v>
      </c>
      <c r="B58" s="196" t="str">
        <f>Capacidades!M652</f>
        <v xml:space="preserve">   </v>
      </c>
      <c r="C58" s="196"/>
      <c r="D58" s="191">
        <f>Organización_Modular!F76</f>
        <v>0</v>
      </c>
      <c r="E58" s="191">
        <f>Organización_Modular!G76</f>
        <v>0</v>
      </c>
      <c r="F58" s="191">
        <f>Organización_Modular!H76</f>
        <v>0</v>
      </c>
      <c r="G58" s="191">
        <f>Organización_Modular!I76</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2.75" hidden="1" customHeight="1" x14ac:dyDescent="0.25">
      <c r="A59" s="193"/>
      <c r="B59" s="196" t="str">
        <f>Capacidades!M653</f>
        <v xml:space="preserve">   </v>
      </c>
      <c r="C59" s="196"/>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2.75" hidden="1" customHeight="1" x14ac:dyDescent="0.25">
      <c r="A60" s="193"/>
      <c r="B60" s="196" t="str">
        <f>Capacidades!M654</f>
        <v xml:space="preserve">   </v>
      </c>
      <c r="C60" s="196"/>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12.75" hidden="1" customHeight="1" x14ac:dyDescent="0.25">
      <c r="A61" s="193"/>
      <c r="B61" s="196" t="str">
        <f>Capacidades!M655</f>
        <v xml:space="preserve">   </v>
      </c>
      <c r="C61" s="196"/>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2.75" hidden="1" customHeight="1" x14ac:dyDescent="0.25">
      <c r="A62" s="193"/>
      <c r="B62" s="196" t="str">
        <f>Capacidades!M656</f>
        <v xml:space="preserve">   </v>
      </c>
      <c r="C62" s="196"/>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2.75" hidden="1" customHeight="1" x14ac:dyDescent="0.25">
      <c r="A63" s="193"/>
      <c r="B63" s="196" t="str">
        <f>Capacidades!M657</f>
        <v xml:space="preserve">   </v>
      </c>
      <c r="C63" s="196"/>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2.25" hidden="1" customHeight="1" x14ac:dyDescent="0.25">
      <c r="A64" s="193"/>
      <c r="B64" s="196" t="str">
        <f>Capacidades!M658</f>
        <v xml:space="preserve">   </v>
      </c>
      <c r="C64" s="196"/>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2.75" hidden="1" customHeight="1" x14ac:dyDescent="0.25">
      <c r="A65" s="193"/>
      <c r="B65" s="196" t="str">
        <f>Capacidades!M659</f>
        <v xml:space="preserve">   </v>
      </c>
      <c r="C65" s="196"/>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2.75" hidden="1" customHeight="1" x14ac:dyDescent="0.25">
      <c r="A66" s="193"/>
      <c r="B66" s="196" t="str">
        <f>Capacidades!M660</f>
        <v xml:space="preserve">   </v>
      </c>
      <c r="C66" s="196"/>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2.75" hidden="1" customHeight="1" x14ac:dyDescent="0.25">
      <c r="A67" s="199"/>
      <c r="B67" s="196" t="str">
        <f>Capacidades!M661</f>
        <v xml:space="preserve">   </v>
      </c>
      <c r="C67" s="196"/>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2.75" hidden="1" customHeight="1" x14ac:dyDescent="0.25">
      <c r="A68" s="189" t="str">
        <f>Capacidades!L662</f>
        <v xml:space="preserve">       </v>
      </c>
      <c r="B68" s="196" t="str">
        <f>Capacidades!M662</f>
        <v xml:space="preserve">   </v>
      </c>
      <c r="C68" s="196"/>
      <c r="D68" s="191">
        <f>Organización_Modular!F77</f>
        <v>0</v>
      </c>
      <c r="E68" s="191">
        <f>Organización_Modular!G77</f>
        <v>0</v>
      </c>
      <c r="F68" s="191">
        <f>Organización_Modular!H77</f>
        <v>0</v>
      </c>
      <c r="G68" s="191">
        <f>Organización_Modular!I77</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2.75" hidden="1" customHeight="1" x14ac:dyDescent="0.25">
      <c r="A69" s="193"/>
      <c r="B69" s="196" t="str">
        <f>Capacidades!M663</f>
        <v xml:space="preserve">   </v>
      </c>
      <c r="C69" s="196"/>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2.75" hidden="1" customHeight="1" x14ac:dyDescent="0.25">
      <c r="A70" s="193"/>
      <c r="B70" s="196" t="str">
        <f>Capacidades!M664</f>
        <v xml:space="preserve">   </v>
      </c>
      <c r="C70" s="196"/>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2.75" hidden="1" customHeight="1" x14ac:dyDescent="0.25">
      <c r="A71" s="193"/>
      <c r="B71" s="196" t="str">
        <f>Capacidades!M665</f>
        <v xml:space="preserve">   </v>
      </c>
      <c r="C71" s="196"/>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2.75" hidden="1" customHeight="1" x14ac:dyDescent="0.25">
      <c r="A72" s="193"/>
      <c r="B72" s="196" t="str">
        <f>Capacidades!M666</f>
        <v xml:space="preserve">   </v>
      </c>
      <c r="C72" s="196"/>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2.75" hidden="1" customHeight="1" x14ac:dyDescent="0.25">
      <c r="A73" s="193"/>
      <c r="B73" s="196" t="str">
        <f>Capacidades!M667</f>
        <v xml:space="preserve">   </v>
      </c>
      <c r="C73" s="196"/>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12.75" hidden="1" customHeight="1" x14ac:dyDescent="0.25">
      <c r="A74" s="193"/>
      <c r="B74" s="196" t="str">
        <f>Capacidades!M668</f>
        <v xml:space="preserve">   </v>
      </c>
      <c r="C74" s="196"/>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2.75" hidden="1" customHeight="1" x14ac:dyDescent="0.25">
      <c r="A75" s="193"/>
      <c r="B75" s="196" t="str">
        <f>Capacidades!M669</f>
        <v xml:space="preserve">   </v>
      </c>
      <c r="C75" s="196"/>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2.75" hidden="1" customHeight="1" x14ac:dyDescent="0.25">
      <c r="A76" s="193"/>
      <c r="B76" s="196" t="str">
        <f>Capacidades!M670</f>
        <v xml:space="preserve">   </v>
      </c>
      <c r="C76" s="196"/>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2.75" hidden="1" customHeight="1" x14ac:dyDescent="0.25">
      <c r="A77" s="199"/>
      <c r="B77" s="196" t="str">
        <f>Capacidades!M671</f>
        <v xml:space="preserve">   </v>
      </c>
      <c r="C77" s="196"/>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2.75" hidden="1" customHeight="1" x14ac:dyDescent="0.25">
      <c r="A78" s="189" t="str">
        <f>Capacidades!L672</f>
        <v xml:space="preserve">       </v>
      </c>
      <c r="B78" s="196" t="str">
        <f>Capacidades!M672</f>
        <v xml:space="preserve">   </v>
      </c>
      <c r="C78" s="196"/>
      <c r="D78" s="191">
        <f>Organización_Modular!F78</f>
        <v>0</v>
      </c>
      <c r="E78" s="191">
        <f>Organización_Modular!G78</f>
        <v>0</v>
      </c>
      <c r="F78" s="191">
        <f>Organización_Modular!H78</f>
        <v>0</v>
      </c>
      <c r="G78" s="191">
        <f>Organización_Modular!I78</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2.75" hidden="1" customHeight="1" x14ac:dyDescent="0.25">
      <c r="A79" s="193"/>
      <c r="B79" s="196" t="str">
        <f>Capacidades!M673</f>
        <v xml:space="preserve">   </v>
      </c>
      <c r="C79" s="196"/>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2.75" hidden="1" customHeight="1" x14ac:dyDescent="0.25">
      <c r="A80" s="193"/>
      <c r="B80" s="196" t="str">
        <f>Capacidades!M674</f>
        <v xml:space="preserve">   </v>
      </c>
      <c r="C80" s="196"/>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12.75" hidden="1" customHeight="1" x14ac:dyDescent="0.25">
      <c r="A81" s="193"/>
      <c r="B81" s="196" t="str">
        <f>Capacidades!M675</f>
        <v xml:space="preserve">   </v>
      </c>
      <c r="C81" s="196"/>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2.75" hidden="1" customHeight="1" x14ac:dyDescent="0.25">
      <c r="A82" s="193"/>
      <c r="B82" s="196" t="str">
        <f>Capacidades!M676</f>
        <v xml:space="preserve">   </v>
      </c>
      <c r="C82" s="196"/>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2.75" hidden="1" customHeight="1" x14ac:dyDescent="0.25">
      <c r="A83" s="193"/>
      <c r="B83" s="196" t="str">
        <f>Capacidades!M677</f>
        <v xml:space="preserve">   </v>
      </c>
      <c r="C83" s="196"/>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2.75" hidden="1" customHeight="1" x14ac:dyDescent="0.25">
      <c r="A84" s="193"/>
      <c r="B84" s="196" t="str">
        <f>Capacidades!M678</f>
        <v xml:space="preserve">   </v>
      </c>
      <c r="C84" s="196"/>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12.75" hidden="1" customHeight="1" x14ac:dyDescent="0.25">
      <c r="A85" s="193"/>
      <c r="B85" s="196" t="str">
        <f>Capacidades!M679</f>
        <v xml:space="preserve">   </v>
      </c>
      <c r="C85" s="196"/>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2.75" hidden="1" customHeight="1" x14ac:dyDescent="0.25">
      <c r="A86" s="193"/>
      <c r="B86" s="196" t="str">
        <f>Capacidades!M680</f>
        <v xml:space="preserve">   </v>
      </c>
      <c r="C86" s="196"/>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2.75" hidden="1" customHeight="1" x14ac:dyDescent="0.25">
      <c r="A87" s="199"/>
      <c r="B87" s="196" t="str">
        <f>Capacidades!M681</f>
        <v xml:space="preserve">   </v>
      </c>
      <c r="C87" s="196"/>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2.75" hidden="1" customHeight="1" x14ac:dyDescent="0.25">
      <c r="A88" s="189" t="str">
        <f>Capacidades!L682</f>
        <v xml:space="preserve">       </v>
      </c>
      <c r="B88" s="196" t="str">
        <f>Capacidades!M682</f>
        <v xml:space="preserve">   </v>
      </c>
      <c r="C88" s="196"/>
      <c r="D88" s="191">
        <f>Organización_Modular!F79</f>
        <v>0</v>
      </c>
      <c r="E88" s="191">
        <f>Organización_Modular!G79</f>
        <v>0</v>
      </c>
      <c r="F88" s="191">
        <f>Organización_Modular!H79</f>
        <v>0</v>
      </c>
      <c r="G88" s="191">
        <f>Organización_Modular!I79</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2.75" hidden="1" customHeight="1" x14ac:dyDescent="0.25">
      <c r="A89" s="193"/>
      <c r="B89" s="196" t="str">
        <f>Capacidades!M683</f>
        <v xml:space="preserve">   </v>
      </c>
      <c r="C89" s="196"/>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2.75" hidden="1" customHeight="1" x14ac:dyDescent="0.25">
      <c r="A90" s="193"/>
      <c r="B90" s="196" t="str">
        <f>Capacidades!M684</f>
        <v xml:space="preserve">   </v>
      </c>
      <c r="C90" s="196"/>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2.75" hidden="1" customHeight="1" x14ac:dyDescent="0.25">
      <c r="A91" s="193"/>
      <c r="B91" s="196" t="str">
        <f>Capacidades!M685</f>
        <v xml:space="preserve">   </v>
      </c>
      <c r="C91" s="196"/>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2.75" hidden="1" customHeight="1" x14ac:dyDescent="0.25">
      <c r="A92" s="193"/>
      <c r="B92" s="196" t="str">
        <f>Capacidades!M686</f>
        <v xml:space="preserve">   </v>
      </c>
      <c r="C92" s="196"/>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2.75" hidden="1" customHeight="1" x14ac:dyDescent="0.25">
      <c r="A93" s="193"/>
      <c r="B93" s="196" t="str">
        <f>Capacidades!M687</f>
        <v xml:space="preserve">   </v>
      </c>
      <c r="C93" s="196"/>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2.75" hidden="1" customHeight="1" x14ac:dyDescent="0.25">
      <c r="A94" s="193"/>
      <c r="B94" s="196" t="str">
        <f>Capacidades!M688</f>
        <v xml:space="preserve">   </v>
      </c>
      <c r="C94" s="196"/>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2.75" hidden="1" customHeight="1" x14ac:dyDescent="0.25">
      <c r="A95" s="193"/>
      <c r="B95" s="196" t="str">
        <f>Capacidades!M689</f>
        <v xml:space="preserve">   </v>
      </c>
      <c r="C95" s="196"/>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5" hidden="1" customHeight="1" x14ac:dyDescent="0.25">
      <c r="A96" s="193"/>
      <c r="B96" s="196" t="str">
        <f>Capacidades!M690</f>
        <v xml:space="preserve">   </v>
      </c>
      <c r="C96" s="196"/>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2.75" hidden="1" customHeight="1" x14ac:dyDescent="0.25">
      <c r="A97" s="199"/>
      <c r="B97" s="196" t="str">
        <f>Capacidades!M691</f>
        <v xml:space="preserve">   </v>
      </c>
      <c r="C97" s="196"/>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2.75" hidden="1" customHeight="1" x14ac:dyDescent="0.25">
      <c r="A98" s="189" t="str">
        <f>Capacidades!L692</f>
        <v xml:space="preserve">       </v>
      </c>
      <c r="B98" s="196" t="str">
        <f>Capacidades!M692</f>
        <v xml:space="preserve">   </v>
      </c>
      <c r="C98" s="196"/>
      <c r="D98" s="191">
        <f>Organización_Modular!F80</f>
        <v>0</v>
      </c>
      <c r="E98" s="191">
        <f>Organización_Modular!G80</f>
        <v>0</v>
      </c>
      <c r="F98" s="191">
        <f>Organización_Modular!H80</f>
        <v>0</v>
      </c>
      <c r="G98" s="191">
        <f>Organización_Modular!I80</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2.75" hidden="1" customHeight="1" x14ac:dyDescent="0.25">
      <c r="A99" s="193"/>
      <c r="B99" s="196" t="str">
        <f>Capacidades!M693</f>
        <v xml:space="preserve">   </v>
      </c>
      <c r="C99" s="196"/>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2.75" hidden="1" customHeight="1" x14ac:dyDescent="0.25">
      <c r="A100" s="193"/>
      <c r="B100" s="196" t="str">
        <f>Capacidades!M694</f>
        <v xml:space="preserve">   </v>
      </c>
      <c r="C100" s="196"/>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2.75" hidden="1" customHeight="1" x14ac:dyDescent="0.25">
      <c r="A101" s="193"/>
      <c r="B101" s="196" t="str">
        <f>Capacidades!M695</f>
        <v xml:space="preserve">   </v>
      </c>
      <c r="C101" s="196"/>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2.75" hidden="1" customHeight="1" x14ac:dyDescent="0.25">
      <c r="A102" s="193"/>
      <c r="B102" s="196" t="str">
        <f>Capacidades!M696</f>
        <v xml:space="preserve">   </v>
      </c>
      <c r="C102" s="196"/>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2.75" hidden="1" customHeight="1" x14ac:dyDescent="0.25">
      <c r="A103" s="193"/>
      <c r="B103" s="196" t="str">
        <f>Capacidades!M697</f>
        <v xml:space="preserve">   </v>
      </c>
      <c r="C103" s="196"/>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2.75" hidden="1" customHeight="1" x14ac:dyDescent="0.25">
      <c r="A104" s="193"/>
      <c r="B104" s="196" t="str">
        <f>Capacidades!M698</f>
        <v xml:space="preserve">   </v>
      </c>
      <c r="C104" s="196"/>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2.75" hidden="1" customHeight="1" x14ac:dyDescent="0.25">
      <c r="A105" s="193"/>
      <c r="B105" s="196" t="str">
        <f>Capacidades!M699</f>
        <v xml:space="preserve">   </v>
      </c>
      <c r="C105" s="196"/>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2.75" hidden="1" customHeight="1" x14ac:dyDescent="0.25">
      <c r="A106" s="193"/>
      <c r="B106" s="196" t="str">
        <f>Capacidades!M700</f>
        <v xml:space="preserve">   </v>
      </c>
      <c r="C106" s="196"/>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2.75" hidden="1" customHeight="1" x14ac:dyDescent="0.25">
      <c r="A107" s="199"/>
      <c r="B107" s="196" t="str">
        <f>Capacidades!M701</f>
        <v xml:space="preserve">   </v>
      </c>
      <c r="C107" s="196"/>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2.75" hidden="1" customHeight="1" x14ac:dyDescent="0.25">
      <c r="A108" s="189" t="str">
        <f>Capacidades!L702</f>
        <v xml:space="preserve">       </v>
      </c>
      <c r="B108" s="196" t="str">
        <f>Capacidades!M702</f>
        <v xml:space="preserve">   </v>
      </c>
      <c r="C108" s="196"/>
      <c r="D108" s="191">
        <f>Organización_Modular!F81</f>
        <v>0</v>
      </c>
      <c r="E108" s="191">
        <f>Organización_Modular!G81</f>
        <v>0</v>
      </c>
      <c r="F108" s="191">
        <f>Organización_Modular!H81</f>
        <v>0</v>
      </c>
      <c r="G108" s="191">
        <f>Organización_Modular!I81</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2.75" hidden="1" customHeight="1" x14ac:dyDescent="0.25">
      <c r="A109" s="193"/>
      <c r="B109" s="196" t="str">
        <f>Capacidades!M703</f>
        <v xml:space="preserve">   </v>
      </c>
      <c r="C109" s="196"/>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2.75" hidden="1" customHeight="1" x14ac:dyDescent="0.25">
      <c r="A110" s="193"/>
      <c r="B110" s="196" t="str">
        <f>Capacidades!M704</f>
        <v xml:space="preserve">   </v>
      </c>
      <c r="C110" s="196"/>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2.75" hidden="1" customHeight="1" x14ac:dyDescent="0.25">
      <c r="A111" s="193"/>
      <c r="B111" s="196" t="str">
        <f>Capacidades!M705</f>
        <v xml:space="preserve">   </v>
      </c>
      <c r="C111" s="196"/>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2.75" hidden="1" customHeight="1" x14ac:dyDescent="0.25">
      <c r="A112" s="193"/>
      <c r="B112" s="196" t="str">
        <f>Capacidades!M706</f>
        <v xml:space="preserve">   </v>
      </c>
      <c r="C112" s="196"/>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2.75" hidden="1" customHeight="1" x14ac:dyDescent="0.25">
      <c r="A113" s="193"/>
      <c r="B113" s="196" t="str">
        <f>Capacidades!M707</f>
        <v xml:space="preserve">   </v>
      </c>
      <c r="C113" s="196"/>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12.75" hidden="1" customHeight="1" x14ac:dyDescent="0.25">
      <c r="A114" s="193"/>
      <c r="B114" s="196" t="str">
        <f>Capacidades!M708</f>
        <v xml:space="preserve">   </v>
      </c>
      <c r="C114" s="196"/>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2.75" hidden="1" customHeight="1" x14ac:dyDescent="0.25">
      <c r="A115" s="193"/>
      <c r="B115" s="196" t="str">
        <f>Capacidades!M709</f>
        <v xml:space="preserve">   </v>
      </c>
      <c r="C115" s="196"/>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12.75" hidden="1" customHeight="1" x14ac:dyDescent="0.25">
      <c r="A116" s="193"/>
      <c r="B116" s="196" t="str">
        <f>Capacidades!M710</f>
        <v xml:space="preserve">   </v>
      </c>
      <c r="C116" s="196"/>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2.75" hidden="1" customHeight="1" x14ac:dyDescent="0.25">
      <c r="A117" s="199"/>
      <c r="B117" s="196" t="str">
        <f>Capacidades!M711</f>
        <v xml:space="preserve">   </v>
      </c>
      <c r="C117" s="196"/>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2.75" hidden="1" customHeight="1" x14ac:dyDescent="0.25">
      <c r="A118" s="189" t="str">
        <f>Capacidades!L712</f>
        <v xml:space="preserve">       </v>
      </c>
      <c r="B118" s="196" t="str">
        <f>Capacidades!M712</f>
        <v xml:space="preserve">   </v>
      </c>
      <c r="C118" s="196"/>
      <c r="D118" s="191">
        <f>Organización_Modular!F82</f>
        <v>0</v>
      </c>
      <c r="E118" s="191">
        <f>Organización_Modular!G82</f>
        <v>0</v>
      </c>
      <c r="F118" s="191">
        <f>Organización_Modular!H82</f>
        <v>0</v>
      </c>
      <c r="G118" s="191">
        <f>Organización_Modular!I82</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2.75" hidden="1" customHeight="1" x14ac:dyDescent="0.25">
      <c r="A119" s="193"/>
      <c r="B119" s="196" t="str">
        <f>Capacidades!M713</f>
        <v xml:space="preserve">   </v>
      </c>
      <c r="C119" s="196"/>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2.75" hidden="1" customHeight="1" x14ac:dyDescent="0.25">
      <c r="A120" s="193"/>
      <c r="B120" s="196" t="str">
        <f>Capacidades!M714</f>
        <v xml:space="preserve">   </v>
      </c>
      <c r="C120" s="196"/>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2.75" hidden="1" customHeight="1" x14ac:dyDescent="0.25">
      <c r="A121" s="193"/>
      <c r="B121" s="196" t="str">
        <f>Capacidades!M715</f>
        <v xml:space="preserve">   </v>
      </c>
      <c r="C121" s="196"/>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2.75" hidden="1" customHeight="1" x14ac:dyDescent="0.25">
      <c r="A122" s="193"/>
      <c r="B122" s="196" t="str">
        <f>Capacidades!M716</f>
        <v xml:space="preserve">   </v>
      </c>
      <c r="C122" s="196"/>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2.75" hidden="1" customHeight="1" x14ac:dyDescent="0.25">
      <c r="A123" s="193"/>
      <c r="B123" s="196" t="str">
        <f>Capacidades!M717</f>
        <v xml:space="preserve">   </v>
      </c>
      <c r="C123" s="196"/>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2.75" hidden="1" customHeight="1" x14ac:dyDescent="0.25">
      <c r="A124" s="193"/>
      <c r="B124" s="196" t="str">
        <f>Capacidades!M718</f>
        <v xml:space="preserve">   </v>
      </c>
      <c r="C124" s="196"/>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2.75" hidden="1" customHeight="1" x14ac:dyDescent="0.25">
      <c r="A125" s="193"/>
      <c r="B125" s="196" t="str">
        <f>Capacidades!M719</f>
        <v xml:space="preserve">   </v>
      </c>
      <c r="C125" s="196"/>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2.75" hidden="1" customHeight="1" x14ac:dyDescent="0.25">
      <c r="A126" s="193"/>
      <c r="B126" s="196" t="str">
        <f>Capacidades!M720</f>
        <v xml:space="preserve">   </v>
      </c>
      <c r="C126" s="196"/>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2.75" hidden="1" customHeight="1" x14ac:dyDescent="0.25">
      <c r="A127" s="199"/>
      <c r="B127" s="196" t="str">
        <f>Capacidades!M721</f>
        <v xml:space="preserve">   </v>
      </c>
      <c r="C127" s="196"/>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2.75" hidden="1" customHeight="1" x14ac:dyDescent="0.25">
      <c r="A128" s="189" t="str">
        <f>Capacidades!L722</f>
        <v xml:space="preserve">       </v>
      </c>
      <c r="B128" s="196" t="str">
        <f>Capacidades!M722</f>
        <v xml:space="preserve">   </v>
      </c>
      <c r="C128" s="196"/>
      <c r="D128" s="191">
        <f>Organización_Modular!F83</f>
        <v>0</v>
      </c>
      <c r="E128" s="191">
        <f>Organización_Modular!G83</f>
        <v>0</v>
      </c>
      <c r="F128" s="191">
        <f>Organización_Modular!H83</f>
        <v>0</v>
      </c>
      <c r="G128" s="191">
        <f>Organización_Modular!I83</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2.75" hidden="1" customHeight="1" x14ac:dyDescent="0.25">
      <c r="A129" s="193"/>
      <c r="B129" s="196" t="str">
        <f>Capacidades!M723</f>
        <v xml:space="preserve">   </v>
      </c>
      <c r="C129" s="196"/>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2.75" hidden="1" customHeight="1" x14ac:dyDescent="0.25">
      <c r="A130" s="193"/>
      <c r="B130" s="196" t="str">
        <f>Capacidades!M724</f>
        <v xml:space="preserve">   </v>
      </c>
      <c r="C130" s="196"/>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2.75" hidden="1" customHeight="1" x14ac:dyDescent="0.25">
      <c r="A131" s="193"/>
      <c r="B131" s="196" t="str">
        <f>Capacidades!M725</f>
        <v xml:space="preserve">   </v>
      </c>
      <c r="C131" s="196"/>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5" hidden="1" customHeight="1" x14ac:dyDescent="0.25">
      <c r="A132" s="193"/>
      <c r="B132" s="196" t="str">
        <f>Capacidades!M726</f>
        <v xml:space="preserve">   </v>
      </c>
      <c r="C132" s="196"/>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2.75" hidden="1" customHeight="1" x14ac:dyDescent="0.25">
      <c r="A133" s="193"/>
      <c r="B133" s="196" t="str">
        <f>Capacidades!M727</f>
        <v xml:space="preserve">   </v>
      </c>
      <c r="C133" s="196"/>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2.75" hidden="1" customHeight="1" x14ac:dyDescent="0.25">
      <c r="A134" s="193"/>
      <c r="B134" s="196" t="str">
        <f>Capacidades!M728</f>
        <v xml:space="preserve">   </v>
      </c>
      <c r="C134" s="196"/>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2.75" hidden="1" customHeight="1" x14ac:dyDescent="0.25">
      <c r="A135" s="193"/>
      <c r="B135" s="196" t="str">
        <f>Capacidades!M729</f>
        <v xml:space="preserve">   </v>
      </c>
      <c r="C135" s="196"/>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2.75" hidden="1" customHeight="1" x14ac:dyDescent="0.25">
      <c r="A136" s="193"/>
      <c r="B136" s="196" t="str">
        <f>Capacidades!M730</f>
        <v xml:space="preserve">   </v>
      </c>
      <c r="C136" s="196"/>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2.75" hidden="1" customHeight="1" x14ac:dyDescent="0.25">
      <c r="A137" s="199"/>
      <c r="B137" s="196" t="str">
        <f>Capacidades!M731</f>
        <v xml:space="preserve">   </v>
      </c>
      <c r="C137" s="196"/>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2.75" hidden="1" customHeight="1" x14ac:dyDescent="0.25">
      <c r="A138" s="189" t="str">
        <f>Capacidades!L732</f>
        <v xml:space="preserve">       </v>
      </c>
      <c r="B138" s="196" t="str">
        <f>Capacidades!M732</f>
        <v xml:space="preserve">   </v>
      </c>
      <c r="C138" s="196"/>
      <c r="D138" s="191">
        <f>Organización_Modular!F84</f>
        <v>0</v>
      </c>
      <c r="E138" s="191">
        <f>Organización_Modular!G84</f>
        <v>0</v>
      </c>
      <c r="F138" s="191">
        <f>Organización_Modular!H84</f>
        <v>0</v>
      </c>
      <c r="G138" s="191">
        <f>Organización_Modular!I84</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2.75" hidden="1" customHeight="1" x14ac:dyDescent="0.25">
      <c r="A139" s="193"/>
      <c r="B139" s="196" t="str">
        <f>Capacidades!M733</f>
        <v xml:space="preserve">   </v>
      </c>
      <c r="C139" s="196"/>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2.75" hidden="1" customHeight="1" x14ac:dyDescent="0.25">
      <c r="A140" s="193"/>
      <c r="B140" s="196" t="str">
        <f>Capacidades!M734</f>
        <v xml:space="preserve">   </v>
      </c>
      <c r="C140" s="196"/>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2.75" hidden="1" customHeight="1" x14ac:dyDescent="0.25">
      <c r="A141" s="193"/>
      <c r="B141" s="196" t="str">
        <f>Capacidades!M735</f>
        <v xml:space="preserve">   </v>
      </c>
      <c r="C141" s="196"/>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2.75" hidden="1" customHeight="1" x14ac:dyDescent="0.25">
      <c r="A142" s="193"/>
      <c r="B142" s="196" t="str">
        <f>Capacidades!M736</f>
        <v xml:space="preserve">   </v>
      </c>
      <c r="C142" s="196"/>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2.75" hidden="1" customHeight="1" x14ac:dyDescent="0.25">
      <c r="A143" s="193"/>
      <c r="B143" s="196" t="str">
        <f>Capacidades!M737</f>
        <v xml:space="preserve">   </v>
      </c>
      <c r="C143" s="196"/>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2.75" hidden="1" customHeight="1" x14ac:dyDescent="0.25">
      <c r="A144" s="193"/>
      <c r="B144" s="196" t="str">
        <f>Capacidades!M738</f>
        <v xml:space="preserve">   </v>
      </c>
      <c r="C144" s="196"/>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2.75" hidden="1" customHeight="1" x14ac:dyDescent="0.25">
      <c r="A145" s="193"/>
      <c r="B145" s="196" t="str">
        <f>Capacidades!M739</f>
        <v xml:space="preserve">   </v>
      </c>
      <c r="C145" s="196"/>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2.75" hidden="1" customHeight="1" x14ac:dyDescent="0.25">
      <c r="A146" s="193"/>
      <c r="B146" s="196" t="str">
        <f>Capacidades!M740</f>
        <v xml:space="preserve">   </v>
      </c>
      <c r="C146" s="196"/>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2.75" hidden="1" customHeight="1" x14ac:dyDescent="0.25">
      <c r="A147" s="199"/>
      <c r="B147" s="196" t="str">
        <f>Capacidades!M741</f>
        <v xml:space="preserve">   </v>
      </c>
      <c r="C147" s="196"/>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2.75" hidden="1" customHeight="1" x14ac:dyDescent="0.25">
      <c r="A148" s="189" t="str">
        <f>Capacidades!L742</f>
        <v xml:space="preserve">       </v>
      </c>
      <c r="B148" s="196" t="str">
        <f>Capacidades!M742</f>
        <v xml:space="preserve">   </v>
      </c>
      <c r="C148" s="196"/>
      <c r="D148" s="191">
        <f>Organización_Modular!F85</f>
        <v>0</v>
      </c>
      <c r="E148" s="191">
        <f>Organización_Modular!G85</f>
        <v>0</v>
      </c>
      <c r="F148" s="191">
        <f>Organización_Modular!H85</f>
        <v>0</v>
      </c>
      <c r="G148" s="191">
        <f>Organización_Modular!I85</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2.75" hidden="1" customHeight="1" x14ac:dyDescent="0.25">
      <c r="A149" s="193"/>
      <c r="B149" s="196" t="str">
        <f>Capacidades!M743</f>
        <v xml:space="preserve">   </v>
      </c>
      <c r="C149" s="196"/>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2.75" hidden="1" customHeight="1" x14ac:dyDescent="0.25">
      <c r="A150" s="193"/>
      <c r="B150" s="196" t="str">
        <f>Capacidades!M744</f>
        <v xml:space="preserve">   </v>
      </c>
      <c r="C150" s="196"/>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2.75" hidden="1" customHeight="1" x14ac:dyDescent="0.25">
      <c r="A151" s="193"/>
      <c r="B151" s="196" t="str">
        <f>Capacidades!M745</f>
        <v xml:space="preserve">   </v>
      </c>
      <c r="C151" s="196"/>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12.75" hidden="1" customHeight="1" x14ac:dyDescent="0.25">
      <c r="A152" s="193"/>
      <c r="B152" s="196" t="str">
        <f>Capacidades!M746</f>
        <v xml:space="preserve">   </v>
      </c>
      <c r="C152" s="196"/>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12.75" hidden="1" customHeight="1" x14ac:dyDescent="0.25">
      <c r="A153" s="193"/>
      <c r="B153" s="196" t="str">
        <f>Capacidades!M747</f>
        <v xml:space="preserve">   </v>
      </c>
      <c r="C153" s="196"/>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2.75" hidden="1" customHeight="1" x14ac:dyDescent="0.25">
      <c r="A154" s="193"/>
      <c r="B154" s="196" t="str">
        <f>Capacidades!M748</f>
        <v xml:space="preserve">   </v>
      </c>
      <c r="C154" s="196"/>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2.75" hidden="1" customHeight="1" x14ac:dyDescent="0.25">
      <c r="A155" s="193"/>
      <c r="B155" s="196" t="str">
        <f>Capacidades!M749</f>
        <v xml:space="preserve">   </v>
      </c>
      <c r="C155" s="196"/>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2.75" hidden="1" customHeight="1" x14ac:dyDescent="0.25">
      <c r="A156" s="193"/>
      <c r="B156" s="196" t="str">
        <f>Capacidades!M750</f>
        <v xml:space="preserve">   </v>
      </c>
      <c r="C156" s="196"/>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2.75" hidden="1" customHeight="1" x14ac:dyDescent="0.25">
      <c r="A157" s="199"/>
      <c r="B157" s="196" t="str">
        <f>Capacidades!M751</f>
        <v xml:space="preserve">   </v>
      </c>
      <c r="C157" s="196"/>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2.75" hidden="1" customHeight="1" x14ac:dyDescent="0.25">
      <c r="A158" s="189" t="str">
        <f>Capacidades!L752</f>
        <v xml:space="preserve">       </v>
      </c>
      <c r="B158" s="196" t="str">
        <f>Capacidades!M752</f>
        <v xml:space="preserve">   </v>
      </c>
      <c r="C158" s="196"/>
      <c r="D158" s="191">
        <f>Organización_Modular!F86</f>
        <v>0</v>
      </c>
      <c r="E158" s="191">
        <f>Organización_Modular!G86</f>
        <v>0</v>
      </c>
      <c r="F158" s="191">
        <f>Organización_Modular!H86</f>
        <v>0</v>
      </c>
      <c r="G158" s="191">
        <f>Organización_Modular!I86</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2.75" hidden="1" customHeight="1" x14ac:dyDescent="0.25">
      <c r="A159" s="193"/>
      <c r="B159" s="196" t="str">
        <f>Capacidades!M753</f>
        <v xml:space="preserve">   </v>
      </c>
      <c r="C159" s="196"/>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2.75" hidden="1" customHeight="1" x14ac:dyDescent="0.25">
      <c r="A160" s="193"/>
      <c r="B160" s="196" t="str">
        <f>Capacidades!M754</f>
        <v xml:space="preserve">   </v>
      </c>
      <c r="C160" s="196"/>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2.75" hidden="1" customHeight="1" x14ac:dyDescent="0.25">
      <c r="A161" s="193"/>
      <c r="B161" s="196" t="str">
        <f>Capacidades!M755</f>
        <v xml:space="preserve">   </v>
      </c>
      <c r="C161" s="196"/>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2.75" hidden="1" customHeight="1" x14ac:dyDescent="0.25">
      <c r="A162" s="193"/>
      <c r="B162" s="196" t="str">
        <f>Capacidades!M756</f>
        <v xml:space="preserve">   </v>
      </c>
      <c r="C162" s="196"/>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2.75" hidden="1" customHeight="1" x14ac:dyDescent="0.25">
      <c r="A163" s="193"/>
      <c r="B163" s="196" t="str">
        <f>Capacidades!M757</f>
        <v xml:space="preserve">   </v>
      </c>
      <c r="C163" s="196"/>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5.25" hidden="1" customHeight="1" x14ac:dyDescent="0.25">
      <c r="A164" s="193"/>
      <c r="B164" s="196" t="str">
        <f>Capacidades!M758</f>
        <v xml:space="preserve">   </v>
      </c>
      <c r="C164" s="196"/>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2.75" hidden="1" customHeight="1" x14ac:dyDescent="0.25">
      <c r="A165" s="193"/>
      <c r="B165" s="196" t="str">
        <f>Capacidades!M759</f>
        <v xml:space="preserve">   </v>
      </c>
      <c r="C165" s="196"/>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2.75" hidden="1" customHeight="1" x14ac:dyDescent="0.25">
      <c r="A166" s="193"/>
      <c r="B166" s="196" t="str">
        <f>Capacidades!M760</f>
        <v xml:space="preserve">   </v>
      </c>
      <c r="C166" s="196"/>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2.75" hidden="1" customHeight="1" x14ac:dyDescent="0.25">
      <c r="A167" s="199"/>
      <c r="B167" s="196" t="str">
        <f>Capacidades!M761</f>
        <v xml:space="preserve">   </v>
      </c>
      <c r="C167" s="196"/>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2.75" hidden="1" customHeight="1" x14ac:dyDescent="0.25">
      <c r="A168" s="189" t="str">
        <f>Capacidades!L762</f>
        <v xml:space="preserve">       </v>
      </c>
      <c r="B168" s="196" t="str">
        <f>Capacidades!M762</f>
        <v xml:space="preserve">   </v>
      </c>
      <c r="C168" s="196"/>
      <c r="D168" s="191">
        <f>Organización_Modular!F87</f>
        <v>0</v>
      </c>
      <c r="E168" s="191">
        <f>Organización_Modular!G87</f>
        <v>0</v>
      </c>
      <c r="F168" s="191">
        <f>Organización_Modular!H87</f>
        <v>0</v>
      </c>
      <c r="G168" s="191">
        <f>Organización_Modular!I87</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2.75" hidden="1" customHeight="1" x14ac:dyDescent="0.25">
      <c r="A169" s="193"/>
      <c r="B169" s="196" t="str">
        <f>Capacidades!M763</f>
        <v xml:space="preserve">   </v>
      </c>
      <c r="C169" s="196"/>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2.75" hidden="1" customHeight="1" x14ac:dyDescent="0.25">
      <c r="A170" s="193"/>
      <c r="B170" s="196" t="str">
        <f>Capacidades!M764</f>
        <v xml:space="preserve">   </v>
      </c>
      <c r="C170" s="196"/>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2.75" hidden="1" customHeight="1" x14ac:dyDescent="0.25">
      <c r="A171" s="193"/>
      <c r="B171" s="196" t="str">
        <f>Capacidades!M765</f>
        <v xml:space="preserve">   </v>
      </c>
      <c r="C171" s="196"/>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2.75" hidden="1" customHeight="1" x14ac:dyDescent="0.25">
      <c r="A172" s="193"/>
      <c r="B172" s="196" t="str">
        <f>Capacidades!M766</f>
        <v xml:space="preserve">   </v>
      </c>
      <c r="C172" s="196"/>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2.75" hidden="1" customHeight="1" x14ac:dyDescent="0.25">
      <c r="A173" s="193"/>
      <c r="B173" s="196" t="str">
        <f>Capacidades!M767</f>
        <v xml:space="preserve">   </v>
      </c>
      <c r="C173" s="196"/>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2.75" hidden="1" customHeight="1" x14ac:dyDescent="0.25">
      <c r="A174" s="193"/>
      <c r="B174" s="196" t="str">
        <f>Capacidades!M768</f>
        <v xml:space="preserve">   </v>
      </c>
      <c r="C174" s="196"/>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2.75" hidden="1" customHeight="1" x14ac:dyDescent="0.25">
      <c r="A175" s="193"/>
      <c r="B175" s="196" t="str">
        <f>Capacidades!M769</f>
        <v xml:space="preserve">   </v>
      </c>
      <c r="C175" s="196"/>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2.75" hidden="1" customHeight="1" x14ac:dyDescent="0.25">
      <c r="A176" s="193"/>
      <c r="B176" s="196" t="str">
        <f>Capacidades!M770</f>
        <v xml:space="preserve">   </v>
      </c>
      <c r="C176" s="196"/>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2.75" hidden="1" customHeight="1" x14ac:dyDescent="0.25">
      <c r="A177" s="199"/>
      <c r="B177" s="196" t="str">
        <f>Capacidades!M771</f>
        <v xml:space="preserve">   </v>
      </c>
      <c r="C177" s="196"/>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2.75" hidden="1" customHeight="1" x14ac:dyDescent="0.25">
      <c r="A178" s="189" t="str">
        <f>Capacidades!L772</f>
        <v xml:space="preserve">       </v>
      </c>
      <c r="B178" s="196" t="str">
        <f>Capacidades!M772</f>
        <v xml:space="preserve">   </v>
      </c>
      <c r="C178" s="196"/>
      <c r="D178" s="191">
        <f>Organización_Modular!F88</f>
        <v>0</v>
      </c>
      <c r="E178" s="191">
        <f>Organización_Modular!G88</f>
        <v>0</v>
      </c>
      <c r="F178" s="191">
        <f>Organización_Modular!H88</f>
        <v>0</v>
      </c>
      <c r="G178" s="191">
        <f>Organización_Modular!I88</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2.75" hidden="1" customHeight="1" x14ac:dyDescent="0.25">
      <c r="A179" s="193"/>
      <c r="B179" s="196" t="str">
        <f>Capacidades!M773</f>
        <v xml:space="preserve">   </v>
      </c>
      <c r="C179" s="196"/>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2.75" hidden="1" customHeight="1" x14ac:dyDescent="0.25">
      <c r="A180" s="193"/>
      <c r="B180" s="196" t="str">
        <f>Capacidades!M774</f>
        <v xml:space="preserve">   </v>
      </c>
      <c r="C180" s="196"/>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2.75" hidden="1" customHeight="1" x14ac:dyDescent="0.25">
      <c r="A181" s="193"/>
      <c r="B181" s="196" t="str">
        <f>Capacidades!M775</f>
        <v xml:space="preserve">   </v>
      </c>
      <c r="C181" s="196"/>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2.75" hidden="1" customHeight="1" x14ac:dyDescent="0.25">
      <c r="A182" s="193"/>
      <c r="B182" s="196" t="str">
        <f>Capacidades!M776</f>
        <v xml:space="preserve">   </v>
      </c>
      <c r="C182" s="196"/>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2.75" hidden="1" customHeight="1" x14ac:dyDescent="0.25">
      <c r="A183" s="193"/>
      <c r="B183" s="196" t="str">
        <f>Capacidades!M777</f>
        <v xml:space="preserve">   </v>
      </c>
      <c r="C183" s="196"/>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12.75" hidden="1" customHeight="1" x14ac:dyDescent="0.25">
      <c r="A184" s="193"/>
      <c r="B184" s="196" t="str">
        <f>Capacidades!M778</f>
        <v xml:space="preserve">   </v>
      </c>
      <c r="C184" s="196"/>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2.75" hidden="1" customHeight="1" x14ac:dyDescent="0.25">
      <c r="A185" s="193"/>
      <c r="B185" s="196" t="str">
        <f>Capacidades!M779</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2.75" hidden="1" customHeight="1" x14ac:dyDescent="0.25">
      <c r="A186" s="193"/>
      <c r="B186" s="196" t="str">
        <f>Capacidades!M780</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2.75" hidden="1" customHeight="1" x14ac:dyDescent="0.25">
      <c r="A187" s="199"/>
      <c r="B187" s="196" t="str">
        <f>Capacidades!M781</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2.75" hidden="1" customHeight="1" x14ac:dyDescent="0.25">
      <c r="A188" s="189" t="str">
        <f>Capacidades!L782</f>
        <v xml:space="preserve">       </v>
      </c>
      <c r="B188" s="196" t="str">
        <f>Capacidades!M782</f>
        <v xml:space="preserve">   </v>
      </c>
      <c r="C188" s="196"/>
      <c r="D188" s="191">
        <f>Organización_Modular!F89</f>
        <v>0</v>
      </c>
      <c r="E188" s="191">
        <f>Organización_Modular!G89</f>
        <v>0</v>
      </c>
      <c r="F188" s="191">
        <f>Organización_Modular!H89</f>
        <v>0</v>
      </c>
      <c r="G188" s="191">
        <f>Organización_Modular!I89</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3.75" hidden="1" customHeight="1" x14ac:dyDescent="0.25">
      <c r="A189" s="193"/>
      <c r="B189" s="196" t="str">
        <f>Capacidades!M783</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2.75" hidden="1" customHeight="1" x14ac:dyDescent="0.25">
      <c r="A190" s="193"/>
      <c r="B190" s="196" t="str">
        <f>Capacidades!M784</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2.75" hidden="1" customHeight="1" x14ac:dyDescent="0.25">
      <c r="A191" s="193"/>
      <c r="B191" s="196" t="str">
        <f>Capacidades!M785</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2.75" hidden="1" customHeight="1" x14ac:dyDescent="0.25">
      <c r="A192" s="193"/>
      <c r="B192" s="196" t="str">
        <f>Capacidades!M786</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2.75" hidden="1" customHeight="1" x14ac:dyDescent="0.25">
      <c r="A193" s="193"/>
      <c r="B193" s="196" t="str">
        <f>Capacidades!M787</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2.75" hidden="1" customHeight="1" x14ac:dyDescent="0.25">
      <c r="A194" s="193"/>
      <c r="B194" s="196" t="str">
        <f>Capacidades!M788</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2.75" hidden="1" customHeight="1" x14ac:dyDescent="0.25">
      <c r="A195" s="193"/>
      <c r="B195" s="196" t="str">
        <f>Capacidades!M789</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2.75" hidden="1" customHeight="1" x14ac:dyDescent="0.25">
      <c r="A196" s="193"/>
      <c r="B196" s="196" t="str">
        <f>Capacidades!M790</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2.75" hidden="1" customHeight="1" x14ac:dyDescent="0.25">
      <c r="A197" s="199"/>
      <c r="B197" s="196" t="str">
        <f>Capacidades!M791</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2.75" hidden="1" customHeight="1" x14ac:dyDescent="0.25">
      <c r="A198" s="189" t="str">
        <f>Capacidades!L792</f>
        <v xml:space="preserve">       </v>
      </c>
      <c r="B198" s="196" t="str">
        <f>Capacidades!M792</f>
        <v xml:space="preserve">   </v>
      </c>
      <c r="C198" s="196"/>
      <c r="D198" s="191">
        <f>Organización_Modular!F90</f>
        <v>0</v>
      </c>
      <c r="E198" s="191">
        <f>Organización_Modular!G90</f>
        <v>0</v>
      </c>
      <c r="F198" s="191">
        <f>Organización_Modular!H90</f>
        <v>0</v>
      </c>
      <c r="G198" s="191">
        <f>Organización_Modular!I90</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2.75" hidden="1" customHeight="1" x14ac:dyDescent="0.25">
      <c r="A199" s="193"/>
      <c r="B199" s="196" t="str">
        <f>Capacidades!M793</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2.75" hidden="1" customHeight="1" x14ac:dyDescent="0.25">
      <c r="A200" s="193"/>
      <c r="B200" s="196" t="str">
        <f>Capacidades!M794</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2.75" hidden="1" customHeight="1" x14ac:dyDescent="0.25">
      <c r="A201" s="193"/>
      <c r="B201" s="196" t="str">
        <f>Capacidades!M795</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2.75" hidden="1" customHeight="1" x14ac:dyDescent="0.25">
      <c r="A202" s="193"/>
      <c r="B202" s="196" t="str">
        <f>Capacidades!M796</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2.75" hidden="1" customHeight="1" x14ac:dyDescent="0.25">
      <c r="A203" s="193"/>
      <c r="B203" s="196" t="str">
        <f>Capacidades!M797</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2.75" hidden="1" customHeight="1" x14ac:dyDescent="0.25">
      <c r="A204" s="193"/>
      <c r="B204" s="196" t="str">
        <f>Capacidades!M798</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2.75" hidden="1" customHeight="1" x14ac:dyDescent="0.25">
      <c r="A205" s="193"/>
      <c r="B205" s="196" t="str">
        <f>Capacidades!M799</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2.75" hidden="1" customHeight="1" x14ac:dyDescent="0.25">
      <c r="A206" s="193"/>
      <c r="B206" s="196" t="str">
        <f>Capacidades!M800</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2.75" hidden="1" customHeight="1" x14ac:dyDescent="0.25">
      <c r="A207" s="199"/>
      <c r="B207" s="196" t="str">
        <f>Capacidades!M801</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9" t="str">
        <f>Capacidades!L802</f>
        <v xml:space="preserve">       </v>
      </c>
      <c r="B208" s="196" t="str">
        <f>Capacidades!M802</f>
        <v xml:space="preserve">   </v>
      </c>
      <c r="C208" s="196"/>
      <c r="D208" s="191">
        <f>Organización_Modular!F91</f>
        <v>0</v>
      </c>
      <c r="E208" s="191">
        <f>Organización_Modular!G91</f>
        <v>0</v>
      </c>
      <c r="F208" s="191">
        <f>Organización_Modular!H91</f>
        <v>0</v>
      </c>
      <c r="G208" s="191">
        <f>Organización_Modular!I91</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93"/>
      <c r="B209" s="196" t="str">
        <f>Capacidades!M803</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93"/>
      <c r="B210" s="196" t="str">
        <f>Capacidades!M804</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93"/>
      <c r="B211" s="196" t="str">
        <f>Capacidades!M805</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93"/>
      <c r="B212" s="196" t="str">
        <f>Capacidades!M806</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93"/>
      <c r="B213" s="196" t="str">
        <f>Capacidades!M807</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93"/>
      <c r="B214" s="196" t="str">
        <f>Capacidades!M808</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93"/>
      <c r="B215" s="196" t="str">
        <f>Capacidades!M809</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93"/>
      <c r="B216" s="196" t="str">
        <f>Capacidades!M810</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9"/>
      <c r="B217" s="196" t="str">
        <f>Capacidades!M811</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28.5" customHeight="1" x14ac:dyDescent="0.25">
      <c r="A219" s="549" t="str">
        <f>Organización_Modular!C92</f>
        <v xml:space="preserve">CE2. Tecnologías de la información. - Manejar herramientas informáticas de   las TICs para buscar y analizar información, comunicarse y realizar procedimientos o tareas vinculadas al área profesional, de acuerdo con los requerimientos de su entorno laboral. </v>
      </c>
      <c r="B219" s="548"/>
      <c r="C219" s="548"/>
      <c r="D219" s="548"/>
      <c r="E219" s="548"/>
      <c r="F219" s="548"/>
      <c r="G219" s="548"/>
      <c r="H219" s="548"/>
      <c r="I219" s="548"/>
      <c r="J219" s="548"/>
      <c r="K219" s="548"/>
      <c r="L219" s="540"/>
      <c r="M219" s="24" t="str">
        <f t="shared" si="1"/>
        <v xml:space="preserve">CE2. Tecnologías de la información. - Manejar herramientas informáticas de   las TICs para buscar y analizar información, comunicarse y realizar procedimientos o tareas vinculadas al área profesional, de acuerdo con los requerimientos de su entorno laboral. </v>
      </c>
      <c r="N219" s="25"/>
      <c r="O219" s="25"/>
      <c r="P219" s="25"/>
      <c r="Q219" s="25"/>
      <c r="R219" s="25"/>
      <c r="S219" s="25"/>
      <c r="T219" s="25"/>
      <c r="U219" s="25"/>
      <c r="V219" s="25"/>
      <c r="W219" s="25"/>
      <c r="X219" s="25"/>
      <c r="Y219" s="25"/>
      <c r="Z219" s="25"/>
    </row>
    <row r="220" spans="1:26" ht="12.75" customHeight="1" x14ac:dyDescent="0.25">
      <c r="A220" s="58" t="s">
        <v>517</v>
      </c>
      <c r="B220" s="205" t="s">
        <v>518</v>
      </c>
      <c r="C220" s="58" t="s">
        <v>494</v>
      </c>
      <c r="D220" s="58" t="s">
        <v>441</v>
      </c>
      <c r="E220" s="183" t="s">
        <v>495</v>
      </c>
      <c r="F220" s="550" t="s">
        <v>496</v>
      </c>
      <c r="G220" s="540"/>
      <c r="H220" s="58"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205"/>
      <c r="C221" s="58"/>
      <c r="D221" s="58"/>
      <c r="E221" s="183"/>
      <c r="F221" s="58" t="s">
        <v>499</v>
      </c>
      <c r="G221" s="58" t="s">
        <v>500</v>
      </c>
      <c r="H221" s="58"/>
      <c r="I221" s="58" t="s">
        <v>499</v>
      </c>
      <c r="J221" s="58" t="s">
        <v>500</v>
      </c>
      <c r="K221" s="58"/>
      <c r="L221" s="58"/>
      <c r="M221" s="24" t="str">
        <f>A220</f>
        <v>CAPACIDADES DE EMPLEABILIDAD</v>
      </c>
      <c r="N221" s="25"/>
      <c r="O221" s="25"/>
      <c r="P221" s="25"/>
      <c r="Q221" s="25"/>
      <c r="R221" s="25"/>
      <c r="S221" s="25"/>
      <c r="T221" s="25"/>
      <c r="U221" s="25"/>
      <c r="V221" s="25"/>
      <c r="W221" s="25"/>
      <c r="X221" s="25"/>
      <c r="Y221" s="25"/>
      <c r="Z221" s="25"/>
    </row>
    <row r="222" spans="1:26" ht="63" customHeight="1" x14ac:dyDescent="0.25">
      <c r="A222" s="189" t="str">
        <f>Capacidades!L812</f>
        <v xml:space="preserve">CE2. C1 Utilizar  aplicaciones y herramienats informáticas de las TIC de manera responsable y técnica.    </v>
      </c>
      <c r="B222" s="199" t="str">
        <f>Capacidades!M812</f>
        <v>C1 I1 Maneja las herramientas web  para optimizar la búsqueda de la información.</v>
      </c>
      <c r="C222" s="298" t="s">
        <v>588</v>
      </c>
      <c r="D222" s="194" t="str">
        <f>Organización_Modular!F92</f>
        <v xml:space="preserve">APLICACIONES DE HERRAMIENTAS INFORMÁTICAS </v>
      </c>
      <c r="E222" s="194" t="str">
        <f>Organización_Modular!G92</f>
        <v>III</v>
      </c>
      <c r="F222" s="194">
        <f>Organización_Modular!H92</f>
        <v>1</v>
      </c>
      <c r="G222" s="194">
        <f>Organización_Modular!I92</f>
        <v>1</v>
      </c>
      <c r="H222" s="194">
        <f>SUM(F222:G222)</f>
        <v>2</v>
      </c>
      <c r="I222" s="194">
        <f>F222*16</f>
        <v>16</v>
      </c>
      <c r="J222" s="194">
        <f>G222*32</f>
        <v>32</v>
      </c>
      <c r="K222" s="194">
        <f>SUM(I222:J222)</f>
        <v>48</v>
      </c>
      <c r="L222" s="552" t="s">
        <v>502</v>
      </c>
      <c r="M222" s="24" t="str">
        <f t="shared" ref="M222:M321" si="2">B222</f>
        <v>C1 I1 Maneja las herramientas web  para optimizar la búsqueda de la información.</v>
      </c>
      <c r="N222" s="25"/>
      <c r="O222" s="25"/>
      <c r="P222" s="25"/>
      <c r="Q222" s="25"/>
      <c r="R222" s="25"/>
      <c r="S222" s="25"/>
      <c r="T222" s="25"/>
      <c r="U222" s="25"/>
      <c r="V222" s="25"/>
      <c r="W222" s="25"/>
      <c r="X222" s="25"/>
      <c r="Y222" s="25"/>
      <c r="Z222" s="25"/>
    </row>
    <row r="223" spans="1:26" ht="24.75" customHeight="1" x14ac:dyDescent="0.25">
      <c r="A223" s="193"/>
      <c r="B223" s="199" t="str">
        <f>Capacidades!M813</f>
        <v>C1 I1 Gestiona cuentas de correo electrónico  para su comunicación personal y empresarial.</v>
      </c>
      <c r="C223" s="199" t="s">
        <v>589</v>
      </c>
      <c r="D223" s="194"/>
      <c r="E223" s="194"/>
      <c r="F223" s="194"/>
      <c r="G223" s="194"/>
      <c r="H223" s="194"/>
      <c r="I223" s="194"/>
      <c r="J223" s="194"/>
      <c r="K223" s="194"/>
      <c r="L223" s="553"/>
      <c r="M223" s="24" t="str">
        <f t="shared" si="2"/>
        <v>C1 I1 Gestiona cuentas de correo electrónico  para su comunicación personal y empresarial.</v>
      </c>
      <c r="N223" s="25"/>
      <c r="O223" s="25"/>
      <c r="P223" s="25"/>
      <c r="Q223" s="25"/>
      <c r="R223" s="25"/>
      <c r="S223" s="25"/>
      <c r="T223" s="25"/>
      <c r="U223" s="25"/>
      <c r="V223" s="25"/>
      <c r="W223" s="25"/>
      <c r="X223" s="25"/>
      <c r="Y223" s="25"/>
      <c r="Z223" s="25"/>
    </row>
    <row r="224" spans="1:26" ht="43.5" customHeight="1" x14ac:dyDescent="0.25">
      <c r="A224" s="193"/>
      <c r="B224" s="199" t="str">
        <f>Capacidades!M814</f>
        <v>C1 I2 Emplea aplicaciones de internet para publicar respetando la propiedad intelectual.</v>
      </c>
      <c r="C224" s="298" t="s">
        <v>590</v>
      </c>
      <c r="D224" s="194"/>
      <c r="E224" s="194"/>
      <c r="F224" s="194"/>
      <c r="G224" s="194"/>
      <c r="H224" s="194"/>
      <c r="I224" s="194"/>
      <c r="J224" s="194"/>
      <c r="K224" s="194"/>
      <c r="L224" s="553"/>
      <c r="M224" s="24" t="str">
        <f t="shared" si="2"/>
        <v>C1 I2 Emplea aplicaciones de internet para publicar respetando la propiedad intelectual.</v>
      </c>
      <c r="N224" s="25"/>
      <c r="O224" s="25"/>
      <c r="P224" s="25"/>
      <c r="Q224" s="25"/>
      <c r="R224" s="25"/>
      <c r="S224" s="25"/>
      <c r="T224" s="25"/>
      <c r="U224" s="25"/>
      <c r="V224" s="25"/>
      <c r="W224" s="25"/>
      <c r="X224" s="25"/>
      <c r="Y224" s="25"/>
      <c r="Z224" s="25"/>
    </row>
    <row r="225" spans="1:26" ht="1.5" hidden="1" customHeight="1" x14ac:dyDescent="0.25">
      <c r="A225" s="193"/>
      <c r="B225" s="199"/>
      <c r="C225" s="196"/>
      <c r="D225" s="194"/>
      <c r="E225" s="194"/>
      <c r="F225" s="194"/>
      <c r="G225" s="194"/>
      <c r="H225" s="194"/>
      <c r="I225" s="194"/>
      <c r="J225" s="194"/>
      <c r="K225" s="194"/>
      <c r="L225" s="553"/>
      <c r="M225" s="24">
        <f t="shared" si="2"/>
        <v>0</v>
      </c>
      <c r="N225" s="25"/>
      <c r="O225" s="25"/>
      <c r="P225" s="25"/>
      <c r="Q225" s="25"/>
      <c r="R225" s="25"/>
      <c r="S225" s="25"/>
      <c r="T225" s="25"/>
      <c r="U225" s="25"/>
      <c r="V225" s="25"/>
      <c r="W225" s="25"/>
      <c r="X225" s="25"/>
      <c r="Y225" s="25"/>
      <c r="Z225" s="25"/>
    </row>
    <row r="226" spans="1:26" ht="12.75" hidden="1" customHeight="1" x14ac:dyDescent="0.25">
      <c r="A226" s="193"/>
      <c r="B226" s="199" t="str">
        <f>Capacidades!M816</f>
        <v xml:space="preserve">   </v>
      </c>
      <c r="C226" s="298"/>
      <c r="D226" s="194"/>
      <c r="E226" s="194"/>
      <c r="F226" s="194"/>
      <c r="G226" s="194"/>
      <c r="H226" s="194"/>
      <c r="I226" s="194"/>
      <c r="J226" s="194"/>
      <c r="K226" s="194"/>
      <c r="L226" s="553"/>
      <c r="M226" s="24" t="str">
        <f t="shared" si="2"/>
        <v xml:space="preserve">   </v>
      </c>
      <c r="N226" s="25"/>
      <c r="O226" s="25"/>
      <c r="P226" s="25"/>
      <c r="Q226" s="25"/>
      <c r="R226" s="25"/>
      <c r="S226" s="25"/>
      <c r="T226" s="25"/>
      <c r="U226" s="25"/>
      <c r="V226" s="25"/>
      <c r="W226" s="25"/>
      <c r="X226" s="25"/>
      <c r="Y226" s="25"/>
      <c r="Z226" s="25"/>
    </row>
    <row r="227" spans="1:26" ht="12.75" hidden="1" customHeight="1" x14ac:dyDescent="0.25">
      <c r="A227" s="193"/>
      <c r="B227" s="199" t="str">
        <f>Capacidades!M817</f>
        <v xml:space="preserve">   </v>
      </c>
      <c r="C227" s="196"/>
      <c r="D227" s="194"/>
      <c r="E227" s="194"/>
      <c r="F227" s="194"/>
      <c r="G227" s="194"/>
      <c r="H227" s="194"/>
      <c r="I227" s="194"/>
      <c r="J227" s="194"/>
      <c r="K227" s="194"/>
      <c r="L227" s="553"/>
      <c r="M227" s="24" t="str">
        <f t="shared" si="2"/>
        <v xml:space="preserve">   </v>
      </c>
      <c r="N227" s="25"/>
      <c r="O227" s="25"/>
      <c r="P227" s="25"/>
      <c r="Q227" s="25"/>
      <c r="R227" s="25"/>
      <c r="S227" s="25"/>
      <c r="T227" s="25"/>
      <c r="U227" s="25"/>
      <c r="V227" s="25"/>
      <c r="W227" s="25"/>
      <c r="X227" s="25"/>
      <c r="Y227" s="25"/>
      <c r="Z227" s="25"/>
    </row>
    <row r="228" spans="1:26" ht="12.75" hidden="1" customHeight="1" x14ac:dyDescent="0.25">
      <c r="A228" s="193"/>
      <c r="B228" s="199" t="str">
        <f>Capacidades!M818</f>
        <v xml:space="preserve">   </v>
      </c>
      <c r="C228" s="196"/>
      <c r="D228" s="194"/>
      <c r="E228" s="194"/>
      <c r="F228" s="194"/>
      <c r="G228" s="194"/>
      <c r="H228" s="194"/>
      <c r="I228" s="194"/>
      <c r="J228" s="194"/>
      <c r="K228" s="194"/>
      <c r="L228" s="553"/>
      <c r="M228" s="24" t="str">
        <f t="shared" si="2"/>
        <v xml:space="preserve">   </v>
      </c>
      <c r="N228" s="25"/>
      <c r="O228" s="25"/>
      <c r="P228" s="25"/>
      <c r="Q228" s="25"/>
      <c r="R228" s="25"/>
      <c r="S228" s="25"/>
      <c r="T228" s="25"/>
      <c r="U228" s="25"/>
      <c r="V228" s="25"/>
      <c r="W228" s="25"/>
      <c r="X228" s="25"/>
      <c r="Y228" s="25"/>
      <c r="Z228" s="25"/>
    </row>
    <row r="229" spans="1:26" ht="12.75" hidden="1" customHeight="1" x14ac:dyDescent="0.25">
      <c r="A229" s="193"/>
      <c r="B229" s="199" t="str">
        <f>Capacidades!M819</f>
        <v xml:space="preserve">   </v>
      </c>
      <c r="C229" s="196"/>
      <c r="D229" s="194"/>
      <c r="E229" s="194"/>
      <c r="F229" s="194"/>
      <c r="G229" s="194"/>
      <c r="H229" s="194"/>
      <c r="I229" s="194"/>
      <c r="J229" s="194"/>
      <c r="K229" s="194"/>
      <c r="L229" s="553"/>
      <c r="M229" s="24" t="str">
        <f t="shared" si="2"/>
        <v xml:space="preserve">   </v>
      </c>
      <c r="N229" s="25"/>
      <c r="O229" s="25"/>
      <c r="P229" s="25"/>
      <c r="Q229" s="25"/>
      <c r="R229" s="25"/>
      <c r="S229" s="25"/>
      <c r="T229" s="25"/>
      <c r="U229" s="25"/>
      <c r="V229" s="25"/>
      <c r="W229" s="25"/>
      <c r="X229" s="25"/>
      <c r="Y229" s="25"/>
      <c r="Z229" s="25"/>
    </row>
    <row r="230" spans="1:26" ht="12.75" hidden="1" customHeight="1" x14ac:dyDescent="0.25">
      <c r="A230" s="193"/>
      <c r="B230" s="199" t="str">
        <f>Capacidades!M820</f>
        <v xml:space="preserve">   </v>
      </c>
      <c r="C230" s="196"/>
      <c r="D230" s="194"/>
      <c r="E230" s="194"/>
      <c r="F230" s="194"/>
      <c r="G230" s="194"/>
      <c r="H230" s="194"/>
      <c r="I230" s="194"/>
      <c r="J230" s="194"/>
      <c r="K230" s="194"/>
      <c r="L230" s="553"/>
      <c r="M230" s="24" t="str">
        <f t="shared" si="2"/>
        <v xml:space="preserve">   </v>
      </c>
      <c r="N230" s="25"/>
      <c r="O230" s="25"/>
      <c r="P230" s="25"/>
      <c r="Q230" s="25"/>
      <c r="R230" s="25"/>
      <c r="S230" s="25"/>
      <c r="T230" s="25"/>
      <c r="U230" s="25"/>
      <c r="V230" s="25"/>
      <c r="W230" s="25"/>
      <c r="X230" s="25"/>
      <c r="Y230" s="25"/>
      <c r="Z230" s="25"/>
    </row>
    <row r="231" spans="1:26" ht="12.75" hidden="1" customHeight="1" x14ac:dyDescent="0.25">
      <c r="A231" s="199"/>
      <c r="B231" s="199" t="str">
        <f>Capacidades!M821</f>
        <v xml:space="preserve">   </v>
      </c>
      <c r="C231" s="196"/>
      <c r="D231" s="200"/>
      <c r="E231" s="200"/>
      <c r="F231" s="200"/>
      <c r="G231" s="200"/>
      <c r="H231" s="200"/>
      <c r="I231" s="200"/>
      <c r="J231" s="200"/>
      <c r="K231" s="200"/>
      <c r="L231" s="553"/>
      <c r="M231" s="24" t="str">
        <f t="shared" si="2"/>
        <v xml:space="preserve">   </v>
      </c>
      <c r="N231" s="25"/>
      <c r="O231" s="25"/>
      <c r="P231" s="25"/>
      <c r="Q231" s="25"/>
      <c r="R231" s="25"/>
      <c r="S231" s="25"/>
      <c r="T231" s="25"/>
      <c r="U231" s="25"/>
      <c r="V231" s="25"/>
      <c r="W231" s="25"/>
      <c r="X231" s="25"/>
      <c r="Y231" s="25"/>
      <c r="Z231" s="25"/>
    </row>
    <row r="232" spans="1:26" ht="63" customHeight="1" x14ac:dyDescent="0.25">
      <c r="A232" s="189" t="str">
        <f>Capacidades!L822</f>
        <v xml:space="preserve">CE2. C2 Utilizar software  en la realización de tareas y requerimientos vinculados a su programa de estudios.    </v>
      </c>
      <c r="B232" s="199" t="str">
        <f>Capacidades!M822</f>
        <v>C2  I1 Emplea  procesador de textos en la elaboración de documentos, teniendo en cuenta los requerimientos del contexto laboral y los formatos vinculados al programa de estudios.</v>
      </c>
      <c r="C232" s="298" t="s">
        <v>591</v>
      </c>
      <c r="D232" s="191" t="str">
        <f>Organización_Modular!F93</f>
        <v>OFIMÁTICA Y REDES SOCIALES</v>
      </c>
      <c r="E232" s="191" t="str">
        <f>Organización_Modular!G93</f>
        <v>III</v>
      </c>
      <c r="F232" s="191">
        <f>Organización_Modular!H93</f>
        <v>1</v>
      </c>
      <c r="G232" s="191">
        <f>Organización_Modular!I93</f>
        <v>1</v>
      </c>
      <c r="H232" s="191">
        <f>SUM(F232:G232)</f>
        <v>2</v>
      </c>
      <c r="I232" s="191">
        <f>F232*16</f>
        <v>16</v>
      </c>
      <c r="J232" s="191">
        <f>G232*32</f>
        <v>32</v>
      </c>
      <c r="K232" s="191">
        <f>SUM(I232:J232)</f>
        <v>48</v>
      </c>
      <c r="L232" s="553"/>
      <c r="M232" s="24" t="str">
        <f t="shared" si="2"/>
        <v>C2  I1 Emplea  procesador de textos en la elaboración de documentos, teniendo en cuenta los requerimientos del contexto laboral y los formatos vinculados al programa de estudios.</v>
      </c>
      <c r="N232" s="25"/>
      <c r="O232" s="25"/>
      <c r="P232" s="25"/>
      <c r="Q232" s="25"/>
      <c r="R232" s="25"/>
      <c r="S232" s="25"/>
      <c r="T232" s="25"/>
      <c r="U232" s="25"/>
      <c r="V232" s="25"/>
      <c r="W232" s="25"/>
      <c r="X232" s="25"/>
      <c r="Y232" s="25"/>
      <c r="Z232" s="25"/>
    </row>
    <row r="233" spans="1:26" ht="54" customHeight="1" x14ac:dyDescent="0.25">
      <c r="A233" s="193"/>
      <c r="B233" s="199" t="str">
        <f>Capacidades!M823</f>
        <v>C2  I2 Sistematiza información  utilizando la hoja de calculo vinculándola al programa de estudios.</v>
      </c>
      <c r="C233" s="298" t="s">
        <v>592</v>
      </c>
      <c r="D233" s="194"/>
      <c r="E233" s="194"/>
      <c r="F233" s="194"/>
      <c r="G233" s="194"/>
      <c r="H233" s="194"/>
      <c r="I233" s="194"/>
      <c r="J233" s="194"/>
      <c r="K233" s="194"/>
      <c r="L233" s="553"/>
      <c r="M233" s="24" t="str">
        <f t="shared" si="2"/>
        <v>C2  I2 Sistematiza información  utilizando la hoja de calculo vinculándola al programa de estudios.</v>
      </c>
      <c r="N233" s="25"/>
      <c r="O233" s="25"/>
      <c r="P233" s="25"/>
      <c r="Q233" s="25"/>
      <c r="R233" s="25"/>
      <c r="S233" s="25"/>
      <c r="T233" s="25"/>
      <c r="U233" s="25"/>
      <c r="V233" s="25"/>
      <c r="W233" s="25"/>
      <c r="X233" s="25"/>
      <c r="Y233" s="25"/>
      <c r="Z233" s="25"/>
    </row>
    <row r="234" spans="1:26" ht="51" customHeight="1" x14ac:dyDescent="0.25">
      <c r="A234" s="193"/>
      <c r="B234" s="199" t="str">
        <f>Capacidades!M824</f>
        <v>C2  I3 Realiza  presentaciones que sintetiza la información en diapositivas,   vinculándola al programa de estudios.</v>
      </c>
      <c r="C234" s="298" t="s">
        <v>593</v>
      </c>
      <c r="D234" s="194"/>
      <c r="E234" s="194"/>
      <c r="F234" s="194"/>
      <c r="G234" s="194"/>
      <c r="H234" s="194"/>
      <c r="I234" s="194"/>
      <c r="J234" s="194"/>
      <c r="K234" s="194"/>
      <c r="L234" s="553"/>
      <c r="M234" s="24" t="str">
        <f t="shared" si="2"/>
        <v>C2  I3 Realiza  presentaciones que sintetiza la información en diapositivas,   vinculándola al programa de estudios.</v>
      </c>
      <c r="N234" s="25"/>
      <c r="O234" s="25"/>
      <c r="P234" s="25"/>
      <c r="Q234" s="25"/>
      <c r="R234" s="25"/>
      <c r="S234" s="25"/>
      <c r="T234" s="25"/>
      <c r="U234" s="25"/>
      <c r="V234" s="25"/>
      <c r="W234" s="25"/>
      <c r="X234" s="25"/>
      <c r="Y234" s="25"/>
      <c r="Z234" s="25"/>
    </row>
    <row r="235" spans="1:26" ht="28.5" customHeight="1" x14ac:dyDescent="0.25">
      <c r="A235" s="193"/>
      <c r="B235" s="199" t="str">
        <f>Capacidades!M825</f>
        <v>C2  I4 Maneja  las redes sociales adecuándolos a sus necesidades comerciales.</v>
      </c>
      <c r="C235" s="199" t="s">
        <v>594</v>
      </c>
      <c r="D235" s="194"/>
      <c r="E235" s="194"/>
      <c r="F235" s="194"/>
      <c r="G235" s="194"/>
      <c r="H235" s="194"/>
      <c r="I235" s="194"/>
      <c r="J235" s="194"/>
      <c r="K235" s="194"/>
      <c r="L235" s="553"/>
      <c r="M235" s="24" t="str">
        <f t="shared" si="2"/>
        <v>C2  I4 Maneja  las redes sociales adecuándolos a sus necesidades comerciales.</v>
      </c>
      <c r="N235" s="25"/>
      <c r="O235" s="25"/>
      <c r="P235" s="25"/>
      <c r="Q235" s="25"/>
      <c r="R235" s="25"/>
      <c r="S235" s="25"/>
      <c r="T235" s="25"/>
      <c r="U235" s="25"/>
      <c r="V235" s="25"/>
      <c r="W235" s="25"/>
      <c r="X235" s="25"/>
      <c r="Y235" s="25"/>
      <c r="Z235" s="25"/>
    </row>
    <row r="236" spans="1:26" ht="34.5" customHeight="1" x14ac:dyDescent="0.25">
      <c r="A236" s="193"/>
      <c r="B236" s="199" t="str">
        <f>Capacidades!M826</f>
        <v>C2  I5 Diseña contenidos de publicidad  para emprender sus ideas de negocio.</v>
      </c>
      <c r="C236" s="199" t="s">
        <v>595</v>
      </c>
      <c r="D236" s="194"/>
      <c r="E236" s="194"/>
      <c r="F236" s="194"/>
      <c r="G236" s="194"/>
      <c r="H236" s="194"/>
      <c r="I236" s="194"/>
      <c r="J236" s="194"/>
      <c r="K236" s="194"/>
      <c r="L236" s="553"/>
      <c r="M236" s="24" t="str">
        <f t="shared" si="2"/>
        <v>C2  I5 Diseña contenidos de publicidad  para emprender sus ideas de negocio.</v>
      </c>
      <c r="N236" s="25"/>
      <c r="O236" s="25"/>
      <c r="P236" s="25"/>
      <c r="Q236" s="25"/>
      <c r="R236" s="25"/>
      <c r="S236" s="25"/>
      <c r="T236" s="25"/>
      <c r="U236" s="25"/>
      <c r="V236" s="25"/>
      <c r="W236" s="25"/>
      <c r="X236" s="25"/>
      <c r="Y236" s="25"/>
      <c r="Z236" s="25"/>
    </row>
    <row r="237" spans="1:26" ht="7.5" hidden="1" customHeight="1" x14ac:dyDescent="0.25">
      <c r="A237" s="193"/>
      <c r="B237" s="199" t="str">
        <f>Capacidades!M827</f>
        <v xml:space="preserve">   </v>
      </c>
      <c r="C237" s="298"/>
      <c r="D237" s="194"/>
      <c r="E237" s="194"/>
      <c r="F237" s="194"/>
      <c r="G237" s="194"/>
      <c r="H237" s="194"/>
      <c r="I237" s="194"/>
      <c r="J237" s="194"/>
      <c r="K237" s="194"/>
      <c r="L237" s="195"/>
      <c r="M237" s="24" t="str">
        <f t="shared" si="2"/>
        <v xml:space="preserve">   </v>
      </c>
      <c r="N237" s="25"/>
      <c r="O237" s="25"/>
      <c r="P237" s="25"/>
      <c r="Q237" s="25"/>
      <c r="R237" s="25"/>
      <c r="S237" s="25"/>
      <c r="T237" s="25"/>
      <c r="U237" s="25"/>
      <c r="V237" s="25"/>
      <c r="W237" s="25"/>
      <c r="X237" s="25"/>
      <c r="Y237" s="25"/>
      <c r="Z237" s="25"/>
    </row>
    <row r="238" spans="1:26" ht="12.75" hidden="1" customHeight="1" x14ac:dyDescent="0.25">
      <c r="A238" s="193"/>
      <c r="B238" s="199" t="str">
        <f>Capacidades!M828</f>
        <v xml:space="preserve">   </v>
      </c>
      <c r="C238" s="196"/>
      <c r="D238" s="194"/>
      <c r="E238" s="194"/>
      <c r="F238" s="194"/>
      <c r="G238" s="194"/>
      <c r="H238" s="194"/>
      <c r="I238" s="194"/>
      <c r="J238" s="194"/>
      <c r="K238" s="194"/>
      <c r="L238" s="195"/>
      <c r="M238" s="24" t="str">
        <f t="shared" si="2"/>
        <v xml:space="preserve">   </v>
      </c>
      <c r="N238" s="25"/>
      <c r="O238" s="25"/>
      <c r="P238" s="25"/>
      <c r="Q238" s="25"/>
      <c r="R238" s="25"/>
      <c r="S238" s="25"/>
      <c r="T238" s="25"/>
      <c r="U238" s="25"/>
      <c r="V238" s="25"/>
      <c r="W238" s="25"/>
      <c r="X238" s="25"/>
      <c r="Y238" s="25"/>
      <c r="Z238" s="25"/>
    </row>
    <row r="239" spans="1:26" ht="12.75" hidden="1" customHeight="1" x14ac:dyDescent="0.25">
      <c r="A239" s="193"/>
      <c r="B239" s="199" t="str">
        <f>Capacidades!M829</f>
        <v xml:space="preserve">   </v>
      </c>
      <c r="C239" s="196"/>
      <c r="D239" s="194"/>
      <c r="E239" s="194"/>
      <c r="F239" s="194"/>
      <c r="G239" s="194"/>
      <c r="H239" s="194"/>
      <c r="I239" s="194"/>
      <c r="J239" s="194"/>
      <c r="K239" s="194"/>
      <c r="L239" s="195"/>
      <c r="M239" s="24" t="str">
        <f t="shared" si="2"/>
        <v xml:space="preserve">   </v>
      </c>
      <c r="N239" s="25"/>
      <c r="O239" s="25"/>
      <c r="P239" s="25"/>
      <c r="Q239" s="25"/>
      <c r="R239" s="25"/>
      <c r="S239" s="25"/>
      <c r="T239" s="25"/>
      <c r="U239" s="25"/>
      <c r="V239" s="25"/>
      <c r="W239" s="25"/>
      <c r="X239" s="25"/>
      <c r="Y239" s="25"/>
      <c r="Z239" s="25"/>
    </row>
    <row r="240" spans="1:26" ht="12.75" hidden="1" customHeight="1" x14ac:dyDescent="0.25">
      <c r="A240" s="193"/>
      <c r="B240" s="199" t="str">
        <f>Capacidades!M830</f>
        <v xml:space="preserve">   </v>
      </c>
      <c r="C240" s="196"/>
      <c r="D240" s="194"/>
      <c r="E240" s="194"/>
      <c r="F240" s="194"/>
      <c r="G240" s="194"/>
      <c r="H240" s="194"/>
      <c r="I240" s="194"/>
      <c r="J240" s="194"/>
      <c r="K240" s="194"/>
      <c r="L240" s="195"/>
      <c r="M240" s="24" t="str">
        <f t="shared" si="2"/>
        <v xml:space="preserve">   </v>
      </c>
      <c r="N240" s="25"/>
      <c r="O240" s="25"/>
      <c r="P240" s="25"/>
      <c r="Q240" s="25"/>
      <c r="R240" s="25"/>
      <c r="S240" s="25"/>
      <c r="T240" s="25"/>
      <c r="U240" s="25"/>
      <c r="V240" s="25"/>
      <c r="W240" s="25"/>
      <c r="X240" s="25"/>
      <c r="Y240" s="25"/>
      <c r="Z240" s="25"/>
    </row>
    <row r="241" spans="1:26" ht="12.75" hidden="1" customHeight="1" x14ac:dyDescent="0.25">
      <c r="A241" s="199"/>
      <c r="B241" s="199" t="str">
        <f>Capacidades!M831</f>
        <v xml:space="preserve">   </v>
      </c>
      <c r="C241" s="189"/>
      <c r="D241" s="194"/>
      <c r="E241" s="194"/>
      <c r="F241" s="194"/>
      <c r="G241" s="194"/>
      <c r="H241" s="194"/>
      <c r="I241" s="194"/>
      <c r="J241" s="194"/>
      <c r="K241" s="194"/>
      <c r="L241" s="195"/>
      <c r="M241" s="24" t="str">
        <f t="shared" si="2"/>
        <v xml:space="preserve">   </v>
      </c>
      <c r="N241" s="25"/>
      <c r="O241" s="25"/>
      <c r="P241" s="25"/>
      <c r="Q241" s="25"/>
      <c r="R241" s="25"/>
      <c r="S241" s="25"/>
      <c r="T241" s="25"/>
      <c r="U241" s="25"/>
      <c r="V241" s="25"/>
      <c r="W241" s="25"/>
      <c r="X241" s="25"/>
      <c r="Y241" s="25"/>
      <c r="Z241" s="25"/>
    </row>
    <row r="242" spans="1:26" ht="12.75" hidden="1" customHeight="1" x14ac:dyDescent="0.25">
      <c r="A242" s="189" t="str">
        <f>Capacidades!L832</f>
        <v xml:space="preserve">       </v>
      </c>
      <c r="B242" s="199" t="str">
        <f>Capacidades!M832</f>
        <v xml:space="preserve">   </v>
      </c>
      <c r="C242" s="196"/>
      <c r="D242" s="191">
        <f>Organización_Modular!F94</f>
        <v>0</v>
      </c>
      <c r="E242" s="191">
        <f>Organización_Modular!G94</f>
        <v>0</v>
      </c>
      <c r="F242" s="191">
        <f>Organización_Modular!H94</f>
        <v>0</v>
      </c>
      <c r="G242" s="191">
        <f>Organización_Modular!I94</f>
        <v>0</v>
      </c>
      <c r="H242" s="191">
        <f>SUM(F242:G242)</f>
        <v>0</v>
      </c>
      <c r="I242" s="191">
        <f>F242*16</f>
        <v>0</v>
      </c>
      <c r="J242" s="191">
        <f>G242*32</f>
        <v>0</v>
      </c>
      <c r="K242" s="191">
        <f>SUM(I242:J242)</f>
        <v>0</v>
      </c>
      <c r="L242" s="192"/>
      <c r="M242" s="24" t="str">
        <f t="shared" si="2"/>
        <v xml:space="preserve">   </v>
      </c>
      <c r="N242" s="25"/>
      <c r="O242" s="25"/>
      <c r="P242" s="25"/>
      <c r="Q242" s="25"/>
      <c r="R242" s="25"/>
      <c r="S242" s="25"/>
      <c r="T242" s="25"/>
      <c r="U242" s="25"/>
      <c r="V242" s="25"/>
      <c r="W242" s="25"/>
      <c r="X242" s="25"/>
      <c r="Y242" s="25"/>
      <c r="Z242" s="25"/>
    </row>
    <row r="243" spans="1:26" ht="12.75" hidden="1" customHeight="1" x14ac:dyDescent="0.25">
      <c r="A243" s="193"/>
      <c r="B243" s="199" t="str">
        <f>Capacidades!M833</f>
        <v xml:space="preserve">   </v>
      </c>
      <c r="C243" s="196"/>
      <c r="D243" s="194"/>
      <c r="E243" s="194"/>
      <c r="F243" s="194"/>
      <c r="G243" s="194"/>
      <c r="H243" s="194"/>
      <c r="I243" s="194"/>
      <c r="J243" s="194"/>
      <c r="K243" s="194"/>
      <c r="L243" s="195"/>
      <c r="M243" s="24" t="str">
        <f t="shared" si="2"/>
        <v xml:space="preserve">   </v>
      </c>
      <c r="N243" s="25"/>
      <c r="O243" s="25"/>
      <c r="P243" s="25"/>
      <c r="Q243" s="25"/>
      <c r="R243" s="25"/>
      <c r="S243" s="25"/>
      <c r="T243" s="25"/>
      <c r="U243" s="25"/>
      <c r="V243" s="25"/>
      <c r="W243" s="25"/>
      <c r="X243" s="25"/>
      <c r="Y243" s="25"/>
      <c r="Z243" s="25"/>
    </row>
    <row r="244" spans="1:26" ht="12.75" hidden="1" customHeight="1" x14ac:dyDescent="0.25">
      <c r="A244" s="193"/>
      <c r="B244" s="199" t="str">
        <f>Capacidades!M834</f>
        <v xml:space="preserve">   </v>
      </c>
      <c r="C244" s="196"/>
      <c r="D244" s="194"/>
      <c r="E244" s="194"/>
      <c r="F244" s="194"/>
      <c r="G244" s="194"/>
      <c r="H244" s="194"/>
      <c r="I244" s="194"/>
      <c r="J244" s="194"/>
      <c r="K244" s="194"/>
      <c r="L244" s="195"/>
      <c r="M244" s="24" t="str">
        <f t="shared" si="2"/>
        <v xml:space="preserve">   </v>
      </c>
      <c r="N244" s="25"/>
      <c r="O244" s="25"/>
      <c r="P244" s="25"/>
      <c r="Q244" s="25"/>
      <c r="R244" s="25"/>
      <c r="S244" s="25"/>
      <c r="T244" s="25"/>
      <c r="U244" s="25"/>
      <c r="V244" s="25"/>
      <c r="W244" s="25"/>
      <c r="X244" s="25"/>
      <c r="Y244" s="25"/>
      <c r="Z244" s="25"/>
    </row>
    <row r="245" spans="1:26" ht="12.75" hidden="1" customHeight="1" x14ac:dyDescent="0.25">
      <c r="A245" s="193"/>
      <c r="B245" s="199" t="str">
        <f>Capacidades!M835</f>
        <v xml:space="preserve">   </v>
      </c>
      <c r="C245" s="196"/>
      <c r="D245" s="194"/>
      <c r="E245" s="194"/>
      <c r="F245" s="194"/>
      <c r="G245" s="194"/>
      <c r="H245" s="194"/>
      <c r="I245" s="194"/>
      <c r="J245" s="194"/>
      <c r="K245" s="194"/>
      <c r="L245" s="195"/>
      <c r="M245" s="24" t="str">
        <f t="shared" si="2"/>
        <v xml:space="preserve">   </v>
      </c>
      <c r="N245" s="25"/>
      <c r="O245" s="25"/>
      <c r="P245" s="25"/>
      <c r="Q245" s="25"/>
      <c r="R245" s="25"/>
      <c r="S245" s="25"/>
      <c r="T245" s="25"/>
      <c r="U245" s="25"/>
      <c r="V245" s="25"/>
      <c r="W245" s="25"/>
      <c r="X245" s="25"/>
      <c r="Y245" s="25"/>
      <c r="Z245" s="25"/>
    </row>
    <row r="246" spans="1:26" ht="12.75" hidden="1" customHeight="1" x14ac:dyDescent="0.25">
      <c r="A246" s="193"/>
      <c r="B246" s="199" t="str">
        <f>Capacidades!M836</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12.75" hidden="1" customHeight="1" x14ac:dyDescent="0.25">
      <c r="A247" s="193"/>
      <c r="B247" s="199" t="str">
        <f>Capacidades!M837</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2.75" hidden="1" customHeight="1" x14ac:dyDescent="0.25">
      <c r="A248" s="193"/>
      <c r="B248" s="199" t="str">
        <f>Capacidades!M838</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2.75" hidden="1" customHeight="1" x14ac:dyDescent="0.25">
      <c r="A249" s="193"/>
      <c r="B249" s="199" t="str">
        <f>Capacidades!M839</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2.75" hidden="1" customHeight="1" x14ac:dyDescent="0.25">
      <c r="A250" s="193"/>
      <c r="B250" s="199" t="str">
        <f>Capacidades!M840</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2.75" hidden="1" customHeight="1" x14ac:dyDescent="0.25">
      <c r="A251" s="199"/>
      <c r="B251" s="199" t="str">
        <f>Capacidades!M841</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2.75" hidden="1" customHeight="1" x14ac:dyDescent="0.25">
      <c r="A252" s="189" t="str">
        <f>Capacidades!L842</f>
        <v xml:space="preserve">       </v>
      </c>
      <c r="B252" s="199" t="str">
        <f>Capacidades!M842</f>
        <v xml:space="preserve">   </v>
      </c>
      <c r="C252" s="196"/>
      <c r="D252" s="191">
        <f>Organización_Modular!F95</f>
        <v>0</v>
      </c>
      <c r="E252" s="191">
        <f>Organización_Modular!G95</f>
        <v>0</v>
      </c>
      <c r="F252" s="191">
        <f>Organización_Modular!H95</f>
        <v>0</v>
      </c>
      <c r="G252" s="191">
        <f>Organización_Modular!I95</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2.75" hidden="1" customHeight="1" x14ac:dyDescent="0.25">
      <c r="A253" s="193"/>
      <c r="B253" s="199" t="str">
        <f>Capacidades!M843</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2.75" hidden="1" customHeight="1" x14ac:dyDescent="0.25">
      <c r="A254" s="193"/>
      <c r="B254" s="199" t="str">
        <f>Capacidades!M844</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2.75" hidden="1" customHeight="1" x14ac:dyDescent="0.25">
      <c r="A255" s="193"/>
      <c r="B255" s="199" t="str">
        <f>Capacidades!M845</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2.75" hidden="1" customHeight="1" x14ac:dyDescent="0.25">
      <c r="A256" s="193"/>
      <c r="B256" s="199" t="str">
        <f>Capacidades!M846</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2.75" hidden="1" customHeight="1" x14ac:dyDescent="0.25">
      <c r="A257" s="193"/>
      <c r="B257" s="199" t="str">
        <f>Capacidades!M847</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2.75" hidden="1" customHeight="1" x14ac:dyDescent="0.25">
      <c r="A258" s="193"/>
      <c r="B258" s="199" t="str">
        <f>Capacidades!M848</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2.75" hidden="1" customHeight="1" x14ac:dyDescent="0.25">
      <c r="A259" s="193"/>
      <c r="B259" s="199" t="str">
        <f>Capacidades!M849</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2.75" hidden="1" customHeight="1" x14ac:dyDescent="0.25">
      <c r="A260" s="193"/>
      <c r="B260" s="199" t="str">
        <f>Capacidades!M850</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2.75" hidden="1" customHeight="1" x14ac:dyDescent="0.25">
      <c r="A261" s="199"/>
      <c r="B261" s="199" t="str">
        <f>Capacidades!M851</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2.75" hidden="1" customHeight="1" x14ac:dyDescent="0.25">
      <c r="A262" s="189" t="str">
        <f>Capacidades!L852</f>
        <v xml:space="preserve">       </v>
      </c>
      <c r="B262" s="199" t="str">
        <f>Capacidades!M852</f>
        <v xml:space="preserve">   </v>
      </c>
      <c r="C262" s="196"/>
      <c r="D262" s="191">
        <f>Organización_Modular!F96</f>
        <v>0</v>
      </c>
      <c r="E262" s="191">
        <f>Organización_Modular!G96</f>
        <v>0</v>
      </c>
      <c r="F262" s="191">
        <f>Organización_Modular!H96</f>
        <v>0</v>
      </c>
      <c r="G262" s="191">
        <f>Organización_Modular!I96</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2.75" hidden="1" customHeight="1" x14ac:dyDescent="0.25">
      <c r="A263" s="193"/>
      <c r="B263" s="199" t="str">
        <f>Capacidades!M853</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2.75" hidden="1" customHeight="1" x14ac:dyDescent="0.25">
      <c r="A264" s="193"/>
      <c r="B264" s="199" t="str">
        <f>Capacidades!M854</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2.75" hidden="1" customHeight="1" x14ac:dyDescent="0.25">
      <c r="A265" s="193"/>
      <c r="B265" s="199" t="str">
        <f>Capacidades!M855</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2.75" hidden="1" customHeight="1" x14ac:dyDescent="0.25">
      <c r="A266" s="193"/>
      <c r="B266" s="199" t="str">
        <f>Capacidades!M856</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2.75" hidden="1" customHeight="1" x14ac:dyDescent="0.25">
      <c r="A267" s="193"/>
      <c r="B267" s="199" t="str">
        <f>Capacidades!M857</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2.75" hidden="1" customHeight="1" x14ac:dyDescent="0.25">
      <c r="A268" s="193"/>
      <c r="B268" s="199" t="str">
        <f>Capacidades!M858</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2.75" hidden="1" customHeight="1" x14ac:dyDescent="0.25">
      <c r="A269" s="193"/>
      <c r="B269" s="199" t="str">
        <f>Capacidades!M859</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2.75" hidden="1" customHeight="1" x14ac:dyDescent="0.25">
      <c r="A270" s="193"/>
      <c r="B270" s="199" t="str">
        <f>Capacidades!M860</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2.75" hidden="1" customHeight="1" x14ac:dyDescent="0.25">
      <c r="A271" s="199"/>
      <c r="B271" s="199" t="str">
        <f>Capacidades!M861</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2.75" hidden="1" customHeight="1" x14ac:dyDescent="0.25">
      <c r="A272" s="189" t="str">
        <f>Capacidades!L862</f>
        <v xml:space="preserve">       </v>
      </c>
      <c r="B272" s="199" t="str">
        <f>Capacidades!M862</f>
        <v xml:space="preserve">   </v>
      </c>
      <c r="C272" s="196"/>
      <c r="D272" s="191">
        <f>Organización_Modular!F97</f>
        <v>0</v>
      </c>
      <c r="E272" s="191">
        <f>Organización_Modular!G97</f>
        <v>0</v>
      </c>
      <c r="F272" s="191">
        <f>Organización_Modular!H97</f>
        <v>0</v>
      </c>
      <c r="G272" s="191">
        <f>Organización_Modular!I97</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2.75" hidden="1" customHeight="1" x14ac:dyDescent="0.25">
      <c r="A273" s="193"/>
      <c r="B273" s="199" t="str">
        <f>Capacidades!M863</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2.75" hidden="1" customHeight="1" x14ac:dyDescent="0.25">
      <c r="A274" s="193"/>
      <c r="B274" s="199" t="str">
        <f>Capacidades!M864</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2.75" hidden="1" customHeight="1" x14ac:dyDescent="0.25">
      <c r="A275" s="193"/>
      <c r="B275" s="199" t="str">
        <f>Capacidades!M865</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2.75" hidden="1" customHeight="1" x14ac:dyDescent="0.25">
      <c r="A276" s="193"/>
      <c r="B276" s="199" t="str">
        <f>Capacidades!M866</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2.75" hidden="1" customHeight="1" x14ac:dyDescent="0.25">
      <c r="A277" s="193"/>
      <c r="B277" s="199" t="str">
        <f>Capacidades!M867</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2.75" hidden="1" customHeight="1" x14ac:dyDescent="0.25">
      <c r="A278" s="193"/>
      <c r="B278" s="199" t="str">
        <f>Capacidades!M868</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2.75" hidden="1" customHeight="1" x14ac:dyDescent="0.25">
      <c r="A279" s="193"/>
      <c r="B279" s="199" t="str">
        <f>Capacidades!M869</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hidden="1" customHeight="1" x14ac:dyDescent="0.25">
      <c r="A280" s="193"/>
      <c r="B280" s="199" t="str">
        <f>Capacidades!M870</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2.75" hidden="1" customHeight="1" x14ac:dyDescent="0.25">
      <c r="A281" s="199"/>
      <c r="B281" s="199" t="str">
        <f>Capacidades!M871</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2.75" hidden="1" customHeight="1" x14ac:dyDescent="0.25">
      <c r="A282" s="189" t="str">
        <f>Capacidades!L872</f>
        <v xml:space="preserve">       </v>
      </c>
      <c r="B282" s="199" t="str">
        <f>Capacidades!M872</f>
        <v xml:space="preserve">   </v>
      </c>
      <c r="C282" s="196"/>
      <c r="D282" s="191">
        <f>Organización_Modular!F98</f>
        <v>0</v>
      </c>
      <c r="E282" s="191">
        <f>Organización_Modular!G98</f>
        <v>0</v>
      </c>
      <c r="F282" s="191">
        <f>Organización_Modular!H98</f>
        <v>0</v>
      </c>
      <c r="G282" s="191">
        <f>Organización_Modular!I98</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2.75" hidden="1" customHeight="1" x14ac:dyDescent="0.25">
      <c r="A283" s="193"/>
      <c r="B283" s="199" t="str">
        <f>Capacidades!M873</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2.75" hidden="1" customHeight="1" x14ac:dyDescent="0.25">
      <c r="A284" s="193"/>
      <c r="B284" s="199" t="str">
        <f>Capacidades!M874</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2.75" hidden="1" customHeight="1" x14ac:dyDescent="0.25">
      <c r="A285" s="193"/>
      <c r="B285" s="199" t="str">
        <f>Capacidades!M875</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2.75" hidden="1" customHeight="1" x14ac:dyDescent="0.25">
      <c r="A286" s="193"/>
      <c r="B286" s="199" t="str">
        <f>Capacidades!M876</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2.75" hidden="1" customHeight="1" x14ac:dyDescent="0.25">
      <c r="A287" s="193"/>
      <c r="B287" s="199" t="str">
        <f>Capacidades!M877</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2.75" hidden="1" customHeight="1" x14ac:dyDescent="0.25">
      <c r="A288" s="193"/>
      <c r="B288" s="199" t="str">
        <f>Capacidades!M878</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2.75" hidden="1" customHeight="1" x14ac:dyDescent="0.25">
      <c r="A289" s="193"/>
      <c r="B289" s="199" t="str">
        <f>Capacidades!M879</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2.75" hidden="1" customHeight="1" x14ac:dyDescent="0.25">
      <c r="A290" s="193"/>
      <c r="B290" s="199" t="str">
        <f>Capacidades!M880</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2.75" hidden="1" customHeight="1" x14ac:dyDescent="0.25">
      <c r="A291" s="199"/>
      <c r="B291" s="199" t="str">
        <f>Capacidades!M881</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2.75" hidden="1" customHeight="1" x14ac:dyDescent="0.25">
      <c r="A292" s="189" t="str">
        <f>Capacidades!L882</f>
        <v xml:space="preserve">       </v>
      </c>
      <c r="B292" s="199" t="str">
        <f>Capacidades!M882</f>
        <v xml:space="preserve">   </v>
      </c>
      <c r="C292" s="196"/>
      <c r="D292" s="191">
        <f>Organización_Modular!F99</f>
        <v>0</v>
      </c>
      <c r="E292" s="191">
        <f>Organización_Modular!G99</f>
        <v>0</v>
      </c>
      <c r="F292" s="191">
        <f>Organización_Modular!H99</f>
        <v>0</v>
      </c>
      <c r="G292" s="191">
        <f>Organización_Modular!I99</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12.75" hidden="1" customHeight="1" x14ac:dyDescent="0.25">
      <c r="A293" s="193"/>
      <c r="B293" s="199" t="str">
        <f>Capacidades!M883</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2.75" hidden="1" customHeight="1" x14ac:dyDescent="0.25">
      <c r="A294" s="193"/>
      <c r="B294" s="199" t="str">
        <f>Capacidades!M884</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2.75" hidden="1" customHeight="1" x14ac:dyDescent="0.25">
      <c r="A295" s="193"/>
      <c r="B295" s="199" t="str">
        <f>Capacidades!M885</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12.75" hidden="1" customHeight="1" x14ac:dyDescent="0.25">
      <c r="A296" s="193"/>
      <c r="B296" s="199" t="str">
        <f>Capacidades!M886</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2.75" hidden="1" customHeight="1" x14ac:dyDescent="0.25">
      <c r="A297" s="193"/>
      <c r="B297" s="199" t="str">
        <f>Capacidades!M887</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2.75" hidden="1" customHeight="1" x14ac:dyDescent="0.25">
      <c r="A298" s="193"/>
      <c r="B298" s="199" t="str">
        <f>Capacidades!M888</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2.75" hidden="1" customHeight="1" x14ac:dyDescent="0.25">
      <c r="A299" s="193"/>
      <c r="B299" s="199" t="str">
        <f>Capacidades!M889</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2.75" hidden="1" customHeight="1" x14ac:dyDescent="0.25">
      <c r="A300" s="193"/>
      <c r="B300" s="199" t="str">
        <f>Capacidades!M890</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2.75" hidden="1" customHeight="1" x14ac:dyDescent="0.25">
      <c r="A301" s="199"/>
      <c r="B301" s="199" t="str">
        <f>Capacidades!M891</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2.75" hidden="1" customHeight="1" x14ac:dyDescent="0.25">
      <c r="A302" s="189" t="str">
        <f>Capacidades!L892</f>
        <v xml:space="preserve">       </v>
      </c>
      <c r="B302" s="199" t="str">
        <f>Capacidades!M892</f>
        <v xml:space="preserve">   </v>
      </c>
      <c r="C302" s="196"/>
      <c r="D302" s="191">
        <f>Organización_Modular!F100</f>
        <v>0</v>
      </c>
      <c r="E302" s="191">
        <f>Organización_Modular!G100</f>
        <v>0</v>
      </c>
      <c r="F302" s="191">
        <f>Organización_Modular!H100</f>
        <v>0</v>
      </c>
      <c r="G302" s="191">
        <f>Organización_Modular!I100</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2.75" hidden="1" customHeight="1" x14ac:dyDescent="0.25">
      <c r="A303" s="193"/>
      <c r="B303" s="199" t="str">
        <f>Capacidades!M893</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2.75" hidden="1" customHeight="1" x14ac:dyDescent="0.25">
      <c r="A304" s="193"/>
      <c r="B304" s="199" t="str">
        <f>Capacidades!M894</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2.75" hidden="1" customHeight="1" x14ac:dyDescent="0.25">
      <c r="A305" s="193"/>
      <c r="B305" s="199" t="str">
        <f>Capacidades!M895</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2.75" hidden="1" customHeight="1" x14ac:dyDescent="0.25">
      <c r="A306" s="193"/>
      <c r="B306" s="199" t="str">
        <f>Capacidades!M896</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2.75" hidden="1" customHeight="1" x14ac:dyDescent="0.25">
      <c r="A307" s="193"/>
      <c r="B307" s="199" t="str">
        <f>Capacidades!M897</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2.75" hidden="1" customHeight="1" x14ac:dyDescent="0.25">
      <c r="A308" s="193"/>
      <c r="B308" s="199" t="str">
        <f>Capacidades!M898</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2.75" hidden="1" customHeight="1" x14ac:dyDescent="0.25">
      <c r="A309" s="193"/>
      <c r="B309" s="199" t="str">
        <f>Capacidades!M899</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2.75" hidden="1" customHeight="1" x14ac:dyDescent="0.25">
      <c r="A310" s="193"/>
      <c r="B310" s="199" t="str">
        <f>Capacidades!M900</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2.75" hidden="1" customHeight="1" x14ac:dyDescent="0.25">
      <c r="A311" s="199"/>
      <c r="B311" s="199" t="str">
        <f>Capacidades!M901</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2.75" hidden="1" customHeight="1" x14ac:dyDescent="0.25">
      <c r="A312" s="189" t="str">
        <f>Capacidades!L902</f>
        <v xml:space="preserve">       </v>
      </c>
      <c r="B312" s="199" t="str">
        <f>Capacidades!M902</f>
        <v xml:space="preserve">   </v>
      </c>
      <c r="C312" s="196"/>
      <c r="D312" s="191">
        <f>Organización_Modular!F101</f>
        <v>0</v>
      </c>
      <c r="E312" s="191">
        <f>Organización_Modular!G101</f>
        <v>0</v>
      </c>
      <c r="F312" s="191">
        <f>Organización_Modular!H101</f>
        <v>0</v>
      </c>
      <c r="G312" s="191">
        <f>Organización_Modular!I101</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2.75" hidden="1" customHeight="1" x14ac:dyDescent="0.25">
      <c r="A313" s="193"/>
      <c r="B313" s="199" t="str">
        <f>Capacidades!M903</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2.75" hidden="1" customHeight="1" x14ac:dyDescent="0.25">
      <c r="A314" s="193"/>
      <c r="B314" s="199" t="str">
        <f>Capacidades!M904</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2.75" hidden="1" customHeight="1" x14ac:dyDescent="0.25">
      <c r="A315" s="193"/>
      <c r="B315" s="199" t="str">
        <f>Capacidades!M905</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2.75" hidden="1" customHeight="1" x14ac:dyDescent="0.25">
      <c r="A316" s="193"/>
      <c r="B316" s="199" t="str">
        <f>Capacidades!M906</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2.75" hidden="1" customHeight="1" x14ac:dyDescent="0.25">
      <c r="A317" s="193"/>
      <c r="B317" s="199" t="str">
        <f>Capacidades!M907</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2.75" hidden="1" customHeight="1" x14ac:dyDescent="0.25">
      <c r="A318" s="193"/>
      <c r="B318" s="199" t="str">
        <f>Capacidades!M908</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2.75" hidden="1" customHeight="1" x14ac:dyDescent="0.25">
      <c r="A319" s="193"/>
      <c r="B319" s="199" t="str">
        <f>Capacidades!M909</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2.75" hidden="1" customHeight="1" x14ac:dyDescent="0.25">
      <c r="A320" s="193"/>
      <c r="B320" s="199" t="str">
        <f>Capacidades!M910</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2.75" hidden="1" customHeight="1" x14ac:dyDescent="0.25">
      <c r="A321" s="199"/>
      <c r="B321" s="199" t="str">
        <f>Capacidades!M911</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19.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39" t="str">
        <f>'M2'!A323:L323</f>
        <v>CE6. Cultura Ambiental.-  Interactuar con el entorno de forma ética, autonoma responsable y sostenible preservando y cuidando el ambiente natural y social, contrarestando los efectos negativos generados por la acción humana evitando otros daños. (T)</v>
      </c>
      <c r="B323" s="548"/>
      <c r="C323" s="548"/>
      <c r="D323" s="548"/>
      <c r="E323" s="548"/>
      <c r="F323" s="548"/>
      <c r="G323" s="548"/>
      <c r="H323" s="548"/>
      <c r="I323" s="548"/>
      <c r="J323" s="548"/>
      <c r="K323" s="548"/>
      <c r="L323" s="54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39" t="str">
        <f>'M2'!A324:L324</f>
        <v>CE 7.  Liderazgo personal y profesional .- Articular recursos y potencialidades de cada integrante de su equipo logrando un trabajo comprometido, colaborativo, creativo, ético, sensible a su contexto social y ambiente, en pro del bien común. (T)</v>
      </c>
      <c r="B324" s="548"/>
      <c r="C324" s="548"/>
      <c r="D324" s="548"/>
      <c r="E324" s="548"/>
      <c r="F324" s="548"/>
      <c r="G324" s="548"/>
      <c r="H324" s="548"/>
      <c r="I324" s="548"/>
      <c r="J324" s="548"/>
      <c r="K324" s="548"/>
      <c r="L324" s="54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hidden="1" customHeight="1" x14ac:dyDescent="0.25">
      <c r="A325" s="539">
        <f>'M2'!A325:L325</f>
        <v>0</v>
      </c>
      <c r="B325" s="548"/>
      <c r="C325" s="548"/>
      <c r="D325" s="548"/>
      <c r="E325" s="548"/>
      <c r="F325" s="548"/>
      <c r="G325" s="548"/>
      <c r="H325" s="548"/>
      <c r="I325" s="548"/>
      <c r="J325" s="548"/>
      <c r="K325" s="548"/>
      <c r="L325" s="540"/>
      <c r="M325" s="24">
        <f t="shared" si="3"/>
        <v>0</v>
      </c>
      <c r="N325" s="25"/>
      <c r="O325" s="25"/>
      <c r="P325" s="25"/>
      <c r="Q325" s="25"/>
      <c r="R325" s="25"/>
      <c r="S325" s="25"/>
      <c r="T325" s="25"/>
      <c r="U325" s="25"/>
      <c r="V325" s="25"/>
      <c r="W325" s="25"/>
      <c r="X325" s="25"/>
      <c r="Y325" s="25"/>
      <c r="Z325" s="25"/>
    </row>
    <row r="326" spans="1:26" ht="25.5" customHeight="1" x14ac:dyDescent="0.25">
      <c r="A326" s="547" t="s">
        <v>529</v>
      </c>
      <c r="B326" s="540"/>
      <c r="C326" s="547" t="s">
        <v>570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28.25" customHeight="1" x14ac:dyDescent="0.25">
      <c r="A327" s="539" t="str">
        <f t="shared" ref="A327:A346" ca="1" si="4">OFFSET($A$9,(ROW()-326)*10-1,0)</f>
        <v xml:space="preserve">UC3 C1 Realizar la preparación de la piel de acuerdo a las especificaciones tecnicas y requerimientos del cliente.    </v>
      </c>
      <c r="B327" s="540"/>
      <c r="C327" s="572" t="str">
        <f>'M2'!C327:L356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573"/>
      <c r="E327" s="573"/>
      <c r="F327" s="573"/>
      <c r="G327" s="573"/>
      <c r="H327" s="573"/>
      <c r="I327" s="573"/>
      <c r="J327" s="573"/>
      <c r="K327" s="573"/>
      <c r="L327" s="574"/>
      <c r="M327" s="24" t="str">
        <f t="shared" ca="1" si="3"/>
        <v xml:space="preserve">UC3 C1 Realizar la preparación de la piel de acuerdo a las especificaciones tecnicas y requerimientos del cliente.    </v>
      </c>
      <c r="N327" s="25"/>
      <c r="O327" s="25"/>
      <c r="P327" s="25"/>
      <c r="Q327" s="25"/>
      <c r="R327" s="25"/>
      <c r="S327" s="25"/>
      <c r="T327" s="25"/>
      <c r="U327" s="25"/>
      <c r="V327" s="25"/>
      <c r="W327" s="25"/>
      <c r="X327" s="25"/>
      <c r="Y327" s="25"/>
      <c r="Z327" s="25"/>
    </row>
    <row r="328" spans="1:26" ht="26.25" customHeight="1" x14ac:dyDescent="0.25">
      <c r="A328" s="539" t="str">
        <f t="shared" ca="1" si="4"/>
        <v xml:space="preserve">UC3 C2 Ejecutar maquillajes de belleza tomando en cuenta la ocasión, criterios estéticos, así como la morfología facial y requerimientos del cliente.     </v>
      </c>
      <c r="B328" s="540"/>
      <c r="C328" s="575"/>
      <c r="D328" s="576"/>
      <c r="E328" s="576"/>
      <c r="F328" s="576"/>
      <c r="G328" s="576"/>
      <c r="H328" s="576"/>
      <c r="I328" s="576"/>
      <c r="J328" s="576"/>
      <c r="K328" s="576"/>
      <c r="L328" s="577"/>
      <c r="M328" s="24" t="str">
        <f t="shared" ca="1" si="3"/>
        <v xml:space="preserve">UC3 C2 Ejecutar maquillajes de belleza tomando en cuenta la ocasión, criterios estéticos, así como la morfología facial y requerimientos del cliente.     </v>
      </c>
      <c r="N328" s="25"/>
      <c r="O328" s="25"/>
      <c r="P328" s="25"/>
      <c r="Q328" s="25"/>
      <c r="R328" s="25"/>
      <c r="S328" s="25"/>
      <c r="T328" s="25"/>
      <c r="U328" s="25"/>
      <c r="V328" s="25"/>
      <c r="W328" s="25"/>
      <c r="X328" s="25"/>
      <c r="Y328" s="25"/>
      <c r="Z328" s="25"/>
    </row>
    <row r="329" spans="1:26" ht="29.25" customHeight="1" x14ac:dyDescent="0.25">
      <c r="A329" s="539" t="str">
        <f t="shared" ca="1" si="4"/>
        <v xml:space="preserve">UC3 C3 Ejecutar depilaciones de la piel del rostro aplicando técnicas mecánicas y tomando en cuenta criterios estéticos y de bioseguridad e higiene.    </v>
      </c>
      <c r="B329" s="540"/>
      <c r="C329" s="575"/>
      <c r="D329" s="576"/>
      <c r="E329" s="576"/>
      <c r="F329" s="576"/>
      <c r="G329" s="576"/>
      <c r="H329" s="576"/>
      <c r="I329" s="576"/>
      <c r="J329" s="576"/>
      <c r="K329" s="576"/>
      <c r="L329" s="577"/>
      <c r="M329" s="24" t="str">
        <f t="shared" ca="1" si="3"/>
        <v xml:space="preserve">UC3 C3 Ejecutar depilaciones de la piel del rostro aplicando técnicas mecánicas y tomando en cuenta criterios estéticos y de bioseguridad e higiene.    </v>
      </c>
      <c r="N329" s="25"/>
      <c r="O329" s="25"/>
      <c r="P329" s="25"/>
      <c r="Q329" s="25"/>
      <c r="R329" s="25"/>
      <c r="S329" s="25"/>
      <c r="T329" s="25"/>
      <c r="U329" s="25"/>
      <c r="V329" s="25"/>
      <c r="W329" s="25"/>
      <c r="X329" s="25"/>
      <c r="Y329" s="25"/>
      <c r="Z329" s="25"/>
    </row>
    <row r="330" spans="1:26" ht="36" customHeight="1" x14ac:dyDescent="0.25">
      <c r="A330" s="539" t="str">
        <f t="shared" ca="1" si="4"/>
        <v>UC4 C1 Realizar la preparación de la piel y postizos faciales de acuerdo a las especificaciones tecnicas y requerimientos del cliente. UC4 C2 Ejecutar maquillajes de caracterización usando técnicas de posticería, según el personaje a interpretar, tomando en cuenta sus características.</v>
      </c>
      <c r="B330" s="540"/>
      <c r="C330" s="575"/>
      <c r="D330" s="576"/>
      <c r="E330" s="576"/>
      <c r="F330" s="576"/>
      <c r="G330" s="576"/>
      <c r="H330" s="576"/>
      <c r="I330" s="576"/>
      <c r="J330" s="576"/>
      <c r="K330" s="576"/>
      <c r="L330" s="577"/>
      <c r="M330" s="24" t="str">
        <f t="shared" ca="1" si="3"/>
        <v>UC4 C1 Realizar la preparación de la piel y postizos faciales de acuerdo a las especificaciones tecnicas y requerimientos del cliente. UC4 C2 Ejecutar maquillajes de caracterización usando técnicas de posticería, según el personaje a interpretar, tomando en cuenta sus características.</v>
      </c>
      <c r="N330" s="25"/>
      <c r="O330" s="25"/>
      <c r="P330" s="25"/>
      <c r="Q330" s="25"/>
      <c r="R330" s="25"/>
      <c r="S330" s="25"/>
      <c r="T330" s="25"/>
      <c r="U330" s="25"/>
      <c r="V330" s="25"/>
      <c r="W330" s="25"/>
      <c r="X330" s="25"/>
      <c r="Y330" s="25"/>
      <c r="Z330" s="25"/>
    </row>
    <row r="331" spans="1:26" ht="0.75" hidden="1" customHeight="1" x14ac:dyDescent="0.25">
      <c r="A331" s="539" t="str">
        <f t="shared" ca="1" si="4"/>
        <v xml:space="preserve">       </v>
      </c>
      <c r="B331" s="540"/>
      <c r="C331" s="575"/>
      <c r="D331" s="576"/>
      <c r="E331" s="576"/>
      <c r="F331" s="576"/>
      <c r="G331" s="576"/>
      <c r="H331" s="576"/>
      <c r="I331" s="576"/>
      <c r="J331" s="576"/>
      <c r="K331" s="576"/>
      <c r="L331" s="577"/>
      <c r="M331" s="24" t="str">
        <f t="shared" ca="1" si="3"/>
        <v xml:space="preserve">       </v>
      </c>
      <c r="N331" s="25"/>
      <c r="O331" s="25"/>
      <c r="P331" s="25"/>
      <c r="Q331" s="25"/>
      <c r="R331" s="25"/>
      <c r="S331" s="25"/>
      <c r="T331" s="25"/>
      <c r="U331" s="25"/>
      <c r="V331" s="25"/>
      <c r="W331" s="25"/>
      <c r="X331" s="25"/>
      <c r="Y331" s="25"/>
      <c r="Z331" s="25"/>
    </row>
    <row r="332" spans="1:26" ht="12.75" hidden="1" customHeight="1" x14ac:dyDescent="0.25">
      <c r="A332" s="539" t="str">
        <f t="shared" ca="1" si="4"/>
        <v xml:space="preserve">       </v>
      </c>
      <c r="B332" s="540"/>
      <c r="C332" s="575"/>
      <c r="D332" s="576"/>
      <c r="E332" s="576"/>
      <c r="F332" s="576"/>
      <c r="G332" s="576"/>
      <c r="H332" s="576"/>
      <c r="I332" s="576"/>
      <c r="J332" s="576"/>
      <c r="K332" s="576"/>
      <c r="L332" s="577"/>
      <c r="M332" s="24" t="str">
        <f t="shared" ca="1" si="3"/>
        <v xml:space="preserve">       </v>
      </c>
      <c r="N332" s="25"/>
      <c r="O332" s="25"/>
      <c r="P332" s="25"/>
      <c r="Q332" s="25"/>
      <c r="R332" s="25"/>
      <c r="S332" s="25"/>
      <c r="T332" s="25"/>
      <c r="U332" s="25"/>
      <c r="V332" s="25"/>
      <c r="W332" s="25"/>
      <c r="X332" s="25"/>
      <c r="Y332" s="25"/>
      <c r="Z332" s="25"/>
    </row>
    <row r="333" spans="1:26" ht="12.75" hidden="1" customHeight="1" x14ac:dyDescent="0.25">
      <c r="A333" s="539" t="str">
        <f t="shared" ca="1" si="4"/>
        <v xml:space="preserve">       </v>
      </c>
      <c r="B333" s="540"/>
      <c r="C333" s="575"/>
      <c r="D333" s="576"/>
      <c r="E333" s="576"/>
      <c r="F333" s="576"/>
      <c r="G333" s="576"/>
      <c r="H333" s="576"/>
      <c r="I333" s="576"/>
      <c r="J333" s="576"/>
      <c r="K333" s="576"/>
      <c r="L333" s="577"/>
      <c r="M333" s="24" t="str">
        <f t="shared" ca="1" si="3"/>
        <v xml:space="preserve">       </v>
      </c>
      <c r="N333" s="25"/>
      <c r="O333" s="25"/>
      <c r="P333" s="25"/>
      <c r="Q333" s="25"/>
      <c r="R333" s="25"/>
      <c r="S333" s="25"/>
      <c r="T333" s="25"/>
      <c r="U333" s="25"/>
      <c r="V333" s="25"/>
      <c r="W333" s="25"/>
      <c r="X333" s="25"/>
      <c r="Y333" s="25"/>
      <c r="Z333" s="25"/>
    </row>
    <row r="334" spans="1:26" ht="12.75" hidden="1" customHeight="1" x14ac:dyDescent="0.25">
      <c r="A334" s="539" t="str">
        <f t="shared" ca="1" si="4"/>
        <v xml:space="preserve">       </v>
      </c>
      <c r="B334" s="540"/>
      <c r="C334" s="575"/>
      <c r="D334" s="576"/>
      <c r="E334" s="576"/>
      <c r="F334" s="576"/>
      <c r="G334" s="576"/>
      <c r="H334" s="576"/>
      <c r="I334" s="576"/>
      <c r="J334" s="576"/>
      <c r="K334" s="576"/>
      <c r="L334" s="577"/>
      <c r="M334" s="24" t="str">
        <f t="shared" ca="1" si="3"/>
        <v xml:space="preserve">       </v>
      </c>
      <c r="N334" s="25"/>
      <c r="O334" s="25"/>
      <c r="P334" s="25"/>
      <c r="Q334" s="25"/>
      <c r="R334" s="25"/>
      <c r="S334" s="25"/>
      <c r="T334" s="25"/>
      <c r="U334" s="25"/>
      <c r="V334" s="25"/>
      <c r="W334" s="25"/>
      <c r="X334" s="25"/>
      <c r="Y334" s="25"/>
      <c r="Z334" s="25"/>
    </row>
    <row r="335" spans="1:26" ht="12.75" hidden="1" customHeight="1" x14ac:dyDescent="0.25">
      <c r="A335" s="539" t="str">
        <f t="shared" ca="1" si="4"/>
        <v xml:space="preserve">       </v>
      </c>
      <c r="B335" s="540"/>
      <c r="C335" s="575"/>
      <c r="D335" s="576"/>
      <c r="E335" s="576"/>
      <c r="F335" s="576"/>
      <c r="G335" s="576"/>
      <c r="H335" s="576"/>
      <c r="I335" s="576"/>
      <c r="J335" s="576"/>
      <c r="K335" s="576"/>
      <c r="L335" s="577"/>
      <c r="M335" s="24" t="str">
        <f t="shared" ca="1" si="3"/>
        <v xml:space="preserve">       </v>
      </c>
      <c r="N335" s="25"/>
      <c r="O335" s="25"/>
      <c r="P335" s="25"/>
      <c r="Q335" s="25"/>
      <c r="R335" s="25"/>
      <c r="S335" s="25"/>
      <c r="T335" s="25"/>
      <c r="U335" s="25"/>
      <c r="V335" s="25"/>
      <c r="W335" s="25"/>
      <c r="X335" s="25"/>
      <c r="Y335" s="25"/>
      <c r="Z335" s="25"/>
    </row>
    <row r="336" spans="1:26" ht="12.75" hidden="1" customHeight="1" x14ac:dyDescent="0.25">
      <c r="A336" s="539" t="str">
        <f t="shared" ca="1" si="4"/>
        <v xml:space="preserve">       </v>
      </c>
      <c r="B336" s="540"/>
      <c r="C336" s="575"/>
      <c r="D336" s="576"/>
      <c r="E336" s="576"/>
      <c r="F336" s="576"/>
      <c r="G336" s="576"/>
      <c r="H336" s="576"/>
      <c r="I336" s="576"/>
      <c r="J336" s="576"/>
      <c r="K336" s="576"/>
      <c r="L336" s="577"/>
      <c r="M336" s="24" t="str">
        <f t="shared" ca="1" si="3"/>
        <v xml:space="preserve">       </v>
      </c>
      <c r="N336" s="25"/>
      <c r="O336" s="25"/>
      <c r="P336" s="25"/>
      <c r="Q336" s="25"/>
      <c r="R336" s="25"/>
      <c r="S336" s="25"/>
      <c r="T336" s="25"/>
      <c r="U336" s="25"/>
      <c r="V336" s="25"/>
      <c r="W336" s="25"/>
      <c r="X336" s="25"/>
      <c r="Y336" s="25"/>
      <c r="Z336" s="25"/>
    </row>
    <row r="337" spans="1:26" ht="12.75" hidden="1" customHeight="1" x14ac:dyDescent="0.25">
      <c r="A337" s="539" t="str">
        <f t="shared" ca="1" si="4"/>
        <v xml:space="preserve">       </v>
      </c>
      <c r="B337" s="540"/>
      <c r="C337" s="575"/>
      <c r="D337" s="576"/>
      <c r="E337" s="576"/>
      <c r="F337" s="576"/>
      <c r="G337" s="576"/>
      <c r="H337" s="576"/>
      <c r="I337" s="576"/>
      <c r="J337" s="576"/>
      <c r="K337" s="576"/>
      <c r="L337" s="577"/>
      <c r="M337" s="24" t="str">
        <f t="shared" ca="1" si="3"/>
        <v xml:space="preserve">       </v>
      </c>
      <c r="N337" s="25"/>
      <c r="O337" s="25"/>
      <c r="P337" s="25"/>
      <c r="Q337" s="25"/>
      <c r="R337" s="25"/>
      <c r="S337" s="25"/>
      <c r="T337" s="25"/>
      <c r="U337" s="25"/>
      <c r="V337" s="25"/>
      <c r="W337" s="25"/>
      <c r="X337" s="25"/>
      <c r="Y337" s="25"/>
      <c r="Z337" s="25"/>
    </row>
    <row r="338" spans="1:26" ht="12.75" hidden="1" customHeight="1" x14ac:dyDescent="0.25">
      <c r="A338" s="539" t="str">
        <f t="shared" ca="1" si="4"/>
        <v xml:space="preserve">       </v>
      </c>
      <c r="B338" s="540"/>
      <c r="C338" s="575"/>
      <c r="D338" s="576"/>
      <c r="E338" s="576"/>
      <c r="F338" s="576"/>
      <c r="G338" s="576"/>
      <c r="H338" s="576"/>
      <c r="I338" s="576"/>
      <c r="J338" s="576"/>
      <c r="K338" s="576"/>
      <c r="L338" s="577"/>
      <c r="M338" s="24" t="str">
        <f t="shared" ca="1" si="3"/>
        <v xml:space="preserve">       </v>
      </c>
      <c r="N338" s="25"/>
      <c r="O338" s="25"/>
      <c r="P338" s="25"/>
      <c r="Q338" s="25"/>
      <c r="R338" s="25"/>
      <c r="S338" s="25"/>
      <c r="T338" s="25"/>
      <c r="U338" s="25"/>
      <c r="V338" s="25"/>
      <c r="W338" s="25"/>
      <c r="X338" s="25"/>
      <c r="Y338" s="25"/>
      <c r="Z338" s="25"/>
    </row>
    <row r="339" spans="1:26" ht="12.75" hidden="1" customHeight="1" x14ac:dyDescent="0.25">
      <c r="A339" s="539" t="str">
        <f t="shared" ca="1" si="4"/>
        <v xml:space="preserve">       </v>
      </c>
      <c r="B339" s="540"/>
      <c r="C339" s="575"/>
      <c r="D339" s="576"/>
      <c r="E339" s="576"/>
      <c r="F339" s="576"/>
      <c r="G339" s="576"/>
      <c r="H339" s="576"/>
      <c r="I339" s="576"/>
      <c r="J339" s="576"/>
      <c r="K339" s="576"/>
      <c r="L339" s="577"/>
      <c r="M339" s="24" t="str">
        <f t="shared" ca="1" si="3"/>
        <v xml:space="preserve">       </v>
      </c>
      <c r="N339" s="25"/>
      <c r="O339" s="25"/>
      <c r="P339" s="25"/>
      <c r="Q339" s="25"/>
      <c r="R339" s="25"/>
      <c r="S339" s="25"/>
      <c r="T339" s="25"/>
      <c r="U339" s="25"/>
      <c r="V339" s="25"/>
      <c r="W339" s="25"/>
      <c r="X339" s="25"/>
      <c r="Y339" s="25"/>
      <c r="Z339" s="25"/>
    </row>
    <row r="340" spans="1:26" ht="12.75" hidden="1" customHeight="1" x14ac:dyDescent="0.25">
      <c r="A340" s="539" t="str">
        <f t="shared" ca="1" si="4"/>
        <v xml:space="preserve">       </v>
      </c>
      <c r="B340" s="540"/>
      <c r="C340" s="575"/>
      <c r="D340" s="576"/>
      <c r="E340" s="576"/>
      <c r="F340" s="576"/>
      <c r="G340" s="576"/>
      <c r="H340" s="576"/>
      <c r="I340" s="576"/>
      <c r="J340" s="576"/>
      <c r="K340" s="576"/>
      <c r="L340" s="577"/>
      <c r="M340" s="24" t="str">
        <f t="shared" ca="1" si="3"/>
        <v xml:space="preserve">       </v>
      </c>
      <c r="N340" s="25"/>
      <c r="O340" s="25"/>
      <c r="P340" s="25"/>
      <c r="Q340" s="25"/>
      <c r="R340" s="25"/>
      <c r="S340" s="25"/>
      <c r="T340" s="25"/>
      <c r="U340" s="25"/>
      <c r="V340" s="25"/>
      <c r="W340" s="25"/>
      <c r="X340" s="25"/>
      <c r="Y340" s="25"/>
      <c r="Z340" s="25"/>
    </row>
    <row r="341" spans="1:26" ht="12.75" hidden="1" customHeight="1" x14ac:dyDescent="0.25">
      <c r="A341" s="539" t="str">
        <f t="shared" ca="1" si="4"/>
        <v xml:space="preserve">       </v>
      </c>
      <c r="B341" s="540"/>
      <c r="C341" s="575"/>
      <c r="D341" s="576"/>
      <c r="E341" s="576"/>
      <c r="F341" s="576"/>
      <c r="G341" s="576"/>
      <c r="H341" s="576"/>
      <c r="I341" s="576"/>
      <c r="J341" s="576"/>
      <c r="K341" s="576"/>
      <c r="L341" s="577"/>
      <c r="M341" s="24" t="str">
        <f t="shared" ca="1" si="3"/>
        <v xml:space="preserve">       </v>
      </c>
      <c r="N341" s="25"/>
      <c r="O341" s="25"/>
      <c r="P341" s="25"/>
      <c r="Q341" s="25"/>
      <c r="R341" s="25"/>
      <c r="S341" s="25"/>
      <c r="T341" s="25"/>
      <c r="U341" s="25"/>
      <c r="V341" s="25"/>
      <c r="W341" s="25"/>
      <c r="X341" s="25"/>
      <c r="Y341" s="25"/>
      <c r="Z341" s="25"/>
    </row>
    <row r="342" spans="1:26" ht="12.75" hidden="1" customHeight="1" x14ac:dyDescent="0.25">
      <c r="A342" s="539" t="str">
        <f t="shared" ca="1" si="4"/>
        <v xml:space="preserve">       </v>
      </c>
      <c r="B342" s="540"/>
      <c r="C342" s="575"/>
      <c r="D342" s="576"/>
      <c r="E342" s="576"/>
      <c r="F342" s="576"/>
      <c r="G342" s="576"/>
      <c r="H342" s="576"/>
      <c r="I342" s="576"/>
      <c r="J342" s="576"/>
      <c r="K342" s="576"/>
      <c r="L342" s="577"/>
      <c r="M342" s="24" t="str">
        <f t="shared" ca="1" si="3"/>
        <v xml:space="preserve">       </v>
      </c>
      <c r="N342" s="25"/>
      <c r="O342" s="25"/>
      <c r="P342" s="25"/>
      <c r="Q342" s="25"/>
      <c r="R342" s="25"/>
      <c r="S342" s="25"/>
      <c r="T342" s="25"/>
      <c r="U342" s="25"/>
      <c r="V342" s="25"/>
      <c r="W342" s="25"/>
      <c r="X342" s="25"/>
      <c r="Y342" s="25"/>
      <c r="Z342" s="25"/>
    </row>
    <row r="343" spans="1:26" ht="12.75" hidden="1" customHeight="1" x14ac:dyDescent="0.25">
      <c r="A343" s="539" t="str">
        <f t="shared" ca="1" si="4"/>
        <v xml:space="preserve">       </v>
      </c>
      <c r="B343" s="540"/>
      <c r="C343" s="575"/>
      <c r="D343" s="576"/>
      <c r="E343" s="576"/>
      <c r="F343" s="576"/>
      <c r="G343" s="576"/>
      <c r="H343" s="576"/>
      <c r="I343" s="576"/>
      <c r="J343" s="576"/>
      <c r="K343" s="576"/>
      <c r="L343" s="577"/>
      <c r="M343" s="24" t="str">
        <f t="shared" ca="1" si="3"/>
        <v xml:space="preserve">       </v>
      </c>
      <c r="N343" s="25"/>
      <c r="O343" s="25"/>
      <c r="P343" s="25"/>
      <c r="Q343" s="25"/>
      <c r="R343" s="25"/>
      <c r="S343" s="25"/>
      <c r="T343" s="25"/>
      <c r="U343" s="25"/>
      <c r="V343" s="25"/>
      <c r="W343" s="25"/>
      <c r="X343" s="25"/>
      <c r="Y343" s="25"/>
      <c r="Z343" s="25"/>
    </row>
    <row r="344" spans="1:26" ht="12.75" hidden="1" customHeight="1" x14ac:dyDescent="0.25">
      <c r="A344" s="539" t="str">
        <f t="shared" ca="1" si="4"/>
        <v xml:space="preserve">       </v>
      </c>
      <c r="B344" s="540"/>
      <c r="C344" s="575"/>
      <c r="D344" s="576"/>
      <c r="E344" s="576"/>
      <c r="F344" s="576"/>
      <c r="G344" s="576"/>
      <c r="H344" s="576"/>
      <c r="I344" s="576"/>
      <c r="J344" s="576"/>
      <c r="K344" s="576"/>
      <c r="L344" s="577"/>
      <c r="M344" s="24" t="str">
        <f t="shared" ca="1" si="3"/>
        <v xml:space="preserve">       </v>
      </c>
      <c r="N344" s="25"/>
      <c r="O344" s="25"/>
      <c r="P344" s="25"/>
      <c r="Q344" s="25"/>
      <c r="R344" s="25"/>
      <c r="S344" s="25"/>
      <c r="T344" s="25"/>
      <c r="U344" s="25"/>
      <c r="V344" s="25"/>
      <c r="W344" s="25"/>
      <c r="X344" s="25"/>
      <c r="Y344" s="25"/>
      <c r="Z344" s="25"/>
    </row>
    <row r="345" spans="1:26" ht="12.75" hidden="1" customHeight="1" x14ac:dyDescent="0.25">
      <c r="A345" s="539" t="str">
        <f t="shared" ca="1" si="4"/>
        <v xml:space="preserve">       </v>
      </c>
      <c r="B345" s="540"/>
      <c r="C345" s="575"/>
      <c r="D345" s="576"/>
      <c r="E345" s="576"/>
      <c r="F345" s="576"/>
      <c r="G345" s="576"/>
      <c r="H345" s="576"/>
      <c r="I345" s="576"/>
      <c r="J345" s="576"/>
      <c r="K345" s="576"/>
      <c r="L345" s="577"/>
      <c r="M345" s="24" t="str">
        <f t="shared" ca="1" si="3"/>
        <v xml:space="preserve">       </v>
      </c>
      <c r="N345" s="25"/>
      <c r="O345" s="25"/>
      <c r="P345" s="25"/>
      <c r="Q345" s="25"/>
      <c r="R345" s="25"/>
      <c r="S345" s="25"/>
      <c r="T345" s="25"/>
      <c r="U345" s="25"/>
      <c r="V345" s="25"/>
      <c r="W345" s="25"/>
      <c r="X345" s="25"/>
      <c r="Y345" s="25"/>
      <c r="Z345" s="25"/>
    </row>
    <row r="346" spans="1:26" ht="12.75" hidden="1" customHeight="1" x14ac:dyDescent="0.25">
      <c r="A346" s="539" t="str">
        <f t="shared" ca="1" si="4"/>
        <v xml:space="preserve">       </v>
      </c>
      <c r="B346" s="540"/>
      <c r="C346" s="575"/>
      <c r="D346" s="576"/>
      <c r="E346" s="576"/>
      <c r="F346" s="576"/>
      <c r="G346" s="576"/>
      <c r="H346" s="576"/>
      <c r="I346" s="576"/>
      <c r="J346" s="576"/>
      <c r="K346" s="576"/>
      <c r="L346" s="577"/>
      <c r="M346" s="24" t="str">
        <f t="shared" ca="1" si="3"/>
        <v xml:space="preserve">       </v>
      </c>
      <c r="N346" s="25"/>
      <c r="O346" s="25"/>
      <c r="P346" s="25"/>
      <c r="Q346" s="25"/>
      <c r="R346" s="25"/>
      <c r="S346" s="25"/>
      <c r="T346" s="25"/>
      <c r="U346" s="25"/>
      <c r="V346" s="25"/>
      <c r="W346" s="25"/>
      <c r="X346" s="25"/>
      <c r="Y346" s="25"/>
      <c r="Z346" s="25"/>
    </row>
    <row r="347" spans="1:26" ht="23.25" customHeight="1" x14ac:dyDescent="0.25">
      <c r="A347" s="539" t="str">
        <f t="shared" ref="A347:A356" ca="1" si="5">OFFSET($A$213,(ROW()-346)*10-1,0)</f>
        <v xml:space="preserve">CE2. C1 Utilizar  aplicaciones y herramienats informáticas de las TIC de manera responsable y técnica.    </v>
      </c>
      <c r="B347" s="540"/>
      <c r="C347" s="575"/>
      <c r="D347" s="576"/>
      <c r="E347" s="576"/>
      <c r="F347" s="576"/>
      <c r="G347" s="576"/>
      <c r="H347" s="576"/>
      <c r="I347" s="576"/>
      <c r="J347" s="576"/>
      <c r="K347" s="576"/>
      <c r="L347" s="577"/>
      <c r="M347" s="24" t="str">
        <f t="shared" ca="1" si="3"/>
        <v xml:space="preserve">CE2. C1 Utilizar  aplicaciones y herramienats informáticas de las TIC de manera responsable y técnica.    </v>
      </c>
      <c r="N347" s="25"/>
      <c r="O347" s="25"/>
      <c r="P347" s="25"/>
      <c r="Q347" s="25"/>
      <c r="R347" s="25"/>
      <c r="S347" s="25"/>
      <c r="T347" s="25"/>
      <c r="U347" s="25"/>
      <c r="V347" s="25"/>
      <c r="W347" s="25"/>
      <c r="X347" s="25"/>
      <c r="Y347" s="25"/>
      <c r="Z347" s="25"/>
    </row>
    <row r="348" spans="1:26" ht="24" customHeight="1" x14ac:dyDescent="0.25">
      <c r="A348" s="539" t="str">
        <f t="shared" ca="1" si="5"/>
        <v xml:space="preserve">CE2. C2 Utilizar software  en la realización de tareas y requerimientos vinculados a su programa de estudios.    </v>
      </c>
      <c r="B348" s="540"/>
      <c r="C348" s="575"/>
      <c r="D348" s="576"/>
      <c r="E348" s="576"/>
      <c r="F348" s="576"/>
      <c r="G348" s="576"/>
      <c r="H348" s="576"/>
      <c r="I348" s="576"/>
      <c r="J348" s="576"/>
      <c r="K348" s="576"/>
      <c r="L348" s="577"/>
      <c r="M348" s="24" t="str">
        <f t="shared" ca="1" si="3"/>
        <v xml:space="preserve">CE2. C2 Utilizar software  en la realización de tareas y requerimientos vinculados a su programa de estudios.    </v>
      </c>
      <c r="N348" s="25"/>
      <c r="O348" s="25"/>
      <c r="P348" s="25"/>
      <c r="Q348" s="25"/>
      <c r="R348" s="25"/>
      <c r="S348" s="25"/>
      <c r="T348" s="25"/>
      <c r="U348" s="25"/>
      <c r="V348" s="25"/>
      <c r="W348" s="25"/>
      <c r="X348" s="25"/>
      <c r="Y348" s="25"/>
      <c r="Z348" s="25"/>
    </row>
    <row r="349" spans="1:26" ht="2.25" hidden="1" customHeight="1" x14ac:dyDescent="0.25">
      <c r="A349" s="539" t="str">
        <f t="shared" ca="1" si="5"/>
        <v xml:space="preserve">       </v>
      </c>
      <c r="B349" s="540"/>
      <c r="C349" s="327"/>
      <c r="D349" s="209"/>
      <c r="E349" s="209"/>
      <c r="F349" s="209"/>
      <c r="G349" s="209"/>
      <c r="H349" s="209"/>
      <c r="I349" s="209"/>
      <c r="J349" s="209"/>
      <c r="K349" s="209"/>
      <c r="L349" s="210"/>
      <c r="M349" s="24" t="str">
        <f t="shared" ca="1" si="3"/>
        <v xml:space="preserve">       </v>
      </c>
      <c r="N349" s="25"/>
      <c r="O349" s="25"/>
      <c r="P349" s="25"/>
      <c r="Q349" s="25"/>
      <c r="R349" s="25"/>
      <c r="S349" s="25"/>
      <c r="T349" s="25"/>
      <c r="U349" s="25"/>
      <c r="V349" s="25"/>
      <c r="W349" s="25"/>
      <c r="X349" s="25"/>
      <c r="Y349" s="25"/>
      <c r="Z349" s="25"/>
    </row>
    <row r="350" spans="1:26" ht="12.75" hidden="1" customHeight="1" x14ac:dyDescent="0.25">
      <c r="A350" s="539" t="str">
        <f t="shared" ca="1" si="5"/>
        <v xml:space="preserve">       </v>
      </c>
      <c r="B350" s="540"/>
      <c r="C350" s="327"/>
      <c r="D350" s="209"/>
      <c r="E350" s="209"/>
      <c r="F350" s="209"/>
      <c r="G350" s="209"/>
      <c r="H350" s="209"/>
      <c r="I350" s="209"/>
      <c r="J350" s="209"/>
      <c r="K350" s="209"/>
      <c r="L350" s="210"/>
      <c r="M350" s="24" t="str">
        <f t="shared" ca="1" si="3"/>
        <v xml:space="preserve">       </v>
      </c>
      <c r="N350" s="25"/>
      <c r="O350" s="25"/>
      <c r="P350" s="25"/>
      <c r="Q350" s="25"/>
      <c r="R350" s="25"/>
      <c r="S350" s="25"/>
      <c r="T350" s="25"/>
      <c r="U350" s="25"/>
      <c r="V350" s="25"/>
      <c r="W350" s="25"/>
      <c r="X350" s="25"/>
      <c r="Y350" s="25"/>
      <c r="Z350" s="25"/>
    </row>
    <row r="351" spans="1:26" ht="12.75" hidden="1" customHeight="1" x14ac:dyDescent="0.25">
      <c r="A351" s="539" t="str">
        <f t="shared" ca="1" si="5"/>
        <v xml:space="preserve">       </v>
      </c>
      <c r="B351" s="540"/>
      <c r="C351" s="327"/>
      <c r="D351" s="209"/>
      <c r="E351" s="209"/>
      <c r="F351" s="209"/>
      <c r="G351" s="209"/>
      <c r="H351" s="209"/>
      <c r="I351" s="209"/>
      <c r="J351" s="209"/>
      <c r="K351" s="209"/>
      <c r="L351" s="210"/>
      <c r="M351" s="24" t="str">
        <f t="shared" ca="1" si="3"/>
        <v xml:space="preserve">       </v>
      </c>
      <c r="N351" s="25"/>
      <c r="O351" s="25"/>
      <c r="P351" s="25"/>
      <c r="Q351" s="25"/>
      <c r="R351" s="25"/>
      <c r="S351" s="25"/>
      <c r="T351" s="25"/>
      <c r="U351" s="25"/>
      <c r="V351" s="25"/>
      <c r="W351" s="25"/>
      <c r="X351" s="25"/>
      <c r="Y351" s="25"/>
      <c r="Z351" s="25"/>
    </row>
    <row r="352" spans="1:26" ht="12.75" hidden="1" customHeight="1" x14ac:dyDescent="0.25">
      <c r="A352" s="539" t="str">
        <f t="shared" ca="1" si="5"/>
        <v xml:space="preserve">       </v>
      </c>
      <c r="B352" s="540"/>
      <c r="C352" s="327"/>
      <c r="D352" s="209"/>
      <c r="E352" s="209"/>
      <c r="F352" s="209"/>
      <c r="G352" s="209"/>
      <c r="H352" s="209"/>
      <c r="I352" s="209"/>
      <c r="J352" s="209"/>
      <c r="K352" s="209"/>
      <c r="L352" s="210"/>
      <c r="M352" s="24" t="str">
        <f t="shared" ca="1" si="3"/>
        <v xml:space="preserve">       </v>
      </c>
      <c r="N352" s="25"/>
      <c r="O352" s="25"/>
      <c r="P352" s="25"/>
      <c r="Q352" s="25"/>
      <c r="R352" s="25"/>
      <c r="S352" s="25"/>
      <c r="T352" s="25"/>
      <c r="U352" s="25"/>
      <c r="V352" s="25"/>
      <c r="W352" s="25"/>
      <c r="X352" s="25"/>
      <c r="Y352" s="25"/>
      <c r="Z352" s="25"/>
    </row>
    <row r="353" spans="1:26" ht="12.75" hidden="1" customHeight="1" x14ac:dyDescent="0.25">
      <c r="A353" s="539" t="str">
        <f t="shared" ca="1" si="5"/>
        <v xml:space="preserve">       </v>
      </c>
      <c r="B353" s="540"/>
      <c r="C353" s="327"/>
      <c r="D353" s="209"/>
      <c r="E353" s="209"/>
      <c r="F353" s="209"/>
      <c r="G353" s="209"/>
      <c r="H353" s="209"/>
      <c r="I353" s="209"/>
      <c r="J353" s="209"/>
      <c r="K353" s="209"/>
      <c r="L353" s="210"/>
      <c r="M353" s="24" t="str">
        <f t="shared" ca="1" si="3"/>
        <v xml:space="preserve">       </v>
      </c>
      <c r="N353" s="25"/>
      <c r="O353" s="25"/>
      <c r="P353" s="25"/>
      <c r="Q353" s="25"/>
      <c r="R353" s="25"/>
      <c r="S353" s="25"/>
      <c r="T353" s="25"/>
      <c r="U353" s="25"/>
      <c r="V353" s="25"/>
      <c r="W353" s="25"/>
      <c r="X353" s="25"/>
      <c r="Y353" s="25"/>
      <c r="Z353" s="25"/>
    </row>
    <row r="354" spans="1:26" ht="12.75" hidden="1" customHeight="1" x14ac:dyDescent="0.25">
      <c r="A354" s="539" t="str">
        <f t="shared" ca="1" si="5"/>
        <v xml:space="preserve">       </v>
      </c>
      <c r="B354" s="540"/>
      <c r="C354" s="327"/>
      <c r="D354" s="209"/>
      <c r="E354" s="209"/>
      <c r="F354" s="209"/>
      <c r="G354" s="209"/>
      <c r="H354" s="209"/>
      <c r="I354" s="209"/>
      <c r="J354" s="209"/>
      <c r="K354" s="209"/>
      <c r="L354" s="210"/>
      <c r="M354" s="24" t="str">
        <f t="shared" ca="1" si="3"/>
        <v xml:space="preserve">       </v>
      </c>
      <c r="N354" s="25"/>
      <c r="O354" s="25"/>
      <c r="P354" s="25"/>
      <c r="Q354" s="25"/>
      <c r="R354" s="25"/>
      <c r="S354" s="25"/>
      <c r="T354" s="25"/>
      <c r="U354" s="25"/>
      <c r="V354" s="25"/>
      <c r="W354" s="25"/>
      <c r="X354" s="25"/>
      <c r="Y354" s="25"/>
      <c r="Z354" s="25"/>
    </row>
    <row r="355" spans="1:26" ht="12.75" hidden="1" customHeight="1" x14ac:dyDescent="0.25">
      <c r="A355" s="539" t="str">
        <f t="shared" ca="1" si="5"/>
        <v xml:space="preserve">       </v>
      </c>
      <c r="B355" s="540"/>
      <c r="C355" s="327"/>
      <c r="D355" s="209"/>
      <c r="E355" s="209"/>
      <c r="F355" s="209"/>
      <c r="G355" s="209"/>
      <c r="H355" s="209"/>
      <c r="I355" s="209"/>
      <c r="J355" s="209"/>
      <c r="K355" s="209"/>
      <c r="L355" s="210"/>
      <c r="M355" s="24" t="str">
        <f t="shared" ca="1" si="3"/>
        <v xml:space="preserve">       </v>
      </c>
      <c r="N355" s="25"/>
      <c r="O355" s="25"/>
      <c r="P355" s="25"/>
      <c r="Q355" s="25"/>
      <c r="R355" s="25"/>
      <c r="S355" s="25"/>
      <c r="T355" s="25"/>
      <c r="U355" s="25"/>
      <c r="V355" s="25"/>
      <c r="W355" s="25"/>
      <c r="X355" s="25"/>
      <c r="Y355" s="25"/>
      <c r="Z355" s="25"/>
    </row>
    <row r="356" spans="1:26" ht="12.75" hidden="1" customHeight="1" x14ac:dyDescent="0.25">
      <c r="A356" s="539" t="str">
        <f t="shared" ca="1" si="5"/>
        <v xml:space="preserve">       </v>
      </c>
      <c r="B356" s="540"/>
      <c r="C356" s="212"/>
      <c r="D356" s="213"/>
      <c r="E356" s="213"/>
      <c r="F356" s="213"/>
      <c r="G356" s="213"/>
      <c r="H356" s="213"/>
      <c r="I356" s="213"/>
      <c r="J356" s="213"/>
      <c r="K356" s="213"/>
      <c r="L356" s="214"/>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51" t="str">
        <f>'M1'!A357:L357</f>
        <v>EXPERIENCIAS FORMATIVAS EN SITUACIONES REALES DE TRABAJO (EFSRT)</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18.75" customHeight="1" x14ac:dyDescent="0.25">
      <c r="A358" s="215" t="str">
        <f>'M1'!A358</f>
        <v>LUGAR PARA EL DESARROLLO DE LA EFSRT</v>
      </c>
      <c r="B358" s="215" t="str">
        <f>'M1'!B358</f>
        <v>AMBIENTES/ÁREAS (1)</v>
      </c>
      <c r="C358" s="571" t="str">
        <f>'M1'!C358:J358</f>
        <v>DESCRIPCIÓN DE LA ESTRATEGIA PARA LA IMPLEMENTACIÓN DE LA EFSRT (2)</v>
      </c>
      <c r="D358" s="548"/>
      <c r="E358" s="548"/>
      <c r="F358" s="548"/>
      <c r="G358" s="548"/>
      <c r="H358" s="548"/>
      <c r="I358" s="548"/>
      <c r="J358" s="540"/>
      <c r="K358" s="215" t="str">
        <f>'M1'!K358</f>
        <v>CRÉDITOS</v>
      </c>
      <c r="L358" s="215" t="str">
        <f>'M1'!L358</f>
        <v>HORAS (P)</v>
      </c>
      <c r="M358" s="24" t="str">
        <f t="shared" si="3"/>
        <v>LUGAR PARA EL DESARROLLO DE LA EFSRT</v>
      </c>
      <c r="N358" s="175"/>
      <c r="O358" s="175"/>
      <c r="P358" s="175"/>
      <c r="Q358" s="175"/>
      <c r="R358" s="175"/>
      <c r="S358" s="175"/>
      <c r="T358" s="175"/>
      <c r="U358" s="175"/>
      <c r="V358" s="175"/>
      <c r="W358" s="175"/>
      <c r="X358" s="175"/>
      <c r="Y358" s="175"/>
      <c r="Z358" s="175"/>
    </row>
    <row r="359" spans="1:26" ht="148.5" customHeight="1" x14ac:dyDescent="0.25">
      <c r="A359" s="203" t="s">
        <v>596</v>
      </c>
      <c r="B359" s="203" t="s">
        <v>538</v>
      </c>
      <c r="C359" s="541" t="s">
        <v>539</v>
      </c>
      <c r="D359" s="548"/>
      <c r="E359" s="548"/>
      <c r="F359" s="548"/>
      <c r="G359" s="548"/>
      <c r="H359" s="548"/>
      <c r="I359" s="548"/>
      <c r="J359" s="540"/>
      <c r="K359" s="217">
        <f>Organización_Modular!I102</f>
        <v>4</v>
      </c>
      <c r="L359" s="218">
        <f>K359*32</f>
        <v>128</v>
      </c>
      <c r="M359" s="24" t="str">
        <f t="shared" ref="M359:M360" si="6">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75"/>
      <c r="O359" s="175"/>
      <c r="P359" s="175"/>
      <c r="Q359" s="175"/>
      <c r="R359" s="175"/>
      <c r="S359" s="175"/>
      <c r="T359" s="175"/>
      <c r="U359" s="175"/>
      <c r="V359" s="175"/>
      <c r="W359" s="175"/>
      <c r="X359" s="175"/>
      <c r="Y359" s="175"/>
      <c r="Z359" s="175"/>
    </row>
    <row r="360" spans="1:26" ht="158.25" customHeight="1" x14ac:dyDescent="0.25">
      <c r="A360" s="203" t="s">
        <v>540</v>
      </c>
      <c r="B360" s="219" t="s">
        <v>541</v>
      </c>
      <c r="C360" s="539" t="s">
        <v>542</v>
      </c>
      <c r="D360" s="548"/>
      <c r="E360" s="548"/>
      <c r="F360" s="548"/>
      <c r="G360" s="548"/>
      <c r="H360" s="548"/>
      <c r="I360" s="548"/>
      <c r="J360" s="540"/>
      <c r="K360" s="220"/>
      <c r="L360" s="221"/>
      <c r="M360" s="24" t="str">
        <f t="shared" si="6"/>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75"/>
      <c r="O360" s="175"/>
      <c r="P360" s="175"/>
      <c r="Q360" s="175"/>
      <c r="R360" s="175"/>
      <c r="S360" s="175"/>
      <c r="T360" s="175"/>
      <c r="U360" s="175"/>
      <c r="V360" s="175"/>
      <c r="W360" s="175"/>
      <c r="X360" s="175"/>
      <c r="Y360" s="175"/>
      <c r="Z360" s="175"/>
    </row>
    <row r="361" spans="1:26" ht="29.25" customHeight="1" x14ac:dyDescent="0.25">
      <c r="A361" s="569" t="str">
        <f>'M1'!A361</f>
        <v>(1) Colocar el nombre del espacio, área u otros, donde se desarrolla las EFSRT
(2) Realizar una breve descripción respecto al desarrollo de las EFSRT, según el lugar de realización.</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172"/>
      <c r="D362" s="222"/>
      <c r="E362" s="222"/>
      <c r="F362" s="223"/>
      <c r="G362" s="223"/>
      <c r="H362" s="223"/>
      <c r="I362" s="223"/>
      <c r="J362" s="223"/>
      <c r="K362" s="223"/>
      <c r="L362" s="223"/>
      <c r="M362" s="24"/>
      <c r="N362" s="25"/>
      <c r="O362" s="25"/>
      <c r="P362" s="25"/>
      <c r="Q362" s="25"/>
      <c r="R362" s="25"/>
      <c r="S362" s="25"/>
      <c r="T362" s="25"/>
      <c r="U362" s="25"/>
      <c r="V362" s="25"/>
      <c r="W362" s="25"/>
      <c r="X362" s="25"/>
      <c r="Y362" s="25"/>
      <c r="Z362" s="25"/>
    </row>
    <row r="363" spans="1:26" ht="12.75" customHeight="1" x14ac:dyDescent="0.25">
      <c r="A363" s="224" t="s">
        <v>540</v>
      </c>
      <c r="B363" s="225" t="s">
        <v>546</v>
      </c>
      <c r="C363" s="172"/>
      <c r="D363" s="222"/>
      <c r="E363" s="222"/>
      <c r="F363" s="223"/>
      <c r="G363" s="223"/>
      <c r="H363" s="223"/>
      <c r="I363" s="223"/>
      <c r="J363" s="223"/>
      <c r="K363" s="223"/>
      <c r="L363" s="223"/>
      <c r="M363" s="24"/>
      <c r="N363" s="25"/>
      <c r="O363" s="25"/>
      <c r="P363" s="25"/>
      <c r="Q363" s="25"/>
      <c r="R363" s="25"/>
      <c r="S363" s="25"/>
      <c r="T363" s="25"/>
      <c r="U363" s="25"/>
      <c r="V363" s="25"/>
      <c r="W363" s="25"/>
      <c r="X363" s="25"/>
      <c r="Y363" s="25"/>
      <c r="Z363" s="25"/>
    </row>
    <row r="364" spans="1:26" ht="12.75" customHeight="1" x14ac:dyDescent="0.25">
      <c r="A364" s="224"/>
      <c r="B364" s="225" t="s">
        <v>547</v>
      </c>
      <c r="C364" s="172"/>
      <c r="D364" s="222"/>
      <c r="E364" s="222"/>
      <c r="F364" s="223"/>
      <c r="G364" s="223"/>
      <c r="H364" s="223"/>
      <c r="I364" s="223"/>
      <c r="J364" s="223"/>
      <c r="K364" s="223"/>
      <c r="L364" s="223"/>
      <c r="M364" s="25"/>
      <c r="N364" s="25"/>
      <c r="O364" s="25"/>
      <c r="P364" s="25"/>
      <c r="Q364" s="25"/>
      <c r="R364" s="25"/>
      <c r="S364" s="25"/>
      <c r="T364" s="25"/>
      <c r="U364" s="25"/>
      <c r="V364" s="25"/>
      <c r="W364" s="25"/>
      <c r="X364" s="25"/>
      <c r="Y364" s="25"/>
      <c r="Z364" s="25"/>
    </row>
    <row r="365" spans="1:26" ht="12.75" customHeight="1" x14ac:dyDescent="0.25">
      <c r="A365" s="224"/>
      <c r="B365" s="225" t="s">
        <v>548</v>
      </c>
      <c r="C365" s="172"/>
      <c r="D365" s="222"/>
      <c r="E365" s="222"/>
      <c r="F365" s="223"/>
      <c r="G365" s="223"/>
      <c r="H365" s="223"/>
      <c r="I365" s="223"/>
      <c r="J365" s="223"/>
      <c r="K365" s="223"/>
      <c r="L365" s="223"/>
      <c r="M365" s="25"/>
      <c r="N365" s="25"/>
      <c r="O365" s="25"/>
      <c r="P365" s="25"/>
      <c r="Q365" s="25"/>
      <c r="R365" s="25"/>
      <c r="S365" s="25"/>
      <c r="T365" s="25"/>
      <c r="U365" s="25"/>
      <c r="V365" s="25"/>
      <c r="W365" s="25"/>
      <c r="X365" s="25"/>
      <c r="Y365" s="25"/>
      <c r="Z365" s="25"/>
    </row>
    <row r="366" spans="1:26" ht="12.75" customHeight="1" x14ac:dyDescent="0.25">
      <c r="A366" s="224"/>
      <c r="B366" s="225" t="s">
        <v>549</v>
      </c>
      <c r="C366" s="172"/>
      <c r="D366" s="222"/>
      <c r="E366" s="222"/>
      <c r="F366" s="223"/>
      <c r="G366" s="223"/>
      <c r="H366" s="223"/>
      <c r="I366" s="223"/>
      <c r="J366" s="223"/>
      <c r="K366" s="223"/>
      <c r="L366" s="223"/>
      <c r="M366" s="25"/>
      <c r="N366" s="25"/>
      <c r="O366" s="25"/>
      <c r="P366" s="25"/>
      <c r="Q366" s="25"/>
      <c r="R366" s="25"/>
      <c r="S366" s="25"/>
      <c r="T366" s="25"/>
      <c r="U366" s="25"/>
      <c r="V366" s="25"/>
      <c r="W366" s="25"/>
      <c r="X366" s="25"/>
      <c r="Y366" s="25"/>
      <c r="Z366" s="25"/>
    </row>
    <row r="367" spans="1:26" ht="12.75" customHeight="1" x14ac:dyDescent="0.25">
      <c r="A367" s="227"/>
      <c r="B367" s="225" t="s">
        <v>550</v>
      </c>
      <c r="C367" s="172"/>
      <c r="D367" s="222"/>
      <c r="E367" s="222"/>
      <c r="F367" s="223"/>
      <c r="G367" s="223"/>
      <c r="H367" s="223"/>
      <c r="I367" s="223"/>
      <c r="J367" s="223"/>
      <c r="K367" s="223"/>
      <c r="L367" s="223"/>
      <c r="M367" s="25"/>
      <c r="N367" s="25"/>
      <c r="O367" s="25"/>
      <c r="P367" s="25"/>
      <c r="Q367" s="25"/>
      <c r="R367" s="25"/>
      <c r="S367" s="25"/>
      <c r="T367" s="25"/>
      <c r="U367" s="25"/>
      <c r="V367" s="25"/>
      <c r="W367" s="25"/>
      <c r="X367" s="25"/>
      <c r="Y367" s="25"/>
      <c r="Z367" s="25"/>
    </row>
    <row r="368" spans="1:26" ht="12.75" customHeight="1" x14ac:dyDescent="0.25">
      <c r="A368" s="223"/>
      <c r="B368" s="172"/>
      <c r="C368" s="172"/>
      <c r="D368" s="222"/>
      <c r="E368" s="222"/>
      <c r="F368" s="223"/>
      <c r="G368" s="223"/>
      <c r="H368" s="223"/>
      <c r="I368" s="223"/>
      <c r="J368" s="223"/>
      <c r="K368" s="223"/>
      <c r="L368" s="223"/>
      <c r="M368" s="25"/>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5"/>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5"/>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5"/>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5"/>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5"/>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5"/>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5"/>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5"/>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5"/>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5"/>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5"/>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5"/>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5"/>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5"/>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5"/>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5"/>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5"/>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5"/>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5"/>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5"/>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5"/>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5"/>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5"/>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5"/>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5"/>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5"/>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5"/>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5"/>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5"/>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5"/>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5"/>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5"/>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5"/>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5"/>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5"/>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5"/>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5"/>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5"/>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5"/>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5"/>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5"/>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5"/>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5"/>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5"/>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5"/>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5"/>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5"/>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5"/>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5"/>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5"/>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5"/>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5"/>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5"/>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5"/>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5"/>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5"/>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5"/>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5"/>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5"/>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5"/>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5"/>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5"/>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5"/>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5"/>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5"/>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5"/>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5"/>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5"/>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5"/>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5"/>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5"/>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5"/>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5"/>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5"/>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5"/>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5"/>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5"/>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5"/>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5"/>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5"/>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5"/>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5"/>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5"/>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5"/>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5"/>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5"/>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5"/>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5"/>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5"/>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5"/>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5"/>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5"/>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5"/>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5"/>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5"/>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5"/>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5"/>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5"/>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5"/>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5"/>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5"/>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5"/>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5"/>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5"/>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5"/>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5"/>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5"/>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5"/>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5"/>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5"/>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5"/>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5"/>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5"/>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5"/>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5"/>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5"/>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5"/>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5"/>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5"/>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5"/>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5"/>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5"/>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5"/>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5"/>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5"/>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5"/>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5"/>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5"/>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5"/>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5"/>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5"/>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5"/>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5"/>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5"/>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5"/>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5"/>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5"/>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5"/>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5"/>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5"/>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5"/>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5"/>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5"/>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5"/>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5"/>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5"/>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5"/>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5"/>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5"/>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5"/>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5"/>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5"/>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5"/>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5"/>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5"/>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5"/>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5"/>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5"/>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5"/>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5"/>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5"/>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5"/>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5"/>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5"/>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5"/>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5"/>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5"/>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5"/>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5"/>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5"/>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5"/>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5"/>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5"/>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5"/>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5"/>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5"/>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5"/>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5"/>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5"/>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5"/>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5"/>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5"/>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5"/>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5"/>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5"/>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5"/>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5"/>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5"/>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5"/>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5"/>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5"/>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5"/>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5"/>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5"/>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5"/>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5"/>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5"/>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5"/>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5"/>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5"/>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5"/>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5"/>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5"/>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5"/>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5"/>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5"/>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5"/>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5"/>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5"/>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5"/>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5"/>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5"/>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5"/>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5"/>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5"/>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5"/>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5"/>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5"/>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5"/>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5"/>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5"/>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5"/>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5"/>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5"/>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5"/>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5"/>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5"/>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5"/>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5"/>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5"/>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5"/>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5"/>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5"/>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5"/>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5"/>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5"/>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5"/>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5"/>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5"/>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5"/>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5"/>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5"/>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5"/>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5"/>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5"/>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5"/>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5"/>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5"/>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5"/>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5"/>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5"/>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5"/>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5"/>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5"/>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5"/>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5"/>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5"/>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5"/>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5"/>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5"/>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5"/>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5"/>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5"/>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5"/>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5"/>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5"/>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5"/>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5"/>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5"/>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5"/>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5"/>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5"/>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5"/>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5"/>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5"/>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5"/>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5"/>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5"/>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5"/>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5"/>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5"/>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5"/>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5"/>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5"/>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5"/>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5"/>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5"/>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5"/>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5"/>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5"/>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5"/>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5"/>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5"/>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5"/>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5"/>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5"/>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5"/>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5"/>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5"/>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5"/>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5"/>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5"/>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5"/>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5"/>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5"/>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5"/>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5"/>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5"/>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5"/>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5"/>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5"/>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5"/>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5"/>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5"/>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5"/>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5"/>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5"/>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5"/>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5"/>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5"/>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5"/>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5"/>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5"/>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5"/>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5"/>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5"/>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5"/>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5"/>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5"/>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5"/>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5"/>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5"/>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5"/>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5"/>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5"/>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5"/>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5"/>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5"/>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5"/>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5"/>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5"/>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5"/>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5"/>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5"/>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5"/>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5"/>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5"/>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5"/>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5"/>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5"/>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5"/>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5"/>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5"/>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5"/>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5"/>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5"/>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5"/>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5"/>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5"/>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5"/>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5"/>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5"/>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5"/>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5"/>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5"/>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5"/>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5"/>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5"/>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5"/>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5"/>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5"/>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5"/>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5"/>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5"/>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5"/>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5"/>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5"/>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5"/>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5"/>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5"/>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5"/>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5"/>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5"/>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5"/>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5"/>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5"/>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5"/>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5"/>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5"/>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5"/>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5"/>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5"/>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5"/>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5"/>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5"/>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5"/>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5"/>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5"/>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5"/>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5"/>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5"/>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5"/>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5"/>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5"/>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5"/>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5"/>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5"/>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5"/>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5"/>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5"/>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5"/>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5"/>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5"/>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5"/>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5"/>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5"/>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5"/>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5"/>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5"/>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5"/>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5"/>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5"/>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5"/>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5"/>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5"/>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5"/>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5"/>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5"/>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5"/>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5"/>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5"/>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5"/>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5"/>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5"/>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5"/>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5"/>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5"/>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5"/>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5"/>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5"/>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5"/>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5"/>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5"/>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5"/>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5"/>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5"/>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5"/>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5"/>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5"/>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5"/>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5"/>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5"/>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5"/>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5"/>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5"/>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5"/>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5"/>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5"/>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5"/>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5"/>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5"/>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5"/>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5"/>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5"/>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5"/>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5"/>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5"/>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5"/>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5"/>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5"/>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5"/>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5"/>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5"/>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5"/>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5"/>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5"/>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5"/>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5"/>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5"/>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5"/>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5"/>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5"/>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5"/>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5"/>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5"/>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5"/>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5"/>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5"/>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5"/>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5"/>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5"/>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5"/>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5"/>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5"/>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5"/>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5"/>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5"/>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5"/>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5"/>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5"/>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5"/>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5"/>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5"/>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5"/>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5"/>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5"/>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5"/>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5"/>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5"/>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5"/>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5"/>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5"/>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5"/>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5"/>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5"/>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5"/>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5"/>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5"/>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5"/>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5"/>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5"/>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5"/>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5"/>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5"/>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5"/>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5"/>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5"/>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5"/>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5"/>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5"/>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5"/>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5"/>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5"/>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5"/>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5"/>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5"/>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5"/>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5"/>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5"/>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5"/>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5"/>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5"/>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5"/>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5"/>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5"/>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5"/>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5"/>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5"/>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5"/>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5"/>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5"/>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5"/>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5"/>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5"/>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5"/>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5"/>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5"/>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5"/>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5"/>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5"/>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5"/>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5"/>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5"/>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5"/>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5"/>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5"/>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5"/>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5"/>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5"/>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5"/>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5"/>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5"/>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5"/>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5"/>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5"/>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5"/>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5"/>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5"/>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5"/>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5"/>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5"/>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5"/>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5"/>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5"/>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5"/>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5"/>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5"/>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5"/>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5"/>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5"/>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5"/>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5"/>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5"/>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5"/>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5"/>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5"/>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5"/>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5"/>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5"/>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5"/>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5"/>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5"/>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5"/>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5"/>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5"/>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5"/>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5"/>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5"/>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5"/>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5"/>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5"/>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5"/>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5"/>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5"/>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5"/>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5"/>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5"/>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5"/>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5"/>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5"/>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5"/>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5"/>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5"/>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5"/>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5"/>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5"/>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5"/>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5"/>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5"/>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5"/>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5"/>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5"/>
      <c r="N1000" s="25"/>
      <c r="O1000" s="25"/>
      <c r="P1000" s="25"/>
      <c r="Q1000" s="25"/>
      <c r="R1000" s="25"/>
      <c r="S1000" s="25"/>
      <c r="T1000" s="25"/>
      <c r="U1000" s="25"/>
      <c r="V1000" s="25"/>
      <c r="W1000" s="25"/>
      <c r="X1000" s="25"/>
      <c r="Y1000" s="25"/>
      <c r="Z1000" s="25"/>
    </row>
  </sheetData>
  <autoFilter ref="A16:M361" xr:uid="{00000000-0009-0000-0000-000006000000}"/>
  <mergeCells count="67">
    <mergeCell ref="C360:J360"/>
    <mergeCell ref="F220:G220"/>
    <mergeCell ref="I220:J220"/>
    <mergeCell ref="A322:L322"/>
    <mergeCell ref="A323:L323"/>
    <mergeCell ref="A324:L324"/>
    <mergeCell ref="A325:L325"/>
    <mergeCell ref="A326:B326"/>
    <mergeCell ref="C326:L326"/>
    <mergeCell ref="A328:B328"/>
    <mergeCell ref="A329:B329"/>
    <mergeCell ref="A330:B330"/>
    <mergeCell ref="A333:B333"/>
    <mergeCell ref="A334:B334"/>
    <mergeCell ref="A335:B335"/>
    <mergeCell ref="A336:B336"/>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C327:L348"/>
    <mergeCell ref="A327:B327"/>
    <mergeCell ref="A332:B332"/>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L18:L31"/>
    <mergeCell ref="L38:L54"/>
    <mergeCell ref="A331:B331"/>
    <mergeCell ref="L222:L236"/>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A359:J359">
    <cfRule type="containsBlanks" dxfId="68" priority="17">
      <formula>LEN(TRIM(A359))=0</formula>
    </cfRule>
  </conditionalFormatting>
  <conditionalFormatting sqref="B360:J360">
    <cfRule type="containsBlanks" dxfId="67" priority="20">
      <formula>LEN(TRIM(B360))=0</formula>
    </cfRule>
  </conditionalFormatting>
  <conditionalFormatting sqref="C222">
    <cfRule type="containsBlanks" dxfId="66" priority="7">
      <formula>LEN(TRIM(C222))=0</formula>
    </cfRule>
  </conditionalFormatting>
  <conditionalFormatting sqref="C224">
    <cfRule type="containsBlanks" dxfId="65" priority="6">
      <formula>LEN(TRIM(C224))=0</formula>
    </cfRule>
  </conditionalFormatting>
  <conditionalFormatting sqref="C226">
    <cfRule type="containsBlanks" dxfId="64" priority="9">
      <formula>LEN(TRIM(C226))=0</formula>
    </cfRule>
  </conditionalFormatting>
  <conditionalFormatting sqref="C232:C234">
    <cfRule type="containsBlanks" dxfId="63" priority="10">
      <formula>LEN(TRIM(C232))=0</formula>
    </cfRule>
  </conditionalFormatting>
  <conditionalFormatting sqref="C237">
    <cfRule type="containsBlanks" dxfId="62" priority="13">
      <formula>LEN(TRIM(C237))=0</formula>
    </cfRule>
  </conditionalFormatting>
  <conditionalFormatting sqref="C20:C27 L32:L37 C32 C34:C37 C42:C47 L55:L217 C56:C217 L237:L321 C225 C227:C231 C238:C321 C349:L356">
    <cfRule type="containsBlanks" dxfId="61" priority="18">
      <formula>LEN(TRIM(C361))=0</formula>
    </cfRule>
  </conditionalFormatting>
  <conditionalFormatting sqref="A360">
    <cfRule type="containsBlanks" dxfId="60" priority="1">
      <formula>LEN(TRIM(A360))=0</formula>
    </cfRule>
  </conditionalFormatting>
  <dataValidations count="1">
    <dataValidation type="list" allowBlank="1" showErrorMessage="1" sqref="A360" xr:uid="{00000000-0002-0000-0600-000000000000}">
      <formula1>$A$362:$A$363</formula1>
    </dataValidation>
  </dataValidations>
  <pageMargins left="0.23622047244094491" right="0.19685039370078741" top="0.74803149606299213" bottom="0.74803149606299213" header="0" footer="0"/>
  <pageSetup paperSize="9" scale="6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Z1000"/>
  <sheetViews>
    <sheetView showGridLines="0" view="pageBreakPreview" topLeftCell="A242" zoomScale="112" zoomScaleNormal="100" zoomScaleSheetLayoutView="112" workbookViewId="0">
      <selection activeCell="A234" sqref="A234:XFD234"/>
    </sheetView>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7.5703125" customWidth="1"/>
    <col min="6" max="7" width="6.7109375" customWidth="1"/>
    <col min="8" max="8" width="8.7109375" customWidth="1"/>
    <col min="9" max="10" width="6.7109375" customWidth="1"/>
    <col min="11" max="11" width="8.7109375" customWidth="1"/>
    <col min="12" max="12" width="20.7109375" customWidth="1"/>
    <col min="13" max="13" width="9.140625" customWidth="1"/>
    <col min="14" max="26" width="11.42578125" customWidth="1"/>
  </cols>
  <sheetData>
    <row r="1" spans="1:26" ht="27.75" customHeight="1" x14ac:dyDescent="0.25">
      <c r="A1" s="558" t="str">
        <f>'M3'!A1:L1</f>
        <v>ORGANIZACIÓN DE LOS ELEMENTOS DEL MÓDULO</v>
      </c>
      <c r="B1" s="457"/>
      <c r="C1" s="457"/>
      <c r="D1" s="457"/>
      <c r="E1" s="457"/>
      <c r="F1" s="457"/>
      <c r="G1" s="457"/>
      <c r="H1" s="457"/>
      <c r="I1" s="457"/>
      <c r="J1" s="457"/>
      <c r="K1" s="457"/>
      <c r="L1" s="457"/>
      <c r="M1" s="175"/>
      <c r="N1" s="175"/>
      <c r="O1" s="175"/>
      <c r="P1" s="175"/>
      <c r="Q1" s="175"/>
      <c r="R1" s="175"/>
      <c r="S1" s="175"/>
      <c r="T1" s="175"/>
      <c r="U1" s="175"/>
      <c r="V1" s="175"/>
      <c r="W1" s="175"/>
      <c r="X1" s="175"/>
      <c r="Y1" s="175"/>
      <c r="Z1" s="175"/>
    </row>
    <row r="2" spans="1:26" ht="12.75" customHeight="1" x14ac:dyDescent="0.25">
      <c r="A2" s="176"/>
      <c r="B2" s="176"/>
      <c r="C2" s="176"/>
      <c r="D2" s="176"/>
      <c r="E2" s="176"/>
      <c r="F2" s="176"/>
      <c r="G2" s="176"/>
      <c r="H2" s="176"/>
      <c r="I2" s="176"/>
      <c r="J2" s="176"/>
      <c r="K2" s="176"/>
      <c r="L2" s="176"/>
      <c r="M2" s="175"/>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5"/>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5"/>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5"/>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5"/>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ESTILISMO</v>
      </c>
      <c r="C7" s="178" t="s">
        <v>12</v>
      </c>
      <c r="D7" s="36" t="str">
        <f>Perfil_Egreso!E11</f>
        <v>S3496-2-001</v>
      </c>
      <c r="E7" s="396"/>
      <c r="F7" s="559" t="str">
        <f>Perfil_Egreso!A9</f>
        <v>DENOMINACIÓN VARIANTE</v>
      </c>
      <c r="G7" s="423"/>
      <c r="H7" s="526"/>
      <c r="I7" s="438">
        <f>Perfil_Egreso!B9</f>
        <v>0</v>
      </c>
      <c r="J7" s="436"/>
      <c r="K7" s="436"/>
      <c r="L7" s="433"/>
      <c r="M7" s="25"/>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5"/>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5"/>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5"/>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row>
    <row r="13" spans="1:26" ht="25.5" customHeight="1" x14ac:dyDescent="0.25">
      <c r="A13" s="564" t="s">
        <v>490</v>
      </c>
      <c r="B13" s="548"/>
      <c r="C13" s="548"/>
      <c r="D13" s="548"/>
      <c r="E13" s="548"/>
      <c r="F13" s="548"/>
      <c r="G13" s="548"/>
      <c r="H13" s="548"/>
      <c r="I13" s="548"/>
      <c r="J13" s="548"/>
      <c r="K13" s="548"/>
      <c r="L13" s="540"/>
      <c r="M13" s="25"/>
      <c r="N13" s="25"/>
      <c r="O13" s="25"/>
      <c r="P13" s="25"/>
      <c r="Q13" s="25"/>
      <c r="R13" s="25"/>
      <c r="S13" s="25"/>
      <c r="T13" s="25"/>
      <c r="U13" s="25"/>
      <c r="V13" s="25"/>
      <c r="W13" s="25"/>
      <c r="X13" s="25"/>
      <c r="Y13" s="25"/>
      <c r="Z13" s="25"/>
    </row>
    <row r="14" spans="1:26" ht="33.75" customHeight="1" x14ac:dyDescent="0.25">
      <c r="A14" s="554" t="str">
        <f>Organización_Modular!C103</f>
        <v>UC5 Ejecutar el servicio de estética en manos y pies teniendo en cuenta los requerimientos del cliente, los procedimientos del establecimiento, criterios técnicos, estéticos y de bioseguridad e higiene.</v>
      </c>
      <c r="B14" s="548"/>
      <c r="C14" s="548"/>
      <c r="D14" s="548"/>
      <c r="E14" s="548"/>
      <c r="F14" s="548"/>
      <c r="G14" s="548"/>
      <c r="H14" s="548"/>
      <c r="I14" s="548"/>
      <c r="J14" s="548"/>
      <c r="K14" s="548"/>
      <c r="L14" s="540"/>
      <c r="M14" s="25"/>
      <c r="N14" s="25"/>
      <c r="O14" s="25"/>
      <c r="P14" s="25"/>
      <c r="Q14" s="25"/>
      <c r="R14" s="25"/>
      <c r="S14" s="25"/>
      <c r="T14" s="25"/>
      <c r="U14" s="25"/>
      <c r="V14" s="25"/>
      <c r="W14" s="25"/>
      <c r="X14" s="25"/>
      <c r="Y14" s="25"/>
      <c r="Z14" s="25"/>
    </row>
    <row r="15" spans="1:26" ht="21.75" customHeight="1" x14ac:dyDescent="0.25">
      <c r="A15" s="182" t="s">
        <v>491</v>
      </c>
      <c r="B15" s="555" t="str">
        <f>Organización_Modular!A103</f>
        <v>M4. MANICURE Y PEDICURE</v>
      </c>
      <c r="C15" s="548"/>
      <c r="D15" s="548"/>
      <c r="E15" s="548"/>
      <c r="F15" s="548"/>
      <c r="G15" s="548"/>
      <c r="H15" s="548"/>
      <c r="I15" s="548"/>
      <c r="J15" s="548"/>
      <c r="K15" s="548"/>
      <c r="L15" s="540"/>
      <c r="M15" s="25"/>
      <c r="N15" s="25"/>
      <c r="O15" s="25"/>
      <c r="P15" s="25"/>
      <c r="Q15" s="25"/>
      <c r="R15" s="25"/>
      <c r="S15" s="25"/>
      <c r="T15" s="25"/>
      <c r="U15" s="25"/>
      <c r="V15" s="25"/>
      <c r="W15" s="25"/>
      <c r="X15" s="25"/>
      <c r="Y15" s="25"/>
      <c r="Z15" s="25"/>
    </row>
    <row r="16" spans="1:26" ht="23.25" customHeight="1" x14ac:dyDescent="0.25">
      <c r="A16" s="183" t="s">
        <v>492</v>
      </c>
      <c r="B16" s="183" t="s">
        <v>493</v>
      </c>
      <c r="C16" s="183" t="s">
        <v>494</v>
      </c>
      <c r="D16" s="183" t="s">
        <v>441</v>
      </c>
      <c r="E16" s="183" t="s">
        <v>495</v>
      </c>
      <c r="F16" s="547" t="s">
        <v>496</v>
      </c>
      <c r="G16" s="540"/>
      <c r="H16" s="183" t="s">
        <v>496</v>
      </c>
      <c r="I16" s="547" t="s">
        <v>497</v>
      </c>
      <c r="J16" s="540"/>
      <c r="K16" s="183" t="s">
        <v>497</v>
      </c>
      <c r="L16" s="183" t="s">
        <v>498</v>
      </c>
      <c r="M16" s="187" t="s">
        <v>20</v>
      </c>
      <c r="N16" s="25"/>
      <c r="O16" s="25"/>
      <c r="P16" s="25"/>
      <c r="Q16" s="25"/>
      <c r="R16" s="25"/>
      <c r="S16" s="25"/>
      <c r="T16" s="25"/>
      <c r="U16" s="25"/>
      <c r="V16" s="25"/>
      <c r="W16" s="25"/>
      <c r="X16" s="25"/>
      <c r="Y16" s="25"/>
      <c r="Z16" s="25"/>
    </row>
    <row r="17" spans="1:26" ht="15.75" customHeight="1" x14ac:dyDescent="0.25">
      <c r="A17" s="183"/>
      <c r="B17" s="183"/>
      <c r="C17" s="183"/>
      <c r="D17" s="183"/>
      <c r="E17" s="183"/>
      <c r="F17" s="183" t="s">
        <v>499</v>
      </c>
      <c r="G17" s="183" t="s">
        <v>500</v>
      </c>
      <c r="H17" s="183"/>
      <c r="I17" s="183" t="s">
        <v>499</v>
      </c>
      <c r="J17" s="183" t="s">
        <v>500</v>
      </c>
      <c r="K17" s="183"/>
      <c r="L17" s="183"/>
      <c r="M17" s="187"/>
      <c r="N17" s="25"/>
      <c r="O17" s="25"/>
      <c r="P17" s="25"/>
      <c r="Q17" s="25"/>
      <c r="R17" s="25"/>
      <c r="S17" s="25"/>
      <c r="T17" s="25"/>
      <c r="U17" s="25"/>
      <c r="V17" s="25"/>
      <c r="W17" s="25"/>
      <c r="X17" s="25"/>
      <c r="Y17" s="25"/>
      <c r="Z17" s="25"/>
    </row>
    <row r="18" spans="1:26" ht="105.75" customHeight="1" x14ac:dyDescent="0.25">
      <c r="A18" s="189" t="str">
        <f>Capacidades!L913</f>
        <v xml:space="preserve">UC5 C1 Ejecutar procedimientos  de limpieza, desinfección y preparación de manos y pies teniendo en cuenta los requerimientos del cliente, los procedimientos del establecimiento, criterios técnicos y normas de bioseguridad e higiene.     </v>
      </c>
      <c r="B18" s="196" t="str">
        <f>Capacidades!M913</f>
        <v>C1I1 Organiza el area de trabajo, equipos, instrumentos y materiales,  considerando criterios técnicos y normas de bioseguridad e higiene.</v>
      </c>
      <c r="C18" s="291" t="s">
        <v>597</v>
      </c>
      <c r="D18" s="191" t="str">
        <f>Organización_Modular!F103</f>
        <v>PREPARACION DE MANOS Y PIES</v>
      </c>
      <c r="E18" s="191" t="str">
        <f>Organización_Modular!G103</f>
        <v>IV</v>
      </c>
      <c r="F18" s="191">
        <f>Organización_Modular!H103</f>
        <v>1</v>
      </c>
      <c r="G18" s="191">
        <f>Organización_Modular!I103</f>
        <v>3</v>
      </c>
      <c r="H18" s="191">
        <f>SUM(F18:G18)</f>
        <v>4</v>
      </c>
      <c r="I18" s="191">
        <f>F18*16</f>
        <v>16</v>
      </c>
      <c r="J18" s="191">
        <f>G18*32</f>
        <v>96</v>
      </c>
      <c r="K18" s="191">
        <f>SUM(I18:J18)</f>
        <v>112</v>
      </c>
      <c r="L18" s="552" t="s">
        <v>502</v>
      </c>
      <c r="M18" s="24" t="str">
        <f t="shared" ref="M18:M217" si="0">B18</f>
        <v>C1I1 Organiza el area de trabajo, equipos, instrumentos y materiales,  considerando criterios técnicos y normas de bioseguridad e higiene.</v>
      </c>
      <c r="N18" s="25"/>
      <c r="O18" s="25"/>
      <c r="P18" s="25"/>
      <c r="Q18" s="25"/>
      <c r="R18" s="25"/>
      <c r="S18" s="25"/>
      <c r="T18" s="25"/>
      <c r="U18" s="25"/>
      <c r="V18" s="25"/>
      <c r="W18" s="25"/>
      <c r="X18" s="25"/>
      <c r="Y18" s="25"/>
      <c r="Z18" s="25"/>
    </row>
    <row r="19" spans="1:26" ht="92.25" customHeight="1" x14ac:dyDescent="0.25">
      <c r="A19" s="193"/>
      <c r="B19" s="196" t="str">
        <f>Capacidades!M914</f>
        <v xml:space="preserve">C1I2 Diagnostica el estado de la piel, manos y pies  de acuerdo a las especificaciones de la ficha diagnóstica, y aplicando  normas de bioseguridad e higiene. </v>
      </c>
      <c r="C19" s="291" t="s">
        <v>598</v>
      </c>
      <c r="D19" s="194"/>
      <c r="E19" s="194"/>
      <c r="F19" s="194"/>
      <c r="G19" s="194"/>
      <c r="H19" s="194"/>
      <c r="I19" s="194"/>
      <c r="J19" s="194"/>
      <c r="K19" s="194"/>
      <c r="L19" s="553"/>
      <c r="M19" s="24" t="str">
        <f t="shared" si="0"/>
        <v xml:space="preserve">C1I2 Diagnostica el estado de la piel, manos y pies  de acuerdo a las especificaciones de la ficha diagnóstica, y aplicando  normas de bioseguridad e higiene. </v>
      </c>
      <c r="N19" s="25"/>
      <c r="O19" s="25"/>
      <c r="P19" s="25"/>
      <c r="Q19" s="25"/>
      <c r="R19" s="25"/>
      <c r="S19" s="25"/>
      <c r="T19" s="25"/>
      <c r="U19" s="25"/>
      <c r="V19" s="25"/>
      <c r="W19" s="25"/>
      <c r="X19" s="25"/>
      <c r="Y19" s="25"/>
      <c r="Z19" s="25"/>
    </row>
    <row r="20" spans="1:26" ht="81" customHeight="1" x14ac:dyDescent="0.25">
      <c r="A20" s="193"/>
      <c r="B20" s="196" t="str">
        <f>Capacidades!M915</f>
        <v>C1I3 Realiza la limpieza, desinfección y esterilización de equipos e instrumentos  aplicando procedimientos técnicos, criterios estéticos, y normas de bioseguridad e higiene.</v>
      </c>
      <c r="C20" s="196" t="s">
        <v>599</v>
      </c>
      <c r="D20" s="194"/>
      <c r="E20" s="194"/>
      <c r="F20" s="194"/>
      <c r="G20" s="194"/>
      <c r="H20" s="194"/>
      <c r="I20" s="194"/>
      <c r="J20" s="194"/>
      <c r="K20" s="194"/>
      <c r="L20" s="553"/>
      <c r="M20" s="24" t="str">
        <f t="shared" si="0"/>
        <v>C1I3 Realiza la limpieza, desinfección y esterilización de equipos e instrumentos  aplicando procedimientos técnicos, criterios estéticos, y normas de bioseguridad e higiene.</v>
      </c>
      <c r="N20" s="25"/>
      <c r="O20" s="25"/>
      <c r="P20" s="25"/>
      <c r="Q20" s="25"/>
      <c r="R20" s="25"/>
      <c r="S20" s="25"/>
      <c r="T20" s="25"/>
      <c r="U20" s="25"/>
      <c r="V20" s="25"/>
      <c r="W20" s="25"/>
      <c r="X20" s="25"/>
      <c r="Y20" s="25"/>
      <c r="Z20" s="25"/>
    </row>
    <row r="21" spans="1:26" ht="59.25" customHeight="1" x14ac:dyDescent="0.25">
      <c r="A21" s="193"/>
      <c r="B21" s="196" t="str">
        <f>Capacidades!M916</f>
        <v>C1I4 Realiza la limpieza de manos  aplicando diversas técnicas, criterios estéticos, y normas de bioseguridad e higiene.</v>
      </c>
      <c r="C21" s="291" t="s">
        <v>600</v>
      </c>
      <c r="D21" s="194"/>
      <c r="E21" s="194"/>
      <c r="F21" s="194"/>
      <c r="G21" s="194"/>
      <c r="H21" s="194"/>
      <c r="I21" s="194"/>
      <c r="J21" s="194"/>
      <c r="K21" s="194"/>
      <c r="L21" s="553"/>
      <c r="M21" s="24" t="str">
        <f t="shared" si="0"/>
        <v>C1I4 Realiza la limpieza de manos  aplicando diversas técnicas, criterios estéticos, y normas de bioseguridad e higiene.</v>
      </c>
      <c r="N21" s="25"/>
      <c r="O21" s="25"/>
      <c r="P21" s="25"/>
      <c r="Q21" s="25"/>
      <c r="R21" s="25"/>
      <c r="S21" s="25"/>
      <c r="T21" s="25"/>
      <c r="U21" s="25"/>
      <c r="V21" s="25"/>
      <c r="W21" s="25"/>
      <c r="X21" s="25"/>
      <c r="Y21" s="25"/>
      <c r="Z21" s="25"/>
    </row>
    <row r="22" spans="1:26" ht="0.75" hidden="1" customHeight="1" x14ac:dyDescent="0.25">
      <c r="A22" s="193"/>
      <c r="B22" s="196" t="str">
        <f>Capacidades!M917</f>
        <v xml:space="preserve">   </v>
      </c>
      <c r="C22" s="196"/>
      <c r="D22" s="194"/>
      <c r="E22" s="194"/>
      <c r="F22" s="194"/>
      <c r="G22" s="194"/>
      <c r="H22" s="194"/>
      <c r="I22" s="194"/>
      <c r="J22" s="194"/>
      <c r="K22" s="194"/>
      <c r="L22" s="195"/>
      <c r="M22" s="24" t="str">
        <f t="shared" si="0"/>
        <v xml:space="preserve">   </v>
      </c>
      <c r="N22" s="25"/>
      <c r="O22" s="25"/>
      <c r="P22" s="25"/>
      <c r="Q22" s="25"/>
      <c r="R22" s="25"/>
      <c r="S22" s="25"/>
      <c r="T22" s="25"/>
      <c r="U22" s="25"/>
      <c r="V22" s="25"/>
      <c r="W22" s="25"/>
      <c r="X22" s="25"/>
      <c r="Y22" s="25"/>
      <c r="Z22" s="25"/>
    </row>
    <row r="23" spans="1:26" ht="12.75" hidden="1" customHeight="1" x14ac:dyDescent="0.25">
      <c r="A23" s="193"/>
      <c r="B23" s="196" t="str">
        <f>Capacidades!M918</f>
        <v xml:space="preserve">   </v>
      </c>
      <c r="C23" s="196"/>
      <c r="D23" s="194"/>
      <c r="E23" s="194"/>
      <c r="F23" s="194"/>
      <c r="G23" s="194"/>
      <c r="H23" s="194"/>
      <c r="I23" s="194"/>
      <c r="J23" s="194"/>
      <c r="K23" s="194"/>
      <c r="L23" s="195"/>
      <c r="M23" s="24" t="str">
        <f t="shared" si="0"/>
        <v xml:space="preserve">   </v>
      </c>
      <c r="N23" s="25"/>
      <c r="O23" s="25"/>
      <c r="P23" s="25"/>
      <c r="Q23" s="25"/>
      <c r="R23" s="25"/>
      <c r="S23" s="25"/>
      <c r="T23" s="25"/>
      <c r="U23" s="25"/>
      <c r="V23" s="25"/>
      <c r="W23" s="25"/>
      <c r="X23" s="25"/>
      <c r="Y23" s="25"/>
      <c r="Z23" s="25"/>
    </row>
    <row r="24" spans="1:26" ht="12.75" hidden="1" customHeight="1" x14ac:dyDescent="0.25">
      <c r="A24" s="193"/>
      <c r="B24" s="196" t="str">
        <f>Capacidades!M919</f>
        <v xml:space="preserve">   </v>
      </c>
      <c r="C24" s="196"/>
      <c r="D24" s="194"/>
      <c r="E24" s="194"/>
      <c r="F24" s="194"/>
      <c r="G24" s="194"/>
      <c r="H24" s="194"/>
      <c r="I24" s="194"/>
      <c r="J24" s="194"/>
      <c r="K24" s="194"/>
      <c r="L24" s="195"/>
      <c r="M24" s="24" t="str">
        <f t="shared" si="0"/>
        <v xml:space="preserve">   </v>
      </c>
      <c r="N24" s="25"/>
      <c r="O24" s="25"/>
      <c r="P24" s="25"/>
      <c r="Q24" s="25"/>
      <c r="R24" s="25"/>
      <c r="S24" s="25"/>
      <c r="T24" s="25"/>
      <c r="U24" s="25"/>
      <c r="V24" s="25"/>
      <c r="W24" s="25"/>
      <c r="X24" s="25"/>
      <c r="Y24" s="25"/>
      <c r="Z24" s="25"/>
    </row>
    <row r="25" spans="1:26" ht="12.75" hidden="1" customHeight="1" x14ac:dyDescent="0.35">
      <c r="A25" s="193"/>
      <c r="B25" s="196" t="str">
        <f>Capacidades!M920</f>
        <v xml:space="preserve">   </v>
      </c>
      <c r="C25" s="196"/>
      <c r="D25" s="194"/>
      <c r="E25" s="194"/>
      <c r="F25" s="194"/>
      <c r="G25" s="194"/>
      <c r="H25" s="194"/>
      <c r="I25" s="194"/>
      <c r="J25" s="194"/>
      <c r="K25" s="194"/>
      <c r="L25" s="195"/>
      <c r="M25" s="24" t="str">
        <f t="shared" si="0"/>
        <v xml:space="preserve">   </v>
      </c>
      <c r="N25" s="25"/>
      <c r="O25" s="25"/>
      <c r="P25" s="238"/>
      <c r="Q25" s="25"/>
      <c r="R25" s="25"/>
      <c r="S25" s="25"/>
      <c r="T25" s="25"/>
      <c r="U25" s="25"/>
      <c r="V25" s="25"/>
      <c r="W25" s="25"/>
      <c r="X25" s="25"/>
      <c r="Y25" s="25"/>
      <c r="Z25" s="25"/>
    </row>
    <row r="26" spans="1:26" ht="12.75" hidden="1" customHeight="1" x14ac:dyDescent="0.25">
      <c r="A26" s="193"/>
      <c r="B26" s="196" t="str">
        <f>Capacidades!M921</f>
        <v xml:space="preserve">   </v>
      </c>
      <c r="C26" s="196"/>
      <c r="D26" s="194"/>
      <c r="E26" s="194"/>
      <c r="F26" s="194"/>
      <c r="G26" s="194"/>
      <c r="H26" s="194"/>
      <c r="I26" s="194"/>
      <c r="J26" s="194"/>
      <c r="K26" s="194"/>
      <c r="L26" s="195"/>
      <c r="M26" s="24" t="str">
        <f t="shared" si="0"/>
        <v xml:space="preserve">   </v>
      </c>
      <c r="N26" s="25"/>
      <c r="O26" s="25"/>
      <c r="P26" s="25"/>
      <c r="Q26" s="25"/>
      <c r="R26" s="25"/>
      <c r="S26" s="25"/>
      <c r="T26" s="25"/>
      <c r="U26" s="25"/>
      <c r="V26" s="25"/>
      <c r="W26" s="25"/>
      <c r="X26" s="25"/>
      <c r="Y26" s="25"/>
      <c r="Z26" s="25"/>
    </row>
    <row r="27" spans="1:26" ht="12.75" hidden="1" customHeight="1" x14ac:dyDescent="0.25">
      <c r="A27" s="199"/>
      <c r="B27" s="196" t="str">
        <f>Capacidades!M922</f>
        <v xml:space="preserve">   </v>
      </c>
      <c r="C27" s="196"/>
      <c r="D27" s="200"/>
      <c r="E27" s="200"/>
      <c r="F27" s="200"/>
      <c r="G27" s="200"/>
      <c r="H27" s="200"/>
      <c r="I27" s="200"/>
      <c r="J27" s="200"/>
      <c r="K27" s="200"/>
      <c r="L27" s="195"/>
      <c r="M27" s="24" t="str">
        <f t="shared" si="0"/>
        <v xml:space="preserve">   </v>
      </c>
      <c r="N27" s="25"/>
      <c r="O27" s="25"/>
      <c r="P27" s="25"/>
      <c r="Q27" s="25"/>
      <c r="R27" s="25"/>
      <c r="S27" s="25"/>
      <c r="T27" s="25"/>
      <c r="U27" s="25"/>
      <c r="V27" s="25"/>
      <c r="W27" s="25"/>
      <c r="X27" s="25"/>
      <c r="Y27" s="25"/>
      <c r="Z27" s="25"/>
    </row>
    <row r="28" spans="1:26" ht="169.5" customHeight="1" x14ac:dyDescent="0.25">
      <c r="A28" s="189" t="str">
        <f>Capacidades!L923</f>
        <v xml:space="preserve">UC5 C2 Realizar técnicas de manicure teniendo en cuenta los requerimientos del cliente, criterios técnicos, estéticos y de bioseguridad e higiene.     </v>
      </c>
      <c r="B28" s="196" t="str">
        <f>Capacidades!M923</f>
        <v>C2 I1 Efectua manicure  considerando  criterios  estéticos y normas de bioseguridad e higiene y de acuerdo a los requerimientos del cliente.</v>
      </c>
      <c r="C28" s="196" t="s">
        <v>601</v>
      </c>
      <c r="D28" s="191" t="str">
        <f>Organización_Modular!F104</f>
        <v>MANICURE</v>
      </c>
      <c r="E28" s="191" t="str">
        <f>Organización_Modular!G104</f>
        <v>IV</v>
      </c>
      <c r="F28" s="191">
        <f>Organización_Modular!H104</f>
        <v>1</v>
      </c>
      <c r="G28" s="191">
        <f>Organización_Modular!I104</f>
        <v>3</v>
      </c>
      <c r="H28" s="191">
        <f>SUM(F28:G28)</f>
        <v>4</v>
      </c>
      <c r="I28" s="191">
        <f>F28*16</f>
        <v>16</v>
      </c>
      <c r="J28" s="191">
        <f>G28*32</f>
        <v>96</v>
      </c>
      <c r="K28" s="191">
        <f>SUM(I28:J28)</f>
        <v>112</v>
      </c>
      <c r="L28" s="580" t="s">
        <v>502</v>
      </c>
      <c r="M28" s="24" t="str">
        <f t="shared" si="0"/>
        <v>C2 I1 Efectua manicure  considerando  criterios  estéticos y normas de bioseguridad e higiene y de acuerdo a los requerimientos del cliente.</v>
      </c>
      <c r="N28" s="25"/>
      <c r="O28" s="25"/>
      <c r="P28" s="25"/>
      <c r="Q28" s="25"/>
      <c r="R28" s="25"/>
      <c r="S28" s="25"/>
      <c r="T28" s="25"/>
      <c r="U28" s="25"/>
      <c r="V28" s="25"/>
      <c r="W28" s="25"/>
      <c r="X28" s="25"/>
      <c r="Y28" s="25"/>
      <c r="Z28" s="25"/>
    </row>
    <row r="29" spans="1:26" ht="156.75" customHeight="1" x14ac:dyDescent="0.25">
      <c r="A29" s="193"/>
      <c r="B29" s="196" t="str">
        <f>Capacidades!M924</f>
        <v>C2 I2 Aplica técnicas de diseño, arte y decoración de uñas considerando  criterios  estéticos y normas de bioseguridad e higiene y de acuerdo a los requerimientos del cliente.</v>
      </c>
      <c r="C29" s="196" t="s">
        <v>602</v>
      </c>
      <c r="D29" s="194"/>
      <c r="E29" s="194"/>
      <c r="F29" s="194"/>
      <c r="G29" s="194"/>
      <c r="H29" s="194"/>
      <c r="I29" s="194"/>
      <c r="J29" s="194"/>
      <c r="K29" s="194"/>
      <c r="L29" s="553"/>
      <c r="M29" s="24" t="str">
        <f t="shared" si="0"/>
        <v>C2 I2 Aplica técnicas de diseño, arte y decoración de uñas considerando  criterios  estéticos y normas de bioseguridad e higiene y de acuerdo a los requerimientos del cliente.</v>
      </c>
      <c r="N29" s="25"/>
      <c r="O29" s="25"/>
      <c r="P29" s="25"/>
      <c r="Q29" s="25"/>
      <c r="R29" s="25"/>
      <c r="S29" s="25"/>
      <c r="T29" s="25"/>
      <c r="U29" s="25"/>
      <c r="V29" s="25"/>
      <c r="W29" s="25"/>
      <c r="X29" s="25"/>
      <c r="Y29" s="25"/>
      <c r="Z29" s="25"/>
    </row>
    <row r="30" spans="1:26" ht="178.5" customHeight="1" x14ac:dyDescent="0.25">
      <c r="A30" s="193"/>
      <c r="B30" s="196" t="str">
        <f>Capacidades!M925</f>
        <v>C2 I3 Aplica extensiones de uñas considerando  criterios  estéticos y normas de bioseguridad e higiene y de acuerdo a los requerimientos del cliente.</v>
      </c>
      <c r="C30" s="318" t="s">
        <v>603</v>
      </c>
      <c r="D30" s="194"/>
      <c r="E30" s="194"/>
      <c r="F30" s="194"/>
      <c r="G30" s="194"/>
      <c r="H30" s="194"/>
      <c r="I30" s="194"/>
      <c r="J30" s="194"/>
      <c r="K30" s="194"/>
      <c r="L30" s="553"/>
      <c r="M30" s="24" t="str">
        <f t="shared" si="0"/>
        <v>C2 I3 Aplica extensiones de uñas considerando  criterios  estéticos y normas de bioseguridad e higiene y de acuerdo a los requerimientos del cliente.</v>
      </c>
      <c r="N30" s="25"/>
      <c r="O30" s="25"/>
      <c r="P30" s="25"/>
      <c r="Q30" s="25"/>
      <c r="R30" s="25"/>
      <c r="S30" s="25"/>
      <c r="T30" s="25"/>
      <c r="U30" s="25"/>
      <c r="V30" s="25"/>
      <c r="W30" s="25"/>
      <c r="X30" s="25"/>
      <c r="Y30" s="25"/>
      <c r="Z30" s="25"/>
    </row>
    <row r="31" spans="1:26" ht="12.75" hidden="1" customHeight="1" x14ac:dyDescent="0.25">
      <c r="A31" s="193"/>
      <c r="B31" s="196" t="str">
        <f>Capacidades!M926</f>
        <v xml:space="preserve">   </v>
      </c>
      <c r="C31" s="196"/>
      <c r="D31" s="194"/>
      <c r="E31" s="194"/>
      <c r="F31" s="194"/>
      <c r="G31" s="194"/>
      <c r="H31" s="194"/>
      <c r="I31" s="194"/>
      <c r="J31" s="194"/>
      <c r="K31" s="194"/>
      <c r="L31" s="553"/>
      <c r="M31" s="24" t="str">
        <f t="shared" si="0"/>
        <v xml:space="preserve">   </v>
      </c>
      <c r="N31" s="25"/>
      <c r="O31" s="25"/>
      <c r="P31" s="25"/>
      <c r="Q31" s="25"/>
      <c r="R31" s="25"/>
      <c r="S31" s="25"/>
      <c r="T31" s="25"/>
      <c r="U31" s="25"/>
      <c r="V31" s="25"/>
      <c r="W31" s="25"/>
      <c r="X31" s="25"/>
      <c r="Y31" s="25"/>
      <c r="Z31" s="25"/>
    </row>
    <row r="32" spans="1:26" ht="12.75" hidden="1" customHeight="1" x14ac:dyDescent="0.25">
      <c r="A32" s="193"/>
      <c r="B32" s="196" t="str">
        <f>Capacidades!M927</f>
        <v xml:space="preserve">   </v>
      </c>
      <c r="C32" s="196"/>
      <c r="D32" s="194"/>
      <c r="E32" s="194"/>
      <c r="F32" s="194"/>
      <c r="G32" s="194"/>
      <c r="H32" s="194"/>
      <c r="I32" s="194"/>
      <c r="J32" s="194"/>
      <c r="K32" s="194"/>
      <c r="L32" s="553"/>
      <c r="M32" s="24" t="str">
        <f t="shared" si="0"/>
        <v xml:space="preserve">   </v>
      </c>
      <c r="N32" s="25"/>
      <c r="O32" s="25"/>
      <c r="P32" s="25"/>
      <c r="Q32" s="25"/>
      <c r="R32" s="25"/>
      <c r="S32" s="25"/>
      <c r="T32" s="25"/>
      <c r="U32" s="25"/>
      <c r="V32" s="25"/>
      <c r="W32" s="25"/>
      <c r="X32" s="25"/>
      <c r="Y32" s="25"/>
      <c r="Z32" s="25"/>
    </row>
    <row r="33" spans="1:26" ht="12.75" hidden="1" customHeight="1" x14ac:dyDescent="0.25">
      <c r="A33" s="193"/>
      <c r="B33" s="196" t="str">
        <f>Capacidades!M928</f>
        <v xml:space="preserve">   </v>
      </c>
      <c r="C33" s="196"/>
      <c r="D33" s="194"/>
      <c r="E33" s="194"/>
      <c r="F33" s="194"/>
      <c r="G33" s="194"/>
      <c r="H33" s="194"/>
      <c r="I33" s="194"/>
      <c r="J33" s="194"/>
      <c r="K33" s="194"/>
      <c r="L33" s="553"/>
      <c r="M33" s="24" t="str">
        <f t="shared" si="0"/>
        <v xml:space="preserve">   </v>
      </c>
      <c r="N33" s="25"/>
      <c r="O33" s="25"/>
      <c r="P33" s="25"/>
      <c r="Q33" s="25"/>
      <c r="R33" s="25"/>
      <c r="S33" s="25"/>
      <c r="T33" s="25"/>
      <c r="U33" s="25"/>
      <c r="V33" s="25"/>
      <c r="W33" s="25"/>
      <c r="X33" s="25"/>
      <c r="Y33" s="25"/>
      <c r="Z33" s="25"/>
    </row>
    <row r="34" spans="1:26" ht="12.75" hidden="1" customHeight="1" x14ac:dyDescent="0.25">
      <c r="A34" s="193"/>
      <c r="B34" s="196" t="str">
        <f>Capacidades!M929</f>
        <v xml:space="preserve">   </v>
      </c>
      <c r="C34" s="196"/>
      <c r="D34" s="194"/>
      <c r="E34" s="194"/>
      <c r="F34" s="194"/>
      <c r="G34" s="194"/>
      <c r="H34" s="194"/>
      <c r="I34" s="194"/>
      <c r="J34" s="194"/>
      <c r="K34" s="194"/>
      <c r="L34" s="553"/>
      <c r="M34" s="24" t="str">
        <f t="shared" si="0"/>
        <v xml:space="preserve">   </v>
      </c>
      <c r="N34" s="25"/>
      <c r="O34" s="25"/>
      <c r="P34" s="25"/>
      <c r="Q34" s="25"/>
      <c r="R34" s="25"/>
      <c r="S34" s="25"/>
      <c r="T34" s="25"/>
      <c r="U34" s="25"/>
      <c r="V34" s="25"/>
      <c r="W34" s="25"/>
      <c r="X34" s="25"/>
      <c r="Y34" s="25"/>
      <c r="Z34" s="25"/>
    </row>
    <row r="35" spans="1:26" ht="12.75" hidden="1" customHeight="1" x14ac:dyDescent="0.25">
      <c r="A35" s="193"/>
      <c r="B35" s="196" t="str">
        <f>Capacidades!M930</f>
        <v xml:space="preserve">   </v>
      </c>
      <c r="C35" s="196"/>
      <c r="D35" s="194"/>
      <c r="E35" s="194"/>
      <c r="F35" s="194"/>
      <c r="G35" s="194"/>
      <c r="H35" s="194"/>
      <c r="I35" s="194"/>
      <c r="J35" s="194"/>
      <c r="K35" s="194"/>
      <c r="L35" s="553"/>
      <c r="M35" s="24" t="str">
        <f t="shared" si="0"/>
        <v xml:space="preserve">   </v>
      </c>
      <c r="N35" s="25"/>
      <c r="O35" s="25"/>
      <c r="P35" s="25"/>
      <c r="Q35" s="25"/>
      <c r="R35" s="25"/>
      <c r="S35" s="25"/>
      <c r="T35" s="25"/>
      <c r="U35" s="25"/>
      <c r="V35" s="25"/>
      <c r="W35" s="25"/>
      <c r="X35" s="25"/>
      <c r="Y35" s="25"/>
      <c r="Z35" s="25"/>
    </row>
    <row r="36" spans="1:26" ht="12.75" hidden="1" customHeight="1" x14ac:dyDescent="0.25">
      <c r="A36" s="193"/>
      <c r="B36" s="196" t="str">
        <f>Capacidades!M931</f>
        <v xml:space="preserve">   </v>
      </c>
      <c r="C36" s="196"/>
      <c r="D36" s="194"/>
      <c r="E36" s="194"/>
      <c r="F36" s="194"/>
      <c r="G36" s="194"/>
      <c r="H36" s="194"/>
      <c r="I36" s="194"/>
      <c r="J36" s="194"/>
      <c r="K36" s="194"/>
      <c r="L36" s="553"/>
      <c r="M36" s="24" t="str">
        <f t="shared" si="0"/>
        <v xml:space="preserve">   </v>
      </c>
      <c r="N36" s="25"/>
      <c r="O36" s="25"/>
      <c r="P36" s="25"/>
      <c r="Q36" s="25"/>
      <c r="R36" s="25"/>
      <c r="S36" s="25"/>
      <c r="T36" s="25"/>
      <c r="U36" s="25"/>
      <c r="V36" s="25"/>
      <c r="W36" s="25"/>
      <c r="X36" s="25"/>
      <c r="Y36" s="25"/>
      <c r="Z36" s="25"/>
    </row>
    <row r="37" spans="1:26" ht="12.75" hidden="1" customHeight="1" x14ac:dyDescent="0.25">
      <c r="A37" s="199"/>
      <c r="B37" s="196" t="str">
        <f>Capacidades!M932</f>
        <v xml:space="preserve">   </v>
      </c>
      <c r="C37" s="196"/>
      <c r="D37" s="200"/>
      <c r="E37" s="200"/>
      <c r="F37" s="200"/>
      <c r="G37" s="200"/>
      <c r="H37" s="200"/>
      <c r="I37" s="200"/>
      <c r="J37" s="200"/>
      <c r="K37" s="200"/>
      <c r="L37" s="553"/>
      <c r="M37" s="24" t="str">
        <f t="shared" si="0"/>
        <v xml:space="preserve">   </v>
      </c>
      <c r="N37" s="25"/>
      <c r="O37" s="25"/>
      <c r="P37" s="25"/>
      <c r="Q37" s="25"/>
      <c r="R37" s="25"/>
      <c r="S37" s="25"/>
      <c r="T37" s="25"/>
      <c r="U37" s="25"/>
      <c r="V37" s="25"/>
      <c r="W37" s="25"/>
      <c r="X37" s="25"/>
      <c r="Y37" s="25"/>
      <c r="Z37" s="25"/>
    </row>
    <row r="38" spans="1:26" ht="109.5" customHeight="1" x14ac:dyDescent="0.25">
      <c r="A38" s="189" t="str">
        <f>Capacidades!L933</f>
        <v xml:space="preserve">UC5 C3 Ejecutar técnicas de pedicure teniendo en cuenta los requerimientos del cliente,  criterios técnicos, estéticos y de bioseguridad e higiene.     </v>
      </c>
      <c r="B38" s="196" t="str">
        <f>Capacidades!M933</f>
        <v>C3 I1 Realiza la limpieza de pies aplicando diversas técnicas, criterios estéticos, y normas de bioseguridad e higiene.</v>
      </c>
      <c r="C38" s="196" t="s">
        <v>604</v>
      </c>
      <c r="D38" s="191" t="str">
        <f>Organización_Modular!F105</f>
        <v>PEDICURE</v>
      </c>
      <c r="E38" s="191" t="str">
        <f>Organización_Modular!G105</f>
        <v>IV</v>
      </c>
      <c r="F38" s="191">
        <f>Organización_Modular!H105</f>
        <v>1</v>
      </c>
      <c r="G38" s="191">
        <f>Organización_Modular!I105</f>
        <v>3</v>
      </c>
      <c r="H38" s="191">
        <f>SUM(F38:G38)</f>
        <v>4</v>
      </c>
      <c r="I38" s="191">
        <f>F38*16</f>
        <v>16</v>
      </c>
      <c r="J38" s="191">
        <f>G38*32</f>
        <v>96</v>
      </c>
      <c r="K38" s="191">
        <f>SUM(I38:J38)</f>
        <v>112</v>
      </c>
      <c r="L38" s="553"/>
      <c r="M38" s="24" t="str">
        <f t="shared" si="0"/>
        <v>C3 I1 Realiza la limpieza de pies aplicando diversas técnicas, criterios estéticos, y normas de bioseguridad e higiene.</v>
      </c>
      <c r="N38" s="25"/>
      <c r="O38" s="25"/>
      <c r="P38" s="25"/>
      <c r="Q38" s="25"/>
      <c r="R38" s="25"/>
      <c r="S38" s="25"/>
      <c r="T38" s="25"/>
      <c r="U38" s="25"/>
      <c r="V38" s="25"/>
      <c r="W38" s="25"/>
      <c r="X38" s="25"/>
      <c r="Y38" s="25"/>
      <c r="Z38" s="25"/>
    </row>
    <row r="39" spans="1:26" ht="145.5" customHeight="1" x14ac:dyDescent="0.25">
      <c r="A39" s="193"/>
      <c r="B39" s="196" t="str">
        <f>Capacidades!M934</f>
        <v>C3 I2 Realiza técnicas de pedicure, diseño y decoración de uñas aplicando  criterios  estéticos y normas de bioseguridad e higiene y de acuerdo a los requerimientos del cliente.</v>
      </c>
      <c r="C39" s="196" t="s">
        <v>605</v>
      </c>
      <c r="D39" s="194"/>
      <c r="E39" s="194"/>
      <c r="F39" s="194"/>
      <c r="G39" s="194"/>
      <c r="H39" s="194"/>
      <c r="I39" s="194"/>
      <c r="J39" s="194"/>
      <c r="K39" s="194"/>
      <c r="L39" s="553"/>
      <c r="M39" s="24" t="str">
        <f t="shared" si="0"/>
        <v>C3 I2 Realiza técnicas de pedicure, diseño y decoración de uñas aplicando  criterios  estéticos y normas de bioseguridad e higiene y de acuerdo a los requerimientos del cliente.</v>
      </c>
      <c r="N39" s="25"/>
      <c r="O39" s="25"/>
      <c r="P39" s="25"/>
      <c r="Q39" s="25"/>
      <c r="R39" s="25"/>
      <c r="S39" s="25"/>
      <c r="T39" s="25"/>
      <c r="U39" s="25"/>
      <c r="V39" s="25"/>
      <c r="W39" s="25"/>
      <c r="X39" s="25"/>
      <c r="Y39" s="25"/>
      <c r="Z39" s="25"/>
    </row>
    <row r="40" spans="1:26" ht="12.75" hidden="1" customHeight="1" x14ac:dyDescent="0.25">
      <c r="A40" s="193"/>
      <c r="B40" s="196" t="str">
        <f>Capacidades!M935</f>
        <v xml:space="preserve">   </v>
      </c>
      <c r="C40" s="196"/>
      <c r="D40" s="194"/>
      <c r="E40" s="194"/>
      <c r="F40" s="194"/>
      <c r="G40" s="194"/>
      <c r="H40" s="194"/>
      <c r="I40" s="194"/>
      <c r="J40" s="194"/>
      <c r="K40" s="194"/>
      <c r="L40" s="195"/>
      <c r="M40" s="24" t="str">
        <f t="shared" si="0"/>
        <v xml:space="preserve">   </v>
      </c>
      <c r="N40" s="25"/>
      <c r="O40" s="25"/>
      <c r="P40" s="25"/>
      <c r="Q40" s="25"/>
      <c r="R40" s="25"/>
      <c r="S40" s="25"/>
      <c r="T40" s="25"/>
      <c r="U40" s="25"/>
      <c r="V40" s="25"/>
      <c r="W40" s="25"/>
      <c r="X40" s="25"/>
      <c r="Y40" s="25"/>
      <c r="Z40" s="25"/>
    </row>
    <row r="41" spans="1:26" ht="12.75" hidden="1" customHeight="1" x14ac:dyDescent="0.25">
      <c r="A41" s="193"/>
      <c r="B41" s="196" t="str">
        <f>Capacidades!M936</f>
        <v xml:space="preserve">   </v>
      </c>
      <c r="C41" s="196"/>
      <c r="D41" s="194"/>
      <c r="E41" s="194"/>
      <c r="F41" s="194"/>
      <c r="G41" s="194"/>
      <c r="H41" s="194"/>
      <c r="I41" s="194"/>
      <c r="J41" s="194"/>
      <c r="K41" s="194"/>
      <c r="L41" s="195"/>
      <c r="M41" s="24" t="str">
        <f t="shared" si="0"/>
        <v xml:space="preserve">   </v>
      </c>
      <c r="N41" s="25"/>
      <c r="O41" s="25"/>
      <c r="P41" s="25"/>
      <c r="Q41" s="25"/>
      <c r="R41" s="25"/>
      <c r="S41" s="25"/>
      <c r="T41" s="25"/>
      <c r="U41" s="25"/>
      <c r="V41" s="25"/>
      <c r="W41" s="25"/>
      <c r="X41" s="25"/>
      <c r="Y41" s="25"/>
      <c r="Z41" s="25"/>
    </row>
    <row r="42" spans="1:26" ht="12.75" hidden="1" customHeight="1" x14ac:dyDescent="0.25">
      <c r="A42" s="193"/>
      <c r="B42" s="196" t="str">
        <f>Capacidades!M937</f>
        <v xml:space="preserve">   </v>
      </c>
      <c r="C42" s="196"/>
      <c r="D42" s="194"/>
      <c r="E42" s="194"/>
      <c r="F42" s="194"/>
      <c r="G42" s="194"/>
      <c r="H42" s="194"/>
      <c r="I42" s="194"/>
      <c r="J42" s="194"/>
      <c r="K42" s="194"/>
      <c r="L42" s="195"/>
      <c r="M42" s="24" t="str">
        <f t="shared" si="0"/>
        <v xml:space="preserve">   </v>
      </c>
      <c r="N42" s="25"/>
      <c r="O42" s="25"/>
      <c r="P42" s="25"/>
      <c r="Q42" s="25"/>
      <c r="R42" s="25"/>
      <c r="S42" s="25"/>
      <c r="T42" s="25"/>
      <c r="U42" s="25"/>
      <c r="V42" s="25"/>
      <c r="W42" s="25"/>
      <c r="X42" s="25"/>
      <c r="Y42" s="25"/>
      <c r="Z42" s="25"/>
    </row>
    <row r="43" spans="1:26" ht="12.75" hidden="1" customHeight="1" x14ac:dyDescent="0.25">
      <c r="A43" s="193"/>
      <c r="B43" s="196" t="str">
        <f>Capacidades!M938</f>
        <v xml:space="preserve">   </v>
      </c>
      <c r="C43" s="196"/>
      <c r="D43" s="194"/>
      <c r="E43" s="194"/>
      <c r="F43" s="194"/>
      <c r="G43" s="194"/>
      <c r="H43" s="194"/>
      <c r="I43" s="194"/>
      <c r="J43" s="194"/>
      <c r="K43" s="194"/>
      <c r="L43" s="195"/>
      <c r="M43" s="24" t="str">
        <f t="shared" si="0"/>
        <v xml:space="preserve">   </v>
      </c>
      <c r="N43" s="25"/>
      <c r="O43" s="25"/>
      <c r="P43" s="25"/>
      <c r="Q43" s="25"/>
      <c r="R43" s="25"/>
      <c r="S43" s="25"/>
      <c r="T43" s="25"/>
      <c r="U43" s="25"/>
      <c r="V43" s="25"/>
      <c r="W43" s="25"/>
      <c r="X43" s="25"/>
      <c r="Y43" s="25"/>
      <c r="Z43" s="25"/>
    </row>
    <row r="44" spans="1:26" ht="12.75" hidden="1" customHeight="1" x14ac:dyDescent="0.25">
      <c r="A44" s="193"/>
      <c r="B44" s="196" t="str">
        <f>Capacidades!M939</f>
        <v xml:space="preserve">   </v>
      </c>
      <c r="C44" s="196"/>
      <c r="D44" s="194"/>
      <c r="E44" s="194"/>
      <c r="F44" s="194"/>
      <c r="G44" s="194"/>
      <c r="H44" s="194"/>
      <c r="I44" s="194"/>
      <c r="J44" s="194"/>
      <c r="K44" s="194"/>
      <c r="L44" s="195"/>
      <c r="M44" s="24" t="str">
        <f t="shared" si="0"/>
        <v xml:space="preserve">   </v>
      </c>
      <c r="N44" s="25"/>
      <c r="O44" s="25"/>
      <c r="P44" s="25"/>
      <c r="Q44" s="25"/>
      <c r="R44" s="25"/>
      <c r="S44" s="25"/>
      <c r="T44" s="25"/>
      <c r="U44" s="25"/>
      <c r="V44" s="25"/>
      <c r="W44" s="25"/>
      <c r="X44" s="25"/>
      <c r="Y44" s="25"/>
      <c r="Z44" s="25"/>
    </row>
    <row r="45" spans="1:26" ht="7.5" hidden="1" customHeight="1" x14ac:dyDescent="0.25">
      <c r="A45" s="193"/>
      <c r="B45" s="196" t="str">
        <f>Capacidades!M940</f>
        <v xml:space="preserve">   </v>
      </c>
      <c r="C45" s="196"/>
      <c r="D45" s="194"/>
      <c r="E45" s="194"/>
      <c r="F45" s="194"/>
      <c r="G45" s="194"/>
      <c r="H45" s="194"/>
      <c r="I45" s="194"/>
      <c r="J45" s="194"/>
      <c r="K45" s="194"/>
      <c r="L45" s="195"/>
      <c r="M45" s="24" t="str">
        <f t="shared" si="0"/>
        <v xml:space="preserve">   </v>
      </c>
      <c r="N45" s="25"/>
      <c r="O45" s="25"/>
      <c r="P45" s="25"/>
      <c r="Q45" s="25"/>
      <c r="R45" s="25"/>
      <c r="S45" s="25"/>
      <c r="T45" s="25"/>
      <c r="U45" s="25"/>
      <c r="V45" s="25"/>
      <c r="W45" s="25"/>
      <c r="X45" s="25"/>
      <c r="Y45" s="25"/>
      <c r="Z45" s="25"/>
    </row>
    <row r="46" spans="1:26" ht="12.75" hidden="1" customHeight="1" x14ac:dyDescent="0.25">
      <c r="A46" s="193"/>
      <c r="B46" s="196" t="str">
        <f>Capacidades!M941</f>
        <v xml:space="preserve">   </v>
      </c>
      <c r="C46" s="196"/>
      <c r="D46" s="194"/>
      <c r="E46" s="194"/>
      <c r="F46" s="194"/>
      <c r="G46" s="194"/>
      <c r="H46" s="194"/>
      <c r="I46" s="194"/>
      <c r="J46" s="194"/>
      <c r="K46" s="194"/>
      <c r="L46" s="195"/>
      <c r="M46" s="24" t="str">
        <f t="shared" si="0"/>
        <v xml:space="preserve">   </v>
      </c>
      <c r="N46" s="25"/>
      <c r="O46" s="25"/>
      <c r="P46" s="25"/>
      <c r="Q46" s="25"/>
      <c r="R46" s="25"/>
      <c r="S46" s="25"/>
      <c r="T46" s="25"/>
      <c r="U46" s="25"/>
      <c r="V46" s="25"/>
      <c r="W46" s="25"/>
      <c r="X46" s="25"/>
      <c r="Y46" s="25"/>
      <c r="Z46" s="25"/>
    </row>
    <row r="47" spans="1:26" ht="12.75" hidden="1" customHeight="1" x14ac:dyDescent="0.25">
      <c r="A47" s="199"/>
      <c r="B47" s="196" t="str">
        <f>Capacidades!M942</f>
        <v xml:space="preserve">   </v>
      </c>
      <c r="C47" s="196"/>
      <c r="D47" s="200"/>
      <c r="E47" s="200"/>
      <c r="F47" s="200"/>
      <c r="G47" s="200"/>
      <c r="H47" s="200"/>
      <c r="I47" s="200"/>
      <c r="J47" s="200"/>
      <c r="K47" s="200"/>
      <c r="L47" s="201"/>
      <c r="M47" s="24" t="str">
        <f t="shared" si="0"/>
        <v xml:space="preserve">   </v>
      </c>
      <c r="N47" s="25"/>
      <c r="O47" s="25"/>
      <c r="P47" s="25"/>
      <c r="Q47" s="25"/>
      <c r="R47" s="25"/>
      <c r="S47" s="25"/>
      <c r="T47" s="25"/>
      <c r="U47" s="25"/>
      <c r="V47" s="25"/>
      <c r="W47" s="25"/>
      <c r="X47" s="25"/>
      <c r="Y47" s="25"/>
      <c r="Z47" s="25"/>
    </row>
    <row r="48" spans="1:26" ht="12.75" hidden="1" customHeight="1" x14ac:dyDescent="0.25">
      <c r="A48" s="189" t="str">
        <f>Capacidades!L943</f>
        <v xml:space="preserve">       </v>
      </c>
      <c r="B48" s="196" t="str">
        <f>Capacidades!M943</f>
        <v xml:space="preserve">   </v>
      </c>
      <c r="C48" s="196"/>
      <c r="D48" s="191">
        <f>Organización_Modular!F106</f>
        <v>0</v>
      </c>
      <c r="E48" s="191">
        <f>Organización_Modular!G106</f>
        <v>0</v>
      </c>
      <c r="F48" s="191">
        <f>Organización_Modular!H106</f>
        <v>0</v>
      </c>
      <c r="G48" s="191">
        <f>Organización_Modular!I106</f>
        <v>0</v>
      </c>
      <c r="H48" s="191">
        <f>SUM(F48:G48)</f>
        <v>0</v>
      </c>
      <c r="I48" s="191">
        <f>F48*16</f>
        <v>0</v>
      </c>
      <c r="J48" s="191">
        <f>G48*32</f>
        <v>0</v>
      </c>
      <c r="K48" s="191">
        <f>SUM(I48:J48)</f>
        <v>0</v>
      </c>
      <c r="L48" s="192"/>
      <c r="M48" s="24" t="str">
        <f t="shared" si="0"/>
        <v xml:space="preserve">   </v>
      </c>
      <c r="N48" s="25"/>
      <c r="O48" s="25"/>
      <c r="P48" s="25"/>
      <c r="Q48" s="25"/>
      <c r="R48" s="25"/>
      <c r="S48" s="25"/>
      <c r="T48" s="25"/>
      <c r="U48" s="25"/>
      <c r="V48" s="25"/>
      <c r="W48" s="25"/>
      <c r="X48" s="25"/>
      <c r="Y48" s="25"/>
      <c r="Z48" s="25"/>
    </row>
    <row r="49" spans="1:26" ht="12.75" hidden="1" customHeight="1" x14ac:dyDescent="0.25">
      <c r="A49" s="193"/>
      <c r="B49" s="196" t="str">
        <f>Capacidades!M944</f>
        <v xml:space="preserve">   </v>
      </c>
      <c r="C49" s="196"/>
      <c r="D49" s="194"/>
      <c r="E49" s="194"/>
      <c r="F49" s="194"/>
      <c r="G49" s="194"/>
      <c r="H49" s="194"/>
      <c r="I49" s="194"/>
      <c r="J49" s="194"/>
      <c r="K49" s="194"/>
      <c r="L49" s="195"/>
      <c r="M49" s="24" t="str">
        <f t="shared" si="0"/>
        <v xml:space="preserve">   </v>
      </c>
      <c r="N49" s="25"/>
      <c r="O49" s="25"/>
      <c r="P49" s="25"/>
      <c r="Q49" s="25"/>
      <c r="R49" s="25"/>
      <c r="S49" s="25"/>
      <c r="T49" s="25"/>
      <c r="U49" s="25"/>
      <c r="V49" s="25"/>
      <c r="W49" s="25"/>
      <c r="X49" s="25"/>
      <c r="Y49" s="25"/>
      <c r="Z49" s="25"/>
    </row>
    <row r="50" spans="1:26" ht="12.75" hidden="1" customHeight="1" x14ac:dyDescent="0.25">
      <c r="A50" s="193"/>
      <c r="B50" s="196" t="str">
        <f>Capacidades!M945</f>
        <v xml:space="preserve">   </v>
      </c>
      <c r="C50" s="196"/>
      <c r="D50" s="194"/>
      <c r="E50" s="194"/>
      <c r="F50" s="194"/>
      <c r="G50" s="194"/>
      <c r="H50" s="194"/>
      <c r="I50" s="194"/>
      <c r="J50" s="194"/>
      <c r="K50" s="194"/>
      <c r="L50" s="195"/>
      <c r="M50" s="24" t="str">
        <f t="shared" si="0"/>
        <v xml:space="preserve">   </v>
      </c>
      <c r="N50" s="25"/>
      <c r="O50" s="25"/>
      <c r="P50" s="25"/>
      <c r="Q50" s="25"/>
      <c r="R50" s="25"/>
      <c r="S50" s="25"/>
      <c r="T50" s="25"/>
      <c r="U50" s="25"/>
      <c r="V50" s="25"/>
      <c r="W50" s="25"/>
      <c r="X50" s="25"/>
      <c r="Y50" s="25"/>
      <c r="Z50" s="25"/>
    </row>
    <row r="51" spans="1:26" ht="12.75" hidden="1" customHeight="1" x14ac:dyDescent="0.25">
      <c r="A51" s="193"/>
      <c r="B51" s="196" t="str">
        <f>Capacidades!M946</f>
        <v xml:space="preserve">   </v>
      </c>
      <c r="C51" s="196"/>
      <c r="D51" s="194"/>
      <c r="E51" s="194"/>
      <c r="F51" s="194"/>
      <c r="G51" s="194"/>
      <c r="H51" s="194"/>
      <c r="I51" s="194"/>
      <c r="J51" s="194"/>
      <c r="K51" s="194"/>
      <c r="L51" s="195"/>
      <c r="M51" s="24" t="str">
        <f t="shared" si="0"/>
        <v xml:space="preserve">   </v>
      </c>
      <c r="N51" s="25"/>
      <c r="O51" s="25"/>
      <c r="P51" s="25"/>
      <c r="Q51" s="25"/>
      <c r="R51" s="25"/>
      <c r="S51" s="25"/>
      <c r="T51" s="25"/>
      <c r="U51" s="25"/>
      <c r="V51" s="25"/>
      <c r="W51" s="25"/>
      <c r="X51" s="25"/>
      <c r="Y51" s="25"/>
      <c r="Z51" s="25"/>
    </row>
    <row r="52" spans="1:26" ht="12.75" hidden="1" customHeight="1" x14ac:dyDescent="0.25">
      <c r="A52" s="193"/>
      <c r="B52" s="196" t="str">
        <f>Capacidades!M947</f>
        <v xml:space="preserve">   </v>
      </c>
      <c r="C52" s="196"/>
      <c r="D52" s="194"/>
      <c r="E52" s="194"/>
      <c r="F52" s="194"/>
      <c r="G52" s="194"/>
      <c r="H52" s="194"/>
      <c r="I52" s="194"/>
      <c r="J52" s="194"/>
      <c r="K52" s="194"/>
      <c r="L52" s="195"/>
      <c r="M52" s="24" t="str">
        <f t="shared" si="0"/>
        <v xml:space="preserve">   </v>
      </c>
      <c r="N52" s="25"/>
      <c r="O52" s="25"/>
      <c r="P52" s="25"/>
      <c r="Q52" s="25"/>
      <c r="R52" s="25"/>
      <c r="S52" s="25"/>
      <c r="T52" s="25"/>
      <c r="U52" s="25"/>
      <c r="V52" s="25"/>
      <c r="W52" s="25"/>
      <c r="X52" s="25"/>
      <c r="Y52" s="25"/>
      <c r="Z52" s="25"/>
    </row>
    <row r="53" spans="1:26" ht="12.75" hidden="1" customHeight="1" x14ac:dyDescent="0.25">
      <c r="A53" s="193"/>
      <c r="B53" s="196" t="str">
        <f>Capacidades!M948</f>
        <v xml:space="preserve">   </v>
      </c>
      <c r="C53" s="196"/>
      <c r="D53" s="194"/>
      <c r="E53" s="194"/>
      <c r="F53" s="194"/>
      <c r="G53" s="194"/>
      <c r="H53" s="194"/>
      <c r="I53" s="194"/>
      <c r="J53" s="194"/>
      <c r="K53" s="194"/>
      <c r="L53" s="195"/>
      <c r="M53" s="24" t="str">
        <f t="shared" si="0"/>
        <v xml:space="preserve">   </v>
      </c>
      <c r="N53" s="25"/>
      <c r="O53" s="25"/>
      <c r="P53" s="25"/>
      <c r="Q53" s="25"/>
      <c r="R53" s="25"/>
      <c r="S53" s="25"/>
      <c r="T53" s="25"/>
      <c r="U53" s="25"/>
      <c r="V53" s="25"/>
      <c r="W53" s="25"/>
      <c r="X53" s="25"/>
      <c r="Y53" s="25"/>
      <c r="Z53" s="25"/>
    </row>
    <row r="54" spans="1:26" ht="12.75" hidden="1" customHeight="1" x14ac:dyDescent="0.25">
      <c r="A54" s="193"/>
      <c r="B54" s="196" t="str">
        <f>Capacidades!M949</f>
        <v xml:space="preserve">   </v>
      </c>
      <c r="C54" s="196"/>
      <c r="D54" s="194"/>
      <c r="E54" s="194"/>
      <c r="F54" s="194"/>
      <c r="G54" s="194"/>
      <c r="H54" s="194"/>
      <c r="I54" s="194"/>
      <c r="J54" s="194"/>
      <c r="K54" s="194"/>
      <c r="L54" s="195"/>
      <c r="M54" s="24" t="str">
        <f t="shared" si="0"/>
        <v xml:space="preserve">   </v>
      </c>
      <c r="N54" s="25"/>
      <c r="O54" s="25"/>
      <c r="P54" s="25"/>
      <c r="Q54" s="25"/>
      <c r="R54" s="25"/>
      <c r="S54" s="25"/>
      <c r="T54" s="25"/>
      <c r="U54" s="25"/>
      <c r="V54" s="25"/>
      <c r="W54" s="25"/>
      <c r="X54" s="25"/>
      <c r="Y54" s="25"/>
      <c r="Z54" s="25"/>
    </row>
    <row r="55" spans="1:26" ht="12.75" hidden="1" customHeight="1" x14ac:dyDescent="0.25">
      <c r="A55" s="193"/>
      <c r="B55" s="196" t="str">
        <f>Capacidades!M950</f>
        <v xml:space="preserve">   </v>
      </c>
      <c r="C55" s="196"/>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2.75" hidden="1" customHeight="1" x14ac:dyDescent="0.25">
      <c r="A56" s="193"/>
      <c r="B56" s="196" t="str">
        <f>Capacidades!M951</f>
        <v xml:space="preserve">   </v>
      </c>
      <c r="C56" s="196"/>
      <c r="D56" s="194"/>
      <c r="E56" s="194"/>
      <c r="F56" s="194"/>
      <c r="G56" s="194"/>
      <c r="H56" s="194"/>
      <c r="I56" s="194"/>
      <c r="J56" s="194"/>
      <c r="K56" s="194"/>
      <c r="L56" s="195"/>
      <c r="M56" s="24" t="str">
        <f t="shared" si="0"/>
        <v xml:space="preserve">   </v>
      </c>
      <c r="N56" s="25"/>
      <c r="O56" s="25"/>
      <c r="P56" s="25"/>
      <c r="Q56" s="25"/>
      <c r="R56" s="25"/>
      <c r="S56" s="25"/>
      <c r="T56" s="25"/>
      <c r="U56" s="25"/>
      <c r="V56" s="25"/>
      <c r="W56" s="25"/>
      <c r="X56" s="25"/>
      <c r="Y56" s="25"/>
      <c r="Z56" s="25"/>
    </row>
    <row r="57" spans="1:26" ht="12.75" hidden="1" customHeight="1" x14ac:dyDescent="0.25">
      <c r="A57" s="199"/>
      <c r="B57" s="196" t="str">
        <f>Capacidades!M952</f>
        <v xml:space="preserve">   </v>
      </c>
      <c r="C57" s="196"/>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2.75" hidden="1" customHeight="1" x14ac:dyDescent="0.25">
      <c r="A58" s="189" t="str">
        <f>Capacidades!L953</f>
        <v xml:space="preserve">       </v>
      </c>
      <c r="B58" s="196" t="str">
        <f>Capacidades!M953</f>
        <v xml:space="preserve">   </v>
      </c>
      <c r="C58" s="196"/>
      <c r="D58" s="191">
        <f>Organización_Modular!F107</f>
        <v>0</v>
      </c>
      <c r="E58" s="191">
        <f>Organización_Modular!G107</f>
        <v>0</v>
      </c>
      <c r="F58" s="191">
        <f>Organización_Modular!H107</f>
        <v>0</v>
      </c>
      <c r="G58" s="191">
        <f>Organización_Modular!I107</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2.75" hidden="1" customHeight="1" x14ac:dyDescent="0.25">
      <c r="A59" s="193"/>
      <c r="B59" s="196" t="str">
        <f>Capacidades!M954</f>
        <v xml:space="preserve">   </v>
      </c>
      <c r="C59" s="196"/>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2.75" hidden="1" customHeight="1" x14ac:dyDescent="0.25">
      <c r="A60" s="193"/>
      <c r="B60" s="196" t="str">
        <f>Capacidades!M955</f>
        <v xml:space="preserve">   </v>
      </c>
      <c r="C60" s="196"/>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12.75" hidden="1" customHeight="1" x14ac:dyDescent="0.25">
      <c r="A61" s="193"/>
      <c r="B61" s="196" t="str">
        <f>Capacidades!M956</f>
        <v xml:space="preserve">   </v>
      </c>
      <c r="C61" s="196"/>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2.75" hidden="1" customHeight="1" x14ac:dyDescent="0.25">
      <c r="A62" s="193"/>
      <c r="B62" s="196" t="str">
        <f>Capacidades!M957</f>
        <v xml:space="preserve">   </v>
      </c>
      <c r="C62" s="196"/>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2.75" hidden="1" customHeight="1" x14ac:dyDescent="0.25">
      <c r="A63" s="193"/>
      <c r="B63" s="196" t="str">
        <f>Capacidades!M958</f>
        <v xml:space="preserve">   </v>
      </c>
      <c r="C63" s="196"/>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12.75" hidden="1" customHeight="1" x14ac:dyDescent="0.25">
      <c r="A64" s="193"/>
      <c r="B64" s="196" t="str">
        <f>Capacidades!M959</f>
        <v xml:space="preserve">   </v>
      </c>
      <c r="C64" s="196"/>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2.75" hidden="1" customHeight="1" x14ac:dyDescent="0.25">
      <c r="A65" s="193"/>
      <c r="B65" s="196" t="str">
        <f>Capacidades!M960</f>
        <v xml:space="preserve">   </v>
      </c>
      <c r="C65" s="196"/>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2.75" hidden="1" customHeight="1" x14ac:dyDescent="0.25">
      <c r="A66" s="193"/>
      <c r="B66" s="196" t="str">
        <f>Capacidades!M961</f>
        <v xml:space="preserve">   </v>
      </c>
      <c r="C66" s="196"/>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2.75" hidden="1" customHeight="1" x14ac:dyDescent="0.25">
      <c r="A67" s="199"/>
      <c r="B67" s="196" t="str">
        <f>Capacidades!M962</f>
        <v xml:space="preserve">   </v>
      </c>
      <c r="C67" s="196"/>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2.75" hidden="1" customHeight="1" x14ac:dyDescent="0.25">
      <c r="A68" s="189" t="str">
        <f>Capacidades!L963</f>
        <v xml:space="preserve">       </v>
      </c>
      <c r="B68" s="196" t="str">
        <f>Capacidades!M963</f>
        <v xml:space="preserve">   </v>
      </c>
      <c r="C68" s="196"/>
      <c r="D68" s="191">
        <f>Organización_Modular!F108</f>
        <v>0</v>
      </c>
      <c r="E68" s="191">
        <f>Organización_Modular!G108</f>
        <v>0</v>
      </c>
      <c r="F68" s="191">
        <f>Organización_Modular!H108</f>
        <v>0</v>
      </c>
      <c r="G68" s="191">
        <f>Organización_Modular!I108</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2.75" hidden="1" customHeight="1" x14ac:dyDescent="0.25">
      <c r="A69" s="193"/>
      <c r="B69" s="196" t="str">
        <f>Capacidades!M964</f>
        <v xml:space="preserve">   </v>
      </c>
      <c r="C69" s="196"/>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2.75" hidden="1" customHeight="1" x14ac:dyDescent="0.25">
      <c r="A70" s="193"/>
      <c r="B70" s="196" t="str">
        <f>Capacidades!M965</f>
        <v xml:space="preserve">   </v>
      </c>
      <c r="C70" s="196"/>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2.75" hidden="1" customHeight="1" x14ac:dyDescent="0.25">
      <c r="A71" s="193"/>
      <c r="B71" s="196" t="str">
        <f>Capacidades!M966</f>
        <v xml:space="preserve">   </v>
      </c>
      <c r="C71" s="196"/>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2.75" hidden="1" customHeight="1" x14ac:dyDescent="0.25">
      <c r="A72" s="193"/>
      <c r="B72" s="196" t="str">
        <f>Capacidades!M967</f>
        <v xml:space="preserve">   </v>
      </c>
      <c r="C72" s="196"/>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2.75" hidden="1" customHeight="1" x14ac:dyDescent="0.25">
      <c r="A73" s="193"/>
      <c r="B73" s="196" t="str">
        <f>Capacidades!M968</f>
        <v xml:space="preserve">   </v>
      </c>
      <c r="C73" s="196"/>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12.75" hidden="1" customHeight="1" x14ac:dyDescent="0.25">
      <c r="A74" s="193"/>
      <c r="B74" s="196" t="str">
        <f>Capacidades!M969</f>
        <v xml:space="preserve">   </v>
      </c>
      <c r="C74" s="196"/>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2.75" hidden="1" customHeight="1" x14ac:dyDescent="0.25">
      <c r="A75" s="193"/>
      <c r="B75" s="196" t="str">
        <f>Capacidades!M970</f>
        <v xml:space="preserve">   </v>
      </c>
      <c r="C75" s="196"/>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2.75" hidden="1" customHeight="1" x14ac:dyDescent="0.25">
      <c r="A76" s="193"/>
      <c r="B76" s="196" t="str">
        <f>Capacidades!M971</f>
        <v xml:space="preserve">   </v>
      </c>
      <c r="C76" s="196"/>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2.75" hidden="1" customHeight="1" x14ac:dyDescent="0.25">
      <c r="A77" s="199"/>
      <c r="B77" s="196" t="str">
        <f>Capacidades!M972</f>
        <v xml:space="preserve">   </v>
      </c>
      <c r="C77" s="196"/>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2.75" hidden="1" customHeight="1" x14ac:dyDescent="0.25">
      <c r="A78" s="189" t="str">
        <f>Capacidades!L973</f>
        <v xml:space="preserve">       </v>
      </c>
      <c r="B78" s="196" t="str">
        <f>Capacidades!M973</f>
        <v xml:space="preserve">   </v>
      </c>
      <c r="C78" s="196"/>
      <c r="D78" s="191">
        <f>Organización_Modular!F109</f>
        <v>0</v>
      </c>
      <c r="E78" s="191">
        <f>Organización_Modular!G109</f>
        <v>0</v>
      </c>
      <c r="F78" s="191">
        <f>Organización_Modular!H109</f>
        <v>0</v>
      </c>
      <c r="G78" s="191">
        <f>Organización_Modular!I109</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2.75" hidden="1" customHeight="1" x14ac:dyDescent="0.25">
      <c r="A79" s="193"/>
      <c r="B79" s="196" t="str">
        <f>Capacidades!M974</f>
        <v xml:space="preserve">   </v>
      </c>
      <c r="C79" s="196"/>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2.75" hidden="1" customHeight="1" x14ac:dyDescent="0.25">
      <c r="A80" s="193"/>
      <c r="B80" s="196" t="str">
        <f>Capacidades!M975</f>
        <v xml:space="preserve">   </v>
      </c>
      <c r="C80" s="196"/>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4.5" hidden="1" customHeight="1" x14ac:dyDescent="0.25">
      <c r="A81" s="193"/>
      <c r="B81" s="196" t="str">
        <f>Capacidades!M976</f>
        <v xml:space="preserve">   </v>
      </c>
      <c r="C81" s="196"/>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2.75" hidden="1" customHeight="1" x14ac:dyDescent="0.25">
      <c r="A82" s="193"/>
      <c r="B82" s="196" t="str">
        <f>Capacidades!M977</f>
        <v xml:space="preserve">   </v>
      </c>
      <c r="C82" s="196"/>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2.75" hidden="1" customHeight="1" x14ac:dyDescent="0.25">
      <c r="A83" s="193"/>
      <c r="B83" s="196" t="str">
        <f>Capacidades!M978</f>
        <v xml:space="preserve">   </v>
      </c>
      <c r="C83" s="196"/>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2.75" hidden="1" customHeight="1" x14ac:dyDescent="0.25">
      <c r="A84" s="193"/>
      <c r="B84" s="196" t="str">
        <f>Capacidades!M979</f>
        <v xml:space="preserve">   </v>
      </c>
      <c r="C84" s="196"/>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12.75" hidden="1" customHeight="1" x14ac:dyDescent="0.25">
      <c r="A85" s="193"/>
      <c r="B85" s="196" t="str">
        <f>Capacidades!M980</f>
        <v xml:space="preserve">   </v>
      </c>
      <c r="C85" s="196"/>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2.75" hidden="1" customHeight="1" x14ac:dyDescent="0.25">
      <c r="A86" s="193"/>
      <c r="B86" s="196" t="str">
        <f>Capacidades!M981</f>
        <v xml:space="preserve">   </v>
      </c>
      <c r="C86" s="196"/>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2.75" hidden="1" customHeight="1" x14ac:dyDescent="0.25">
      <c r="A87" s="199"/>
      <c r="B87" s="196" t="str">
        <f>Capacidades!M982</f>
        <v xml:space="preserve">   </v>
      </c>
      <c r="C87" s="196"/>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2.75" hidden="1" customHeight="1" x14ac:dyDescent="0.25">
      <c r="A88" s="189" t="str">
        <f>Capacidades!L983</f>
        <v xml:space="preserve">       </v>
      </c>
      <c r="B88" s="196" t="str">
        <f>Capacidades!M983</f>
        <v xml:space="preserve">   </v>
      </c>
      <c r="C88" s="196"/>
      <c r="D88" s="191">
        <f>Organización_Modular!F110</f>
        <v>0</v>
      </c>
      <c r="E88" s="191">
        <f>Organización_Modular!G110</f>
        <v>0</v>
      </c>
      <c r="F88" s="191">
        <f>Organización_Modular!H110</f>
        <v>0</v>
      </c>
      <c r="G88" s="191">
        <f>Organización_Modular!I110</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2.75" hidden="1" customHeight="1" x14ac:dyDescent="0.25">
      <c r="A89" s="193"/>
      <c r="B89" s="196" t="str">
        <f>Capacidades!M984</f>
        <v xml:space="preserve">   </v>
      </c>
      <c r="C89" s="196"/>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2.75" hidden="1" customHeight="1" x14ac:dyDescent="0.25">
      <c r="A90" s="193"/>
      <c r="B90" s="196" t="str">
        <f>Capacidades!M985</f>
        <v xml:space="preserve">   </v>
      </c>
      <c r="C90" s="196"/>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2.75" hidden="1" customHeight="1" x14ac:dyDescent="0.25">
      <c r="A91" s="193"/>
      <c r="B91" s="196" t="str">
        <f>Capacidades!M986</f>
        <v xml:space="preserve">   </v>
      </c>
      <c r="C91" s="196"/>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2.75" hidden="1" customHeight="1" x14ac:dyDescent="0.25">
      <c r="A92" s="193"/>
      <c r="B92" s="196" t="str">
        <f>Capacidades!M987</f>
        <v xml:space="preserve">   </v>
      </c>
      <c r="C92" s="196"/>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2.75" hidden="1" customHeight="1" x14ac:dyDescent="0.25">
      <c r="A93" s="193"/>
      <c r="B93" s="196" t="str">
        <f>Capacidades!M988</f>
        <v xml:space="preserve">   </v>
      </c>
      <c r="C93" s="196"/>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2.75" hidden="1" customHeight="1" x14ac:dyDescent="0.25">
      <c r="A94" s="193"/>
      <c r="B94" s="196" t="str">
        <f>Capacidades!M989</f>
        <v xml:space="preserve">   </v>
      </c>
      <c r="C94" s="196"/>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2.75" hidden="1" customHeight="1" x14ac:dyDescent="0.25">
      <c r="A95" s="193"/>
      <c r="B95" s="196" t="str">
        <f>Capacidades!M990</f>
        <v xml:space="preserve">   </v>
      </c>
      <c r="C95" s="196"/>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2.75" hidden="1" customHeight="1" x14ac:dyDescent="0.25">
      <c r="A96" s="193"/>
      <c r="B96" s="196" t="str">
        <f>Capacidades!M991</f>
        <v xml:space="preserve">   </v>
      </c>
      <c r="C96" s="196"/>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2.75" hidden="1" customHeight="1" x14ac:dyDescent="0.25">
      <c r="A97" s="199"/>
      <c r="B97" s="196" t="str">
        <f>Capacidades!M992</f>
        <v xml:space="preserve">   </v>
      </c>
      <c r="C97" s="196"/>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2.75" hidden="1" customHeight="1" x14ac:dyDescent="0.25">
      <c r="A98" s="189" t="str">
        <f>Capacidades!L993</f>
        <v xml:space="preserve">       </v>
      </c>
      <c r="B98" s="196" t="str">
        <f>Capacidades!M993</f>
        <v xml:space="preserve">   </v>
      </c>
      <c r="C98" s="196"/>
      <c r="D98" s="191">
        <f>Organización_Modular!F111</f>
        <v>0</v>
      </c>
      <c r="E98" s="191">
        <f>Organización_Modular!G111</f>
        <v>0</v>
      </c>
      <c r="F98" s="191">
        <f>Organización_Modular!H111</f>
        <v>0</v>
      </c>
      <c r="G98" s="191">
        <f>Organización_Modular!I111</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2.75" hidden="1" customHeight="1" x14ac:dyDescent="0.25">
      <c r="A99" s="193"/>
      <c r="B99" s="196" t="str">
        <f>Capacidades!M994</f>
        <v xml:space="preserve">   </v>
      </c>
      <c r="C99" s="196"/>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2.75" hidden="1" customHeight="1" x14ac:dyDescent="0.25">
      <c r="A100" s="193"/>
      <c r="B100" s="196" t="str">
        <f>Capacidades!M995</f>
        <v xml:space="preserve">   </v>
      </c>
      <c r="C100" s="196"/>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2.75" hidden="1" customHeight="1" x14ac:dyDescent="0.25">
      <c r="A101" s="193"/>
      <c r="B101" s="196" t="str">
        <f>Capacidades!M996</f>
        <v xml:space="preserve">   </v>
      </c>
      <c r="C101" s="196"/>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2.75" hidden="1" customHeight="1" x14ac:dyDescent="0.25">
      <c r="A102" s="193"/>
      <c r="B102" s="196" t="str">
        <f>Capacidades!M997</f>
        <v xml:space="preserve">   </v>
      </c>
      <c r="C102" s="196"/>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2.75" hidden="1" customHeight="1" x14ac:dyDescent="0.25">
      <c r="A103" s="193"/>
      <c r="B103" s="196" t="str">
        <f>Capacidades!M998</f>
        <v xml:space="preserve">   </v>
      </c>
      <c r="C103" s="196"/>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2.75" hidden="1" customHeight="1" x14ac:dyDescent="0.25">
      <c r="A104" s="193"/>
      <c r="B104" s="196" t="str">
        <f>Capacidades!M999</f>
        <v xml:space="preserve">   </v>
      </c>
      <c r="C104" s="196"/>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2.75" hidden="1" customHeight="1" x14ac:dyDescent="0.25">
      <c r="A105" s="193"/>
      <c r="B105" s="196" t="str">
        <f>Capacidades!M1000</f>
        <v xml:space="preserve">   </v>
      </c>
      <c r="C105" s="196"/>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2.75" hidden="1" customHeight="1" x14ac:dyDescent="0.25">
      <c r="A106" s="193"/>
      <c r="B106" s="196" t="str">
        <f>Capacidades!M1001</f>
        <v xml:space="preserve">   </v>
      </c>
      <c r="C106" s="196"/>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2.75" hidden="1" customHeight="1" x14ac:dyDescent="0.25">
      <c r="A107" s="199"/>
      <c r="B107" s="196" t="str">
        <f>Capacidades!M1002</f>
        <v xml:space="preserve">   </v>
      </c>
      <c r="C107" s="196"/>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2.75" hidden="1" customHeight="1" x14ac:dyDescent="0.25">
      <c r="A108" s="189" t="str">
        <f>Capacidades!L1003</f>
        <v xml:space="preserve">       </v>
      </c>
      <c r="B108" s="196" t="str">
        <f>Capacidades!M1003</f>
        <v xml:space="preserve">   </v>
      </c>
      <c r="C108" s="196"/>
      <c r="D108" s="191">
        <f>Organización_Modular!F112</f>
        <v>0</v>
      </c>
      <c r="E108" s="191">
        <f>Organización_Modular!G112</f>
        <v>0</v>
      </c>
      <c r="F108" s="191">
        <f>Organización_Modular!H112</f>
        <v>0</v>
      </c>
      <c r="G108" s="191">
        <f>Organización_Modular!I112</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2.75" hidden="1" customHeight="1" x14ac:dyDescent="0.25">
      <c r="A109" s="193"/>
      <c r="B109" s="196" t="str">
        <f>Capacidades!M1004</f>
        <v xml:space="preserve">   </v>
      </c>
      <c r="C109" s="196"/>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2.75" hidden="1" customHeight="1" x14ac:dyDescent="0.25">
      <c r="A110" s="193"/>
      <c r="B110" s="196" t="str">
        <f>Capacidades!M1005</f>
        <v xml:space="preserve">   </v>
      </c>
      <c r="C110" s="196"/>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2.75" hidden="1" customHeight="1" x14ac:dyDescent="0.25">
      <c r="A111" s="193"/>
      <c r="B111" s="196" t="str">
        <f>Capacidades!M1006</f>
        <v xml:space="preserve">   </v>
      </c>
      <c r="C111" s="196"/>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2.75" hidden="1" customHeight="1" x14ac:dyDescent="0.25">
      <c r="A112" s="193"/>
      <c r="B112" s="196" t="str">
        <f>Capacidades!M1007</f>
        <v xml:space="preserve">   </v>
      </c>
      <c r="C112" s="196"/>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2.75" hidden="1" customHeight="1" x14ac:dyDescent="0.25">
      <c r="A113" s="193"/>
      <c r="B113" s="196" t="str">
        <f>Capacidades!M1008</f>
        <v xml:space="preserve">   </v>
      </c>
      <c r="C113" s="196"/>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6" hidden="1" customHeight="1" x14ac:dyDescent="0.25">
      <c r="A114" s="193"/>
      <c r="B114" s="196" t="str">
        <f>Capacidades!M1009</f>
        <v xml:space="preserve">   </v>
      </c>
      <c r="C114" s="196"/>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2.75" hidden="1" customHeight="1" x14ac:dyDescent="0.25">
      <c r="A115" s="193"/>
      <c r="B115" s="196" t="str">
        <f>Capacidades!M1010</f>
        <v xml:space="preserve">   </v>
      </c>
      <c r="C115" s="196"/>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12.75" hidden="1" customHeight="1" x14ac:dyDescent="0.25">
      <c r="A116" s="193"/>
      <c r="B116" s="196" t="str">
        <f>Capacidades!M1011</f>
        <v xml:space="preserve">   </v>
      </c>
      <c r="C116" s="196"/>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2.75" hidden="1" customHeight="1" x14ac:dyDescent="0.25">
      <c r="A117" s="199"/>
      <c r="B117" s="196" t="str">
        <f>Capacidades!M1012</f>
        <v xml:space="preserve">   </v>
      </c>
      <c r="C117" s="196"/>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2.75" hidden="1" customHeight="1" x14ac:dyDescent="0.25">
      <c r="A118" s="189" t="str">
        <f>Capacidades!L1013</f>
        <v xml:space="preserve">       </v>
      </c>
      <c r="B118" s="196" t="str">
        <f>Capacidades!M1013</f>
        <v xml:space="preserve">   </v>
      </c>
      <c r="C118" s="196"/>
      <c r="D118" s="191">
        <f>Organización_Modular!F113</f>
        <v>0</v>
      </c>
      <c r="E118" s="191">
        <f>Organización_Modular!G113</f>
        <v>0</v>
      </c>
      <c r="F118" s="191">
        <f>Organización_Modular!H113</f>
        <v>0</v>
      </c>
      <c r="G118" s="191">
        <f>Organización_Modular!I113</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2.75" hidden="1" customHeight="1" x14ac:dyDescent="0.25">
      <c r="A119" s="193"/>
      <c r="B119" s="196" t="str">
        <f>Capacidades!M1014</f>
        <v xml:space="preserve">   </v>
      </c>
      <c r="C119" s="196"/>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2.75" hidden="1" customHeight="1" x14ac:dyDescent="0.25">
      <c r="A120" s="193"/>
      <c r="B120" s="196" t="str">
        <f>Capacidades!M1015</f>
        <v xml:space="preserve">   </v>
      </c>
      <c r="C120" s="196"/>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2.75" hidden="1" customHeight="1" x14ac:dyDescent="0.25">
      <c r="A121" s="193"/>
      <c r="B121" s="196" t="str">
        <f>Capacidades!M1016</f>
        <v xml:space="preserve">   </v>
      </c>
      <c r="C121" s="196"/>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2.75" hidden="1" customHeight="1" x14ac:dyDescent="0.25">
      <c r="A122" s="193"/>
      <c r="B122" s="196" t="str">
        <f>Capacidades!M1017</f>
        <v xml:space="preserve">   </v>
      </c>
      <c r="C122" s="196"/>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2.75" hidden="1" customHeight="1" x14ac:dyDescent="0.25">
      <c r="A123" s="193"/>
      <c r="B123" s="196" t="str">
        <f>Capacidades!M1018</f>
        <v xml:space="preserve">   </v>
      </c>
      <c r="C123" s="196"/>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2.75" hidden="1" customHeight="1" x14ac:dyDescent="0.25">
      <c r="A124" s="193"/>
      <c r="B124" s="196" t="str">
        <f>Capacidades!M1019</f>
        <v xml:space="preserve">   </v>
      </c>
      <c r="C124" s="196"/>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2.75" hidden="1" customHeight="1" x14ac:dyDescent="0.25">
      <c r="A125" s="193"/>
      <c r="B125" s="196" t="str">
        <f>Capacidades!M1020</f>
        <v xml:space="preserve">   </v>
      </c>
      <c r="C125" s="196"/>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2.75" hidden="1" customHeight="1" x14ac:dyDescent="0.25">
      <c r="A126" s="193"/>
      <c r="B126" s="196" t="str">
        <f>Capacidades!M1021</f>
        <v xml:space="preserve">   </v>
      </c>
      <c r="C126" s="196"/>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2.75" hidden="1" customHeight="1" x14ac:dyDescent="0.25">
      <c r="A127" s="199"/>
      <c r="B127" s="196" t="str">
        <f>Capacidades!M1022</f>
        <v xml:space="preserve">   </v>
      </c>
      <c r="C127" s="196"/>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2.75" hidden="1" customHeight="1" x14ac:dyDescent="0.25">
      <c r="A128" s="189" t="str">
        <f>Capacidades!L1023</f>
        <v xml:space="preserve">       </v>
      </c>
      <c r="B128" s="196" t="str">
        <f>Capacidades!M1023</f>
        <v xml:space="preserve">   </v>
      </c>
      <c r="C128" s="196"/>
      <c r="D128" s="191">
        <f>Organización_Modular!F114</f>
        <v>0</v>
      </c>
      <c r="E128" s="191">
        <f>Organización_Modular!G114</f>
        <v>0</v>
      </c>
      <c r="F128" s="191">
        <f>Organización_Modular!H114</f>
        <v>0</v>
      </c>
      <c r="G128" s="191">
        <f>Organización_Modular!I114</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2.75" hidden="1" customHeight="1" x14ac:dyDescent="0.25">
      <c r="A129" s="193"/>
      <c r="B129" s="196" t="str">
        <f>Capacidades!M1024</f>
        <v xml:space="preserve">   </v>
      </c>
      <c r="C129" s="196"/>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2.75" hidden="1" customHeight="1" x14ac:dyDescent="0.25">
      <c r="A130" s="193"/>
      <c r="B130" s="196" t="str">
        <f>Capacidades!M1025</f>
        <v xml:space="preserve">   </v>
      </c>
      <c r="C130" s="196"/>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2.75" hidden="1" customHeight="1" x14ac:dyDescent="0.25">
      <c r="A131" s="193"/>
      <c r="B131" s="196" t="str">
        <f>Capacidades!M1026</f>
        <v xml:space="preserve">   </v>
      </c>
      <c r="C131" s="196"/>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2.75" hidden="1" customHeight="1" x14ac:dyDescent="0.25">
      <c r="A132" s="193"/>
      <c r="B132" s="196" t="str">
        <f>Capacidades!M1027</f>
        <v xml:space="preserve">   </v>
      </c>
      <c r="C132" s="196"/>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2.75" hidden="1" customHeight="1" x14ac:dyDescent="0.25">
      <c r="A133" s="193"/>
      <c r="B133" s="196" t="str">
        <f>Capacidades!M1028</f>
        <v xml:space="preserve">   </v>
      </c>
      <c r="C133" s="196"/>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2.75" hidden="1" customHeight="1" x14ac:dyDescent="0.25">
      <c r="A134" s="193"/>
      <c r="B134" s="196" t="str">
        <f>Capacidades!M1029</f>
        <v xml:space="preserve">   </v>
      </c>
      <c r="C134" s="196"/>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2.75" hidden="1" customHeight="1" x14ac:dyDescent="0.25">
      <c r="A135" s="193"/>
      <c r="B135" s="196" t="str">
        <f>Capacidades!M1030</f>
        <v xml:space="preserve">   </v>
      </c>
      <c r="C135" s="196"/>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2.75" hidden="1" customHeight="1" x14ac:dyDescent="0.25">
      <c r="A136" s="193"/>
      <c r="B136" s="196" t="str">
        <f>Capacidades!M1031</f>
        <v xml:space="preserve">   </v>
      </c>
      <c r="C136" s="196"/>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2.75" hidden="1" customHeight="1" x14ac:dyDescent="0.25">
      <c r="A137" s="199"/>
      <c r="B137" s="196" t="str">
        <f>Capacidades!M1032</f>
        <v xml:space="preserve">   </v>
      </c>
      <c r="C137" s="196"/>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2.75" hidden="1" customHeight="1" x14ac:dyDescent="0.25">
      <c r="A138" s="189" t="str">
        <f>Capacidades!L1033</f>
        <v xml:space="preserve">       </v>
      </c>
      <c r="B138" s="196" t="str">
        <f>Capacidades!M1033</f>
        <v xml:space="preserve">   </v>
      </c>
      <c r="C138" s="196"/>
      <c r="D138" s="191">
        <f>Organización_Modular!F115</f>
        <v>0</v>
      </c>
      <c r="E138" s="191">
        <f>Organización_Modular!G115</f>
        <v>0</v>
      </c>
      <c r="F138" s="191">
        <f>Organización_Modular!H115</f>
        <v>0</v>
      </c>
      <c r="G138" s="191">
        <f>Organización_Modular!I115</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2.75" hidden="1" customHeight="1" x14ac:dyDescent="0.25">
      <c r="A139" s="193"/>
      <c r="B139" s="196" t="str">
        <f>Capacidades!M1034</f>
        <v xml:space="preserve">   </v>
      </c>
      <c r="C139" s="196"/>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2.75" hidden="1" customHeight="1" x14ac:dyDescent="0.25">
      <c r="A140" s="193"/>
      <c r="B140" s="196" t="str">
        <f>Capacidades!M1035</f>
        <v xml:space="preserve">   </v>
      </c>
      <c r="C140" s="196"/>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2.75" hidden="1" customHeight="1" x14ac:dyDescent="0.25">
      <c r="A141" s="193"/>
      <c r="B141" s="196" t="str">
        <f>Capacidades!M1036</f>
        <v xml:space="preserve">   </v>
      </c>
      <c r="C141" s="196"/>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2.75" hidden="1" customHeight="1" x14ac:dyDescent="0.25">
      <c r="A142" s="193"/>
      <c r="B142" s="196" t="str">
        <f>Capacidades!M1037</f>
        <v xml:space="preserve">   </v>
      </c>
      <c r="C142" s="196"/>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2.75" hidden="1" customHeight="1" x14ac:dyDescent="0.25">
      <c r="A143" s="193"/>
      <c r="B143" s="196" t="str">
        <f>Capacidades!M1038</f>
        <v xml:space="preserve">   </v>
      </c>
      <c r="C143" s="196"/>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2.75" hidden="1" customHeight="1" x14ac:dyDescent="0.25">
      <c r="A144" s="193"/>
      <c r="B144" s="196" t="str">
        <f>Capacidades!M1039</f>
        <v xml:space="preserve">   </v>
      </c>
      <c r="C144" s="196"/>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2.75" hidden="1" customHeight="1" x14ac:dyDescent="0.25">
      <c r="A145" s="193"/>
      <c r="B145" s="196" t="str">
        <f>Capacidades!M1040</f>
        <v xml:space="preserve">   </v>
      </c>
      <c r="C145" s="196"/>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2.75" hidden="1" customHeight="1" x14ac:dyDescent="0.25">
      <c r="A146" s="193"/>
      <c r="B146" s="196" t="str">
        <f>Capacidades!M1041</f>
        <v xml:space="preserve">   </v>
      </c>
      <c r="C146" s="196"/>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2.75" hidden="1" customHeight="1" x14ac:dyDescent="0.25">
      <c r="A147" s="199"/>
      <c r="B147" s="196" t="str">
        <f>Capacidades!M1042</f>
        <v xml:space="preserve">   </v>
      </c>
      <c r="C147" s="196"/>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2.75" hidden="1" customHeight="1" x14ac:dyDescent="0.25">
      <c r="A148" s="189" t="str">
        <f>Capacidades!L1043</f>
        <v xml:space="preserve">       </v>
      </c>
      <c r="B148" s="196" t="str">
        <f>Capacidades!M1043</f>
        <v xml:space="preserve">   </v>
      </c>
      <c r="C148" s="196"/>
      <c r="D148" s="191">
        <f>Organización_Modular!F116</f>
        <v>0</v>
      </c>
      <c r="E148" s="191">
        <f>Organización_Modular!G116</f>
        <v>0</v>
      </c>
      <c r="F148" s="191">
        <f>Organización_Modular!H116</f>
        <v>0</v>
      </c>
      <c r="G148" s="191">
        <f>Organización_Modular!I116</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2.75" hidden="1" customHeight="1" x14ac:dyDescent="0.25">
      <c r="A149" s="193"/>
      <c r="B149" s="196" t="str">
        <f>Capacidades!M1044</f>
        <v xml:space="preserve">   </v>
      </c>
      <c r="C149" s="196"/>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2.75" hidden="1" customHeight="1" x14ac:dyDescent="0.25">
      <c r="A150" s="193"/>
      <c r="B150" s="196" t="str">
        <f>Capacidades!M1045</f>
        <v xml:space="preserve">   </v>
      </c>
      <c r="C150" s="196"/>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2.75" hidden="1" customHeight="1" x14ac:dyDescent="0.25">
      <c r="A151" s="193"/>
      <c r="B151" s="196" t="str">
        <f>Capacidades!M1046</f>
        <v xml:space="preserve">   </v>
      </c>
      <c r="C151" s="196"/>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12.75" hidden="1" customHeight="1" x14ac:dyDescent="0.25">
      <c r="A152" s="193"/>
      <c r="B152" s="196" t="str">
        <f>Capacidades!M1047</f>
        <v xml:space="preserve">   </v>
      </c>
      <c r="C152" s="196"/>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3.75" hidden="1" customHeight="1" x14ac:dyDescent="0.25">
      <c r="A153" s="193"/>
      <c r="B153" s="196" t="str">
        <f>Capacidades!M1048</f>
        <v xml:space="preserve">   </v>
      </c>
      <c r="C153" s="196"/>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2.75" hidden="1" customHeight="1" x14ac:dyDescent="0.25">
      <c r="A154" s="193"/>
      <c r="B154" s="196" t="str">
        <f>Capacidades!M1049</f>
        <v xml:space="preserve">   </v>
      </c>
      <c r="C154" s="196"/>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2.75" hidden="1" customHeight="1" x14ac:dyDescent="0.25">
      <c r="A155" s="193"/>
      <c r="B155" s="196" t="str">
        <f>Capacidades!M1050</f>
        <v xml:space="preserve">   </v>
      </c>
      <c r="C155" s="196"/>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2.75" hidden="1" customHeight="1" x14ac:dyDescent="0.25">
      <c r="A156" s="193"/>
      <c r="B156" s="196" t="str">
        <f>Capacidades!M1051</f>
        <v xml:space="preserve">   </v>
      </c>
      <c r="C156" s="196"/>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2.75" hidden="1" customHeight="1" x14ac:dyDescent="0.25">
      <c r="A157" s="199"/>
      <c r="B157" s="196" t="str">
        <f>Capacidades!M1052</f>
        <v xml:space="preserve">   </v>
      </c>
      <c r="C157" s="196"/>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2.75" hidden="1" customHeight="1" x14ac:dyDescent="0.25">
      <c r="A158" s="189" t="str">
        <f>Capacidades!L1053</f>
        <v xml:space="preserve">       </v>
      </c>
      <c r="B158" s="196" t="str">
        <f>Capacidades!M1053</f>
        <v xml:space="preserve">   </v>
      </c>
      <c r="C158" s="196"/>
      <c r="D158" s="191">
        <f>Organización_Modular!F117</f>
        <v>0</v>
      </c>
      <c r="E158" s="191">
        <f>Organización_Modular!G117</f>
        <v>0</v>
      </c>
      <c r="F158" s="191">
        <f>Organización_Modular!H117</f>
        <v>0</v>
      </c>
      <c r="G158" s="191">
        <f>Organización_Modular!I117</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2.75" hidden="1" customHeight="1" x14ac:dyDescent="0.25">
      <c r="A159" s="193"/>
      <c r="B159" s="196" t="str">
        <f>Capacidades!M1054</f>
        <v xml:space="preserve">   </v>
      </c>
      <c r="C159" s="196"/>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2.75" hidden="1" customHeight="1" x14ac:dyDescent="0.25">
      <c r="A160" s="193"/>
      <c r="B160" s="196" t="str">
        <f>Capacidades!M1055</f>
        <v xml:space="preserve">   </v>
      </c>
      <c r="C160" s="196"/>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2.75" hidden="1" customHeight="1" x14ac:dyDescent="0.25">
      <c r="A161" s="193"/>
      <c r="B161" s="196" t="str">
        <f>Capacidades!M1056</f>
        <v xml:space="preserve">   </v>
      </c>
      <c r="C161" s="196"/>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2.75" hidden="1" customHeight="1" x14ac:dyDescent="0.25">
      <c r="A162" s="193"/>
      <c r="B162" s="196" t="str">
        <f>Capacidades!M1057</f>
        <v xml:space="preserve">   </v>
      </c>
      <c r="C162" s="196"/>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2.75" hidden="1" customHeight="1" x14ac:dyDescent="0.25">
      <c r="A163" s="193"/>
      <c r="B163" s="196" t="str">
        <f>Capacidades!M1058</f>
        <v xml:space="preserve">   </v>
      </c>
      <c r="C163" s="196"/>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12.75" hidden="1" customHeight="1" x14ac:dyDescent="0.25">
      <c r="A164" s="193"/>
      <c r="B164" s="196" t="str">
        <f>Capacidades!M1059</f>
        <v xml:space="preserve">   </v>
      </c>
      <c r="C164" s="196"/>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2.75" hidden="1" customHeight="1" x14ac:dyDescent="0.25">
      <c r="A165" s="193"/>
      <c r="B165" s="196" t="str">
        <f>Capacidades!M1060</f>
        <v xml:space="preserve">   </v>
      </c>
      <c r="C165" s="196"/>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2.75" hidden="1" customHeight="1" x14ac:dyDescent="0.25">
      <c r="A166" s="193"/>
      <c r="B166" s="196" t="str">
        <f>Capacidades!M1061</f>
        <v xml:space="preserve">   </v>
      </c>
      <c r="C166" s="196"/>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2.75" hidden="1" customHeight="1" x14ac:dyDescent="0.25">
      <c r="A167" s="199"/>
      <c r="B167" s="196" t="str">
        <f>Capacidades!M1062</f>
        <v xml:space="preserve">   </v>
      </c>
      <c r="C167" s="196"/>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2.75" hidden="1" customHeight="1" x14ac:dyDescent="0.25">
      <c r="A168" s="189" t="str">
        <f>Capacidades!L1063</f>
        <v xml:space="preserve">       </v>
      </c>
      <c r="B168" s="196" t="str">
        <f>Capacidades!M1063</f>
        <v xml:space="preserve">   </v>
      </c>
      <c r="C168" s="196"/>
      <c r="D168" s="191">
        <f>Organización_Modular!F118</f>
        <v>0</v>
      </c>
      <c r="E168" s="191">
        <f>Organización_Modular!G118</f>
        <v>0</v>
      </c>
      <c r="F168" s="191">
        <f>Organización_Modular!H118</f>
        <v>0</v>
      </c>
      <c r="G168" s="191">
        <f>Organización_Modular!I118</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2.75" hidden="1" customHeight="1" x14ac:dyDescent="0.25">
      <c r="A169" s="193"/>
      <c r="B169" s="196" t="str">
        <f>Capacidades!M1064</f>
        <v xml:space="preserve">   </v>
      </c>
      <c r="C169" s="196"/>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2.75" hidden="1" customHeight="1" x14ac:dyDescent="0.25">
      <c r="A170" s="193"/>
      <c r="B170" s="196" t="str">
        <f>Capacidades!M1065</f>
        <v xml:space="preserve">   </v>
      </c>
      <c r="C170" s="196"/>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2.75" hidden="1" customHeight="1" x14ac:dyDescent="0.25">
      <c r="A171" s="193"/>
      <c r="B171" s="196" t="str">
        <f>Capacidades!M1066</f>
        <v xml:space="preserve">   </v>
      </c>
      <c r="C171" s="196"/>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2.75" hidden="1" customHeight="1" x14ac:dyDescent="0.25">
      <c r="A172" s="193"/>
      <c r="B172" s="196" t="str">
        <f>Capacidades!M1067</f>
        <v xml:space="preserve">   </v>
      </c>
      <c r="C172" s="196"/>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2.75" hidden="1" customHeight="1" x14ac:dyDescent="0.25">
      <c r="A173" s="193"/>
      <c r="B173" s="196" t="str">
        <f>Capacidades!M1068</f>
        <v xml:space="preserve">   </v>
      </c>
      <c r="C173" s="196"/>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2.75" hidden="1" customHeight="1" x14ac:dyDescent="0.25">
      <c r="A174" s="193"/>
      <c r="B174" s="196" t="str">
        <f>Capacidades!M1069</f>
        <v xml:space="preserve">   </v>
      </c>
      <c r="C174" s="196"/>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2.75" hidden="1" customHeight="1" x14ac:dyDescent="0.25">
      <c r="A175" s="193"/>
      <c r="B175" s="196" t="str">
        <f>Capacidades!M1070</f>
        <v xml:space="preserve">   </v>
      </c>
      <c r="C175" s="196"/>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2.75" hidden="1" customHeight="1" x14ac:dyDescent="0.25">
      <c r="A176" s="193"/>
      <c r="B176" s="196" t="str">
        <f>Capacidades!M1071</f>
        <v xml:space="preserve">   </v>
      </c>
      <c r="C176" s="196"/>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2.75" hidden="1" customHeight="1" x14ac:dyDescent="0.25">
      <c r="A177" s="199"/>
      <c r="B177" s="196" t="str">
        <f>Capacidades!M1072</f>
        <v xml:space="preserve">   </v>
      </c>
      <c r="C177" s="196"/>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2.75" hidden="1" customHeight="1" x14ac:dyDescent="0.25">
      <c r="A178" s="189" t="str">
        <f>Capacidades!L1073</f>
        <v xml:space="preserve">       </v>
      </c>
      <c r="B178" s="196" t="str">
        <f>Capacidades!M1073</f>
        <v xml:space="preserve">   </v>
      </c>
      <c r="C178" s="196"/>
      <c r="D178" s="191">
        <f>Organización_Modular!F119</f>
        <v>0</v>
      </c>
      <c r="E178" s="191">
        <f>Organización_Modular!G119</f>
        <v>0</v>
      </c>
      <c r="F178" s="191">
        <f>Organización_Modular!H119</f>
        <v>0</v>
      </c>
      <c r="G178" s="191">
        <f>Organización_Modular!I119</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2.75" hidden="1" customHeight="1" x14ac:dyDescent="0.25">
      <c r="A179" s="193"/>
      <c r="B179" s="196" t="str">
        <f>Capacidades!M1074</f>
        <v xml:space="preserve">   </v>
      </c>
      <c r="C179" s="196"/>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2.75" hidden="1" customHeight="1" x14ac:dyDescent="0.25">
      <c r="A180" s="193"/>
      <c r="B180" s="196" t="str">
        <f>Capacidades!M1075</f>
        <v xml:space="preserve">   </v>
      </c>
      <c r="C180" s="196"/>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2.75" hidden="1" customHeight="1" x14ac:dyDescent="0.25">
      <c r="A181" s="193"/>
      <c r="B181" s="196" t="str">
        <f>Capacidades!M1076</f>
        <v xml:space="preserve">   </v>
      </c>
      <c r="C181" s="196"/>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2.75" hidden="1" customHeight="1" x14ac:dyDescent="0.25">
      <c r="A182" s="193"/>
      <c r="B182" s="196" t="str">
        <f>Capacidades!M1077</f>
        <v xml:space="preserve">   </v>
      </c>
      <c r="C182" s="196"/>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2.75" hidden="1" customHeight="1" x14ac:dyDescent="0.25">
      <c r="A183" s="193"/>
      <c r="B183" s="196" t="str">
        <f>Capacidades!M1078</f>
        <v xml:space="preserve">   </v>
      </c>
      <c r="C183" s="196"/>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12.75" hidden="1" customHeight="1" x14ac:dyDescent="0.25">
      <c r="A184" s="193"/>
      <c r="B184" s="196" t="str">
        <f>Capacidades!M1079</f>
        <v xml:space="preserve">   </v>
      </c>
      <c r="C184" s="196"/>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2.75" hidden="1" customHeight="1" x14ac:dyDescent="0.25">
      <c r="A185" s="193"/>
      <c r="B185" s="196" t="str">
        <f>Capacidades!M1080</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2.75" hidden="1" customHeight="1" x14ac:dyDescent="0.25">
      <c r="A186" s="193"/>
      <c r="B186" s="196" t="str">
        <f>Capacidades!M1081</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2.75" hidden="1" customHeight="1" x14ac:dyDescent="0.25">
      <c r="A187" s="199"/>
      <c r="B187" s="196" t="str">
        <f>Capacidades!M1082</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2.75" hidden="1" customHeight="1" x14ac:dyDescent="0.25">
      <c r="A188" s="189" t="str">
        <f>Capacidades!L1083</f>
        <v xml:space="preserve">       </v>
      </c>
      <c r="B188" s="196" t="str">
        <f>Capacidades!M1083</f>
        <v xml:space="preserve">   </v>
      </c>
      <c r="C188" s="196"/>
      <c r="D188" s="191">
        <f>Organización_Modular!F120</f>
        <v>0</v>
      </c>
      <c r="E188" s="191">
        <f>Organización_Modular!G120</f>
        <v>0</v>
      </c>
      <c r="F188" s="191">
        <f>Organización_Modular!H120</f>
        <v>0</v>
      </c>
      <c r="G188" s="191">
        <f>Organización_Modular!I120</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12.75" hidden="1" customHeight="1" x14ac:dyDescent="0.25">
      <c r="A189" s="193"/>
      <c r="B189" s="196" t="str">
        <f>Capacidades!M1084</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2.75" hidden="1" customHeight="1" x14ac:dyDescent="0.25">
      <c r="A190" s="193"/>
      <c r="B190" s="196" t="str">
        <f>Capacidades!M1085</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2.75" hidden="1" customHeight="1" x14ac:dyDescent="0.25">
      <c r="A191" s="193"/>
      <c r="B191" s="196" t="str">
        <f>Capacidades!M1086</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2.75" hidden="1" customHeight="1" x14ac:dyDescent="0.25">
      <c r="A192" s="193"/>
      <c r="B192" s="196" t="str">
        <f>Capacidades!M1087</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2.75" hidden="1" customHeight="1" x14ac:dyDescent="0.25">
      <c r="A193" s="193"/>
      <c r="B193" s="196" t="str">
        <f>Capacidades!M1088</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2.75" hidden="1" customHeight="1" x14ac:dyDescent="0.25">
      <c r="A194" s="193"/>
      <c r="B194" s="196" t="str">
        <f>Capacidades!M1089</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2.75" hidden="1" customHeight="1" x14ac:dyDescent="0.25">
      <c r="A195" s="193"/>
      <c r="B195" s="196" t="str">
        <f>Capacidades!M1090</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2.75" hidden="1" customHeight="1" x14ac:dyDescent="0.25">
      <c r="A196" s="193"/>
      <c r="B196" s="196" t="str">
        <f>Capacidades!M1091</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2.75" hidden="1" customHeight="1" x14ac:dyDescent="0.25">
      <c r="A197" s="199"/>
      <c r="B197" s="196" t="str">
        <f>Capacidades!M1092</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2.75" hidden="1" customHeight="1" x14ac:dyDescent="0.25">
      <c r="A198" s="189" t="str">
        <f>Capacidades!L1093</f>
        <v xml:space="preserve">       </v>
      </c>
      <c r="B198" s="196" t="str">
        <f>Capacidades!M1093</f>
        <v xml:space="preserve">   </v>
      </c>
      <c r="C198" s="196"/>
      <c r="D198" s="191">
        <f>Organización_Modular!F121</f>
        <v>0</v>
      </c>
      <c r="E198" s="191">
        <f>Organización_Modular!G121</f>
        <v>0</v>
      </c>
      <c r="F198" s="191">
        <f>Organización_Modular!H121</f>
        <v>0</v>
      </c>
      <c r="G198" s="191">
        <f>Organización_Modular!I121</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2.75" hidden="1" customHeight="1" x14ac:dyDescent="0.25">
      <c r="A199" s="193"/>
      <c r="B199" s="196" t="str">
        <f>Capacidades!M1094</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2.75" hidden="1" customHeight="1" x14ac:dyDescent="0.25">
      <c r="A200" s="193"/>
      <c r="B200" s="196" t="str">
        <f>Capacidades!M1095</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2.75" hidden="1" customHeight="1" x14ac:dyDescent="0.25">
      <c r="A201" s="193"/>
      <c r="B201" s="196" t="str">
        <f>Capacidades!M1096</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2.75" hidden="1" customHeight="1" x14ac:dyDescent="0.25">
      <c r="A202" s="193"/>
      <c r="B202" s="196" t="str">
        <f>Capacidades!M1097</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2.75" hidden="1" customHeight="1" x14ac:dyDescent="0.25">
      <c r="A203" s="193"/>
      <c r="B203" s="196" t="str">
        <f>Capacidades!M1098</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2.75" hidden="1" customHeight="1" x14ac:dyDescent="0.25">
      <c r="A204" s="193"/>
      <c r="B204" s="196" t="str">
        <f>Capacidades!M1099</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2.75" hidden="1" customHeight="1" x14ac:dyDescent="0.25">
      <c r="A205" s="193"/>
      <c r="B205" s="196" t="str">
        <f>Capacidades!M1100</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2.75" hidden="1" customHeight="1" x14ac:dyDescent="0.25">
      <c r="A206" s="193"/>
      <c r="B206" s="196" t="str">
        <f>Capacidades!M1101</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2.75" hidden="1" customHeight="1" x14ac:dyDescent="0.25">
      <c r="A207" s="199"/>
      <c r="B207" s="196" t="str">
        <f>Capacidades!M1102</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hidden="1" customHeight="1" x14ac:dyDescent="0.25">
      <c r="A208" s="189" t="str">
        <f>Capacidades!L1103</f>
        <v xml:space="preserve">       </v>
      </c>
      <c r="B208" s="196" t="str">
        <f>Capacidades!M1103</f>
        <v xml:space="preserve">   </v>
      </c>
      <c r="C208" s="196"/>
      <c r="D208" s="191">
        <f>Organización_Modular!F122</f>
        <v>0</v>
      </c>
      <c r="E208" s="191">
        <f>Organización_Modular!G122</f>
        <v>0</v>
      </c>
      <c r="F208" s="191">
        <f>Organización_Modular!H122</f>
        <v>0</v>
      </c>
      <c r="G208" s="191">
        <f>Organización_Modular!I122</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hidden="1" customHeight="1" x14ac:dyDescent="0.25">
      <c r="A209" s="193"/>
      <c r="B209" s="196" t="str">
        <f>Capacidades!M1104</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hidden="1" customHeight="1" x14ac:dyDescent="0.25">
      <c r="A210" s="193"/>
      <c r="B210" s="196" t="str">
        <f>Capacidades!M1105</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hidden="1" customHeight="1" x14ac:dyDescent="0.25">
      <c r="A211" s="193"/>
      <c r="B211" s="196" t="str">
        <f>Capacidades!M1106</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hidden="1" customHeight="1" x14ac:dyDescent="0.25">
      <c r="A212" s="193"/>
      <c r="B212" s="196" t="str">
        <f>Capacidades!M1107</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hidden="1" customHeight="1" x14ac:dyDescent="0.25">
      <c r="A213" s="193"/>
      <c r="B213" s="196" t="str">
        <f>Capacidades!M1108</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hidden="1" customHeight="1" x14ac:dyDescent="0.25">
      <c r="A214" s="193"/>
      <c r="B214" s="196" t="str">
        <f>Capacidades!M1109</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hidden="1" customHeight="1" x14ac:dyDescent="0.25">
      <c r="A215" s="193"/>
      <c r="B215" s="196" t="str">
        <f>Capacidades!M1110</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hidden="1" customHeight="1" x14ac:dyDescent="0.25">
      <c r="A216" s="193"/>
      <c r="B216" s="196" t="str">
        <f>Capacidades!M1111</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hidden="1" customHeight="1" x14ac:dyDescent="0.25">
      <c r="A217" s="199"/>
      <c r="B217" s="196" t="str">
        <f>Capacidades!M1112</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49.5" customHeight="1" x14ac:dyDescent="0.25">
      <c r="A219" s="549" t="str">
        <f>Organización_Modular!C123</f>
        <v>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CE5. Solución de problemas,  identificar situaciones complejas para evaluar posibles soluciones, aplicando un conjunto de herramienta flexibles que conlleve a la atención de una necesidad. (UD)</v>
      </c>
      <c r="B219" s="548"/>
      <c r="C219" s="548"/>
      <c r="D219" s="548"/>
      <c r="E219" s="548"/>
      <c r="F219" s="548"/>
      <c r="G219" s="548"/>
      <c r="H219" s="548"/>
      <c r="I219" s="548"/>
      <c r="J219" s="548"/>
      <c r="K219" s="548"/>
      <c r="L219" s="540"/>
      <c r="M219" s="24" t="str">
        <f t="shared" si="1"/>
        <v>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CE5. Solución de problemas,  identificar situaciones complejas para evaluar posibles soluciones, aplicando un conjunto de herramienta flexibles que conlleve a la atención de una necesidad. (UD)</v>
      </c>
      <c r="N219" s="25"/>
      <c r="O219" s="25"/>
      <c r="P219" s="25"/>
      <c r="Q219" s="25"/>
      <c r="R219" s="25"/>
      <c r="S219" s="25"/>
      <c r="T219" s="25"/>
      <c r="U219" s="25"/>
      <c r="V219" s="25"/>
      <c r="W219" s="25"/>
      <c r="X219" s="25"/>
      <c r="Y219" s="25"/>
      <c r="Z219" s="25"/>
    </row>
    <row r="220" spans="1:26" ht="12.75" customHeight="1" x14ac:dyDescent="0.25">
      <c r="A220" s="58" t="s">
        <v>517</v>
      </c>
      <c r="B220" s="205" t="s">
        <v>518</v>
      </c>
      <c r="C220" s="58" t="s">
        <v>494</v>
      </c>
      <c r="D220" s="58" t="s">
        <v>441</v>
      </c>
      <c r="E220" s="183" t="s">
        <v>495</v>
      </c>
      <c r="F220" s="550" t="s">
        <v>496</v>
      </c>
      <c r="G220" s="540"/>
      <c r="H220" s="58"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205"/>
      <c r="C221" s="58"/>
      <c r="D221" s="58"/>
      <c r="E221" s="183"/>
      <c r="F221" s="58" t="s">
        <v>499</v>
      </c>
      <c r="G221" s="58" t="s">
        <v>500</v>
      </c>
      <c r="H221" s="58"/>
      <c r="I221" s="58" t="s">
        <v>499</v>
      </c>
      <c r="J221" s="58" t="s">
        <v>500</v>
      </c>
      <c r="K221" s="58"/>
      <c r="L221" s="58"/>
      <c r="M221" s="24" t="str">
        <f>A220</f>
        <v>CAPACIDADES DE EMPLEABILIDAD</v>
      </c>
      <c r="N221" s="25"/>
      <c r="O221" s="25"/>
      <c r="P221" s="25"/>
      <c r="Q221" s="25"/>
      <c r="R221" s="25"/>
      <c r="S221" s="25"/>
      <c r="T221" s="25"/>
      <c r="U221" s="25"/>
      <c r="V221" s="25"/>
      <c r="W221" s="25"/>
      <c r="X221" s="25"/>
      <c r="Y221" s="25"/>
      <c r="Z221" s="25"/>
    </row>
    <row r="222" spans="1:26" ht="63.75" customHeight="1" x14ac:dyDescent="0.25">
      <c r="A222" s="189" t="str">
        <f>Capacidades!L1113</f>
        <v xml:space="preserve">CE3 C1 Utilizar metodologías para identificar oportunidades de negocio tomando en cuenta el programa de estudios y las necesidades del cliente.     </v>
      </c>
      <c r="B222" s="199" t="str">
        <f>Capacidades!M1113</f>
        <v>C1  I1 Describe las metodologías del emprendimiento y la innovación a utilizarse de acuerdo al proceso de elaboración del plan de negocio.</v>
      </c>
      <c r="C222" s="400" t="s">
        <v>606</v>
      </c>
      <c r="D222" s="194" t="str">
        <f>Organización_Modular!F123</f>
        <v>PLAN DE NEGOCIO</v>
      </c>
      <c r="E222" s="194" t="str">
        <f>Organización_Modular!G123</f>
        <v>IV</v>
      </c>
      <c r="F222" s="194">
        <f>Organización_Modular!H123</f>
        <v>1</v>
      </c>
      <c r="G222" s="194">
        <f>Organización_Modular!I123</f>
        <v>1</v>
      </c>
      <c r="H222" s="194">
        <f>SUM(F222:G222)</f>
        <v>2</v>
      </c>
      <c r="I222" s="194">
        <f>F222*16</f>
        <v>16</v>
      </c>
      <c r="J222" s="194">
        <f>G222*32</f>
        <v>32</v>
      </c>
      <c r="K222" s="194">
        <f>SUM(I222:J222)</f>
        <v>48</v>
      </c>
      <c r="L222" s="552" t="s">
        <v>607</v>
      </c>
      <c r="M222" s="24" t="str">
        <f t="shared" ref="M222:M321" si="2">B222</f>
        <v>C1  I1 Describe las metodologías del emprendimiento y la innovación a utilizarse de acuerdo al proceso de elaboración del plan de negocio.</v>
      </c>
      <c r="N222" s="25"/>
      <c r="O222" s="25"/>
      <c r="P222" s="25"/>
      <c r="Q222" s="25"/>
      <c r="R222" s="25"/>
      <c r="S222" s="25"/>
      <c r="T222" s="25"/>
      <c r="U222" s="25"/>
      <c r="V222" s="25"/>
      <c r="W222" s="25"/>
      <c r="X222" s="25"/>
      <c r="Y222" s="25"/>
      <c r="Z222" s="25"/>
    </row>
    <row r="223" spans="1:26" ht="117" customHeight="1" x14ac:dyDescent="0.25">
      <c r="A223" s="193"/>
      <c r="B223" s="199" t="str">
        <f>Capacidades!M1114</f>
        <v xml:space="preserve">C1  I2 Emplea métodos y técnicas para identificar oportunidades de negocio innovadoras según el programa de estudios y las necesidades del cliente. </v>
      </c>
      <c r="C223" s="400" t="s">
        <v>608</v>
      </c>
      <c r="D223" s="194"/>
      <c r="E223" s="194"/>
      <c r="F223" s="194"/>
      <c r="G223" s="194"/>
      <c r="H223" s="194"/>
      <c r="I223" s="194"/>
      <c r="J223" s="194"/>
      <c r="K223" s="194"/>
      <c r="L223" s="553"/>
      <c r="M223" s="24" t="str">
        <f t="shared" si="2"/>
        <v xml:space="preserve">C1  I2 Emplea métodos y técnicas para identificar oportunidades de negocio innovadoras según el programa de estudios y las necesidades del cliente. </v>
      </c>
      <c r="N223" s="25"/>
      <c r="O223" s="25"/>
      <c r="P223" s="25"/>
      <c r="Q223" s="25"/>
      <c r="R223" s="25"/>
      <c r="S223" s="25"/>
      <c r="T223" s="25"/>
      <c r="U223" s="25"/>
      <c r="V223" s="25"/>
      <c r="W223" s="25"/>
      <c r="X223" s="25"/>
      <c r="Y223" s="25"/>
      <c r="Z223" s="25"/>
    </row>
    <row r="224" spans="1:26" ht="0.75" hidden="1" customHeight="1" x14ac:dyDescent="0.25">
      <c r="A224" s="193"/>
      <c r="B224" s="199" t="str">
        <f>Capacidades!M1115</f>
        <v xml:space="preserve">   </v>
      </c>
      <c r="C224" s="196"/>
      <c r="D224" s="194"/>
      <c r="E224" s="194"/>
      <c r="F224" s="194"/>
      <c r="G224" s="194"/>
      <c r="H224" s="194"/>
      <c r="I224" s="194"/>
      <c r="J224" s="194"/>
      <c r="K224" s="194"/>
      <c r="L224" s="553"/>
      <c r="M224" s="24" t="str">
        <f t="shared" si="2"/>
        <v xml:space="preserve">   </v>
      </c>
      <c r="N224" s="25"/>
      <c r="O224" s="25"/>
      <c r="P224" s="25"/>
      <c r="Q224" s="25"/>
      <c r="R224" s="25"/>
      <c r="S224" s="25"/>
      <c r="T224" s="25"/>
      <c r="U224" s="25"/>
      <c r="V224" s="25"/>
      <c r="W224" s="25"/>
      <c r="X224" s="25"/>
      <c r="Y224" s="25"/>
      <c r="Z224" s="25"/>
    </row>
    <row r="225" spans="1:26" ht="12.75" hidden="1" customHeight="1" x14ac:dyDescent="0.25">
      <c r="A225" s="193"/>
      <c r="B225" s="199" t="str">
        <f>Capacidades!M1116</f>
        <v xml:space="preserve">   </v>
      </c>
      <c r="C225" s="196"/>
      <c r="D225" s="194"/>
      <c r="E225" s="194"/>
      <c r="F225" s="194"/>
      <c r="G225" s="194"/>
      <c r="H225" s="194"/>
      <c r="I225" s="194"/>
      <c r="J225" s="194"/>
      <c r="K225" s="194"/>
      <c r="L225" s="553"/>
      <c r="M225" s="24" t="str">
        <f t="shared" si="2"/>
        <v xml:space="preserve">   </v>
      </c>
      <c r="N225" s="25"/>
      <c r="O225" s="25"/>
      <c r="P225" s="25"/>
      <c r="Q225" s="25"/>
      <c r="R225" s="25"/>
      <c r="S225" s="25"/>
      <c r="T225" s="25"/>
      <c r="U225" s="25"/>
      <c r="V225" s="25"/>
      <c r="W225" s="25"/>
      <c r="X225" s="25"/>
      <c r="Y225" s="25"/>
      <c r="Z225" s="25"/>
    </row>
    <row r="226" spans="1:26" ht="12.75" hidden="1" customHeight="1" x14ac:dyDescent="0.25">
      <c r="A226" s="193"/>
      <c r="B226" s="199" t="str">
        <f>Capacidades!M1117</f>
        <v xml:space="preserve">   </v>
      </c>
      <c r="C226" s="196"/>
      <c r="D226" s="194"/>
      <c r="E226" s="194"/>
      <c r="F226" s="194"/>
      <c r="G226" s="194"/>
      <c r="H226" s="194"/>
      <c r="I226" s="194"/>
      <c r="J226" s="194"/>
      <c r="K226" s="194"/>
      <c r="L226" s="553"/>
      <c r="M226" s="24" t="str">
        <f t="shared" si="2"/>
        <v xml:space="preserve">   </v>
      </c>
      <c r="N226" s="25"/>
      <c r="O226" s="25"/>
      <c r="P226" s="25"/>
      <c r="Q226" s="25"/>
      <c r="R226" s="25"/>
      <c r="S226" s="25"/>
      <c r="T226" s="25"/>
      <c r="U226" s="25"/>
      <c r="V226" s="25"/>
      <c r="W226" s="25"/>
      <c r="X226" s="25"/>
      <c r="Y226" s="25"/>
      <c r="Z226" s="25"/>
    </row>
    <row r="227" spans="1:26" ht="12.75" hidden="1" customHeight="1" x14ac:dyDescent="0.25">
      <c r="A227" s="193"/>
      <c r="B227" s="199" t="str">
        <f>Capacidades!M1118</f>
        <v xml:space="preserve">   </v>
      </c>
      <c r="C227" s="196"/>
      <c r="D227" s="194"/>
      <c r="E227" s="194"/>
      <c r="F227" s="194"/>
      <c r="G227" s="194"/>
      <c r="H227" s="194"/>
      <c r="I227" s="194"/>
      <c r="J227" s="194"/>
      <c r="K227" s="194"/>
      <c r="L227" s="553"/>
      <c r="M227" s="24" t="str">
        <f t="shared" si="2"/>
        <v xml:space="preserve">   </v>
      </c>
      <c r="N227" s="25"/>
      <c r="O227" s="25"/>
      <c r="P227" s="25"/>
      <c r="Q227" s="25"/>
      <c r="R227" s="25"/>
      <c r="S227" s="25"/>
      <c r="T227" s="25"/>
      <c r="U227" s="25"/>
      <c r="V227" s="25"/>
      <c r="W227" s="25"/>
      <c r="X227" s="25"/>
      <c r="Y227" s="25"/>
      <c r="Z227" s="25"/>
    </row>
    <row r="228" spans="1:26" ht="12.75" hidden="1" customHeight="1" x14ac:dyDescent="0.25">
      <c r="A228" s="193"/>
      <c r="B228" s="199" t="str">
        <f>Capacidades!M1119</f>
        <v xml:space="preserve">   </v>
      </c>
      <c r="C228" s="196"/>
      <c r="D228" s="194"/>
      <c r="E228" s="194"/>
      <c r="F228" s="194"/>
      <c r="G228" s="194"/>
      <c r="H228" s="194"/>
      <c r="I228" s="194"/>
      <c r="J228" s="194"/>
      <c r="K228" s="194"/>
      <c r="L228" s="553"/>
      <c r="M228" s="24" t="str">
        <f t="shared" si="2"/>
        <v xml:space="preserve">   </v>
      </c>
      <c r="N228" s="25"/>
      <c r="O228" s="25"/>
      <c r="P228" s="25"/>
      <c r="Q228" s="25"/>
      <c r="R228" s="25"/>
      <c r="S228" s="25"/>
      <c r="T228" s="25"/>
      <c r="U228" s="25"/>
      <c r="V228" s="25"/>
      <c r="W228" s="25"/>
      <c r="X228" s="25"/>
      <c r="Y228" s="25"/>
      <c r="Z228" s="25"/>
    </row>
    <row r="229" spans="1:26" ht="12.75" hidden="1" customHeight="1" x14ac:dyDescent="0.25">
      <c r="A229" s="193"/>
      <c r="B229" s="199" t="str">
        <f>Capacidades!M1120</f>
        <v xml:space="preserve">   </v>
      </c>
      <c r="C229" s="196"/>
      <c r="D229" s="194"/>
      <c r="E229" s="194"/>
      <c r="F229" s="194"/>
      <c r="G229" s="194"/>
      <c r="H229" s="194"/>
      <c r="I229" s="194"/>
      <c r="J229" s="194"/>
      <c r="K229" s="194"/>
      <c r="L229" s="553"/>
      <c r="M229" s="24" t="str">
        <f t="shared" si="2"/>
        <v xml:space="preserve">   </v>
      </c>
      <c r="N229" s="25"/>
      <c r="O229" s="25"/>
      <c r="P229" s="25"/>
      <c r="Q229" s="25"/>
      <c r="R229" s="25"/>
      <c r="S229" s="25"/>
      <c r="T229" s="25"/>
      <c r="U229" s="25"/>
      <c r="V229" s="25"/>
      <c r="W229" s="25"/>
      <c r="X229" s="25"/>
      <c r="Y229" s="25"/>
      <c r="Z229" s="25"/>
    </row>
    <row r="230" spans="1:26" ht="12.75" hidden="1" customHeight="1" x14ac:dyDescent="0.25">
      <c r="A230" s="193"/>
      <c r="B230" s="199" t="str">
        <f>Capacidades!M1121</f>
        <v xml:space="preserve">   </v>
      </c>
      <c r="C230" s="196"/>
      <c r="D230" s="194"/>
      <c r="E230" s="194"/>
      <c r="F230" s="194"/>
      <c r="G230" s="194"/>
      <c r="H230" s="194"/>
      <c r="I230" s="194"/>
      <c r="J230" s="194"/>
      <c r="K230" s="194"/>
      <c r="L230" s="553"/>
      <c r="M230" s="24" t="str">
        <f t="shared" si="2"/>
        <v xml:space="preserve">   </v>
      </c>
      <c r="N230" s="25"/>
      <c r="O230" s="25"/>
      <c r="P230" s="25"/>
      <c r="Q230" s="25"/>
      <c r="R230" s="25"/>
      <c r="S230" s="25"/>
      <c r="T230" s="25"/>
      <c r="U230" s="25"/>
      <c r="V230" s="25"/>
      <c r="W230" s="25"/>
      <c r="X230" s="25"/>
      <c r="Y230" s="25"/>
      <c r="Z230" s="25"/>
    </row>
    <row r="231" spans="1:26" ht="12.75" hidden="1" customHeight="1" x14ac:dyDescent="0.25">
      <c r="A231" s="199"/>
      <c r="B231" s="199" t="str">
        <f>Capacidades!M1122</f>
        <v xml:space="preserve">   </v>
      </c>
      <c r="C231" s="196"/>
      <c r="D231" s="200"/>
      <c r="E231" s="200"/>
      <c r="F231" s="200"/>
      <c r="G231" s="200"/>
      <c r="H231" s="200"/>
      <c r="I231" s="200"/>
      <c r="J231" s="200"/>
      <c r="K231" s="200"/>
      <c r="L231" s="553"/>
      <c r="M231" s="24" t="str">
        <f t="shared" si="2"/>
        <v xml:space="preserve">   </v>
      </c>
      <c r="N231" s="25"/>
      <c r="O231" s="25"/>
      <c r="P231" s="25"/>
      <c r="Q231" s="25"/>
      <c r="R231" s="25"/>
      <c r="S231" s="25"/>
      <c r="T231" s="25"/>
      <c r="U231" s="25"/>
      <c r="V231" s="25"/>
      <c r="W231" s="25"/>
      <c r="X231" s="25"/>
      <c r="Y231" s="25"/>
      <c r="Z231" s="25"/>
    </row>
    <row r="232" spans="1:26" ht="67.5" customHeight="1" x14ac:dyDescent="0.25">
      <c r="A232" s="189" t="str">
        <f>Capacidades!L1123</f>
        <v xml:space="preserve">
CE3 C2 Formular planes de negocio innovadores vinculados al programa de estudio  considerando un proceso metodológico que genere valor, sea sostenible y preserve el ambiente.    </v>
      </c>
      <c r="B232" s="199" t="str">
        <f>Capacidades!M1123</f>
        <v>C2  I1 Plantea  la misión, visión y objetivos del negocio teniendo en cuenta las expectativas del cliente y la oportunidad de negocio.</v>
      </c>
      <c r="C232" s="400" t="s">
        <v>609</v>
      </c>
      <c r="D232" s="191" t="str">
        <f>Organización_Modular!F124</f>
        <v>PROYECTOS EMPRESARIALES</v>
      </c>
      <c r="E232" s="191" t="str">
        <f>Organización_Modular!G124</f>
        <v>IV</v>
      </c>
      <c r="F232" s="191">
        <f>Organización_Modular!H124</f>
        <v>1</v>
      </c>
      <c r="G232" s="191">
        <f>Organización_Modular!I124</f>
        <v>1</v>
      </c>
      <c r="H232" s="191">
        <f>SUM(F232:G232)</f>
        <v>2</v>
      </c>
      <c r="I232" s="191">
        <f>F232*16</f>
        <v>16</v>
      </c>
      <c r="J232" s="191">
        <f>G232*32</f>
        <v>32</v>
      </c>
      <c r="K232" s="191">
        <f>SUM(I232:J232)</f>
        <v>48</v>
      </c>
      <c r="L232" s="553"/>
      <c r="M232" s="24" t="str">
        <f t="shared" si="2"/>
        <v>C2  I1 Plantea  la misión, visión y objetivos del negocio teniendo en cuenta las expectativas del cliente y la oportunidad de negocio.</v>
      </c>
      <c r="N232" s="25"/>
      <c r="O232" s="25"/>
      <c r="P232" s="25"/>
      <c r="Q232" s="25"/>
      <c r="R232" s="25"/>
      <c r="S232" s="25"/>
      <c r="T232" s="25"/>
      <c r="U232" s="25"/>
      <c r="V232" s="25"/>
      <c r="W232" s="25"/>
      <c r="X232" s="25"/>
      <c r="Y232" s="25"/>
      <c r="Z232" s="25"/>
    </row>
    <row r="233" spans="1:26" ht="90.75" customHeight="1" x14ac:dyDescent="0.25">
      <c r="A233" s="193"/>
      <c r="B233" s="199" t="str">
        <f>Capacidades!M1124</f>
        <v xml:space="preserve">C2  I2 Plantea estrategias de marketing de acuerdo a la idea de negocio definida que genere valor y conserve el ambiente. </v>
      </c>
      <c r="C233" s="400" t="s">
        <v>610</v>
      </c>
      <c r="D233" s="194"/>
      <c r="E233" s="194"/>
      <c r="F233" s="194"/>
      <c r="G233" s="194"/>
      <c r="H233" s="194"/>
      <c r="I233" s="194"/>
      <c r="J233" s="194"/>
      <c r="K233" s="194"/>
      <c r="L233" s="553"/>
      <c r="M233" s="24" t="str">
        <f t="shared" si="2"/>
        <v xml:space="preserve">C2  I2 Plantea estrategias de marketing de acuerdo a la idea de negocio definida que genere valor y conserve el ambiente. </v>
      </c>
      <c r="N233" s="25"/>
      <c r="O233" s="25"/>
      <c r="P233" s="25"/>
      <c r="Q233" s="25"/>
      <c r="R233" s="25"/>
      <c r="S233" s="25"/>
      <c r="T233" s="25"/>
      <c r="U233" s="25"/>
      <c r="V233" s="25"/>
      <c r="W233" s="25"/>
      <c r="X233" s="25"/>
      <c r="Y233" s="25"/>
      <c r="Z233" s="25"/>
    </row>
    <row r="234" spans="1:26" ht="97.5" customHeight="1" x14ac:dyDescent="0.25">
      <c r="A234" s="193"/>
      <c r="B234" s="199" t="str">
        <f>Capacidades!M1125</f>
        <v>C2  I3 Ejecuta el plan de acción del negocio participando en concursos y ferias de emprendimiento.</v>
      </c>
      <c r="C234" s="400" t="s">
        <v>611</v>
      </c>
      <c r="D234" s="194"/>
      <c r="E234" s="194"/>
      <c r="F234" s="194"/>
      <c r="G234" s="194"/>
      <c r="H234" s="194"/>
      <c r="I234" s="194"/>
      <c r="J234" s="194"/>
      <c r="K234" s="194"/>
      <c r="L234" s="553"/>
      <c r="M234" s="24" t="str">
        <f t="shared" si="2"/>
        <v>C2  I3 Ejecuta el plan de acción del negocio participando en concursos y ferias de emprendimiento.</v>
      </c>
      <c r="N234" s="25"/>
      <c r="O234" s="25"/>
      <c r="P234" s="25"/>
      <c r="Q234" s="25"/>
      <c r="R234" s="25"/>
      <c r="S234" s="25"/>
      <c r="T234" s="25"/>
      <c r="U234" s="25"/>
      <c r="V234" s="25"/>
      <c r="W234" s="25"/>
      <c r="X234" s="25"/>
      <c r="Y234" s="25"/>
      <c r="Z234" s="25"/>
    </row>
    <row r="235" spans="1:26" ht="1.5" hidden="1" customHeight="1" x14ac:dyDescent="0.25">
      <c r="A235" s="193"/>
      <c r="B235" s="199" t="str">
        <f>Capacidades!M1126</f>
        <v xml:space="preserve">   </v>
      </c>
      <c r="C235" s="196"/>
      <c r="D235" s="194"/>
      <c r="E235" s="194"/>
      <c r="F235" s="194"/>
      <c r="G235" s="194"/>
      <c r="H235" s="194"/>
      <c r="I235" s="194"/>
      <c r="J235" s="194"/>
      <c r="K235" s="194"/>
      <c r="L235" s="553"/>
      <c r="M235" s="24" t="str">
        <f t="shared" si="2"/>
        <v xml:space="preserve">   </v>
      </c>
      <c r="N235" s="25"/>
      <c r="O235" s="25"/>
      <c r="P235" s="25"/>
      <c r="Q235" s="25"/>
      <c r="R235" s="25"/>
      <c r="S235" s="25"/>
      <c r="T235" s="25"/>
      <c r="U235" s="25"/>
      <c r="V235" s="25"/>
      <c r="W235" s="25"/>
      <c r="X235" s="25"/>
      <c r="Y235" s="25"/>
      <c r="Z235" s="25"/>
    </row>
    <row r="236" spans="1:26" ht="12.75" hidden="1" customHeight="1" x14ac:dyDescent="0.25">
      <c r="A236" s="193"/>
      <c r="B236" s="199" t="str">
        <f>Capacidades!M1127</f>
        <v xml:space="preserve">   </v>
      </c>
      <c r="C236" s="196"/>
      <c r="D236" s="194"/>
      <c r="E236" s="194"/>
      <c r="F236" s="194"/>
      <c r="G236" s="194"/>
      <c r="H236" s="194"/>
      <c r="I236" s="194"/>
      <c r="J236" s="194"/>
      <c r="K236" s="194"/>
      <c r="L236" s="553"/>
      <c r="M236" s="24" t="str">
        <f t="shared" si="2"/>
        <v xml:space="preserve">   </v>
      </c>
      <c r="N236" s="25"/>
      <c r="O236" s="25"/>
      <c r="P236" s="25"/>
      <c r="Q236" s="25"/>
      <c r="R236" s="25"/>
      <c r="S236" s="25"/>
      <c r="T236" s="25"/>
      <c r="U236" s="25"/>
      <c r="V236" s="25"/>
      <c r="W236" s="25"/>
      <c r="X236" s="25"/>
      <c r="Y236" s="25"/>
      <c r="Z236" s="25"/>
    </row>
    <row r="237" spans="1:26" ht="12.75" hidden="1" customHeight="1" x14ac:dyDescent="0.25">
      <c r="A237" s="193"/>
      <c r="B237" s="199" t="str">
        <f>Capacidades!M1128</f>
        <v xml:space="preserve">   </v>
      </c>
      <c r="C237" s="196"/>
      <c r="D237" s="194"/>
      <c r="E237" s="194"/>
      <c r="F237" s="194"/>
      <c r="G237" s="194"/>
      <c r="H237" s="194"/>
      <c r="I237" s="194"/>
      <c r="J237" s="194"/>
      <c r="K237" s="194"/>
      <c r="L237" s="553"/>
      <c r="M237" s="24" t="str">
        <f t="shared" si="2"/>
        <v xml:space="preserve">   </v>
      </c>
      <c r="N237" s="25"/>
      <c r="O237" s="25"/>
      <c r="P237" s="25"/>
      <c r="Q237" s="25"/>
      <c r="R237" s="25"/>
      <c r="S237" s="25"/>
      <c r="T237" s="25"/>
      <c r="U237" s="25"/>
      <c r="V237" s="25"/>
      <c r="W237" s="25"/>
      <c r="X237" s="25"/>
      <c r="Y237" s="25"/>
      <c r="Z237" s="25"/>
    </row>
    <row r="238" spans="1:26" ht="12.75" hidden="1" customHeight="1" x14ac:dyDescent="0.25">
      <c r="A238" s="193"/>
      <c r="B238" s="199" t="str">
        <f>Capacidades!M1129</f>
        <v xml:space="preserve">   </v>
      </c>
      <c r="C238" s="196"/>
      <c r="D238" s="194"/>
      <c r="E238" s="194"/>
      <c r="F238" s="194"/>
      <c r="G238" s="194"/>
      <c r="H238" s="194"/>
      <c r="I238" s="194"/>
      <c r="J238" s="194"/>
      <c r="K238" s="194"/>
      <c r="L238" s="553"/>
      <c r="M238" s="24" t="str">
        <f t="shared" si="2"/>
        <v xml:space="preserve">   </v>
      </c>
      <c r="N238" s="25"/>
      <c r="O238" s="25"/>
      <c r="P238" s="25"/>
      <c r="Q238" s="25"/>
      <c r="R238" s="25"/>
      <c r="S238" s="25"/>
      <c r="T238" s="25"/>
      <c r="U238" s="25"/>
      <c r="V238" s="25"/>
      <c r="W238" s="25"/>
      <c r="X238" s="25"/>
      <c r="Y238" s="25"/>
      <c r="Z238" s="25"/>
    </row>
    <row r="239" spans="1:26" ht="12.75" hidden="1" customHeight="1" x14ac:dyDescent="0.25">
      <c r="A239" s="193"/>
      <c r="B239" s="199" t="str">
        <f>Capacidades!M1130</f>
        <v xml:space="preserve">   </v>
      </c>
      <c r="C239" s="196"/>
      <c r="D239" s="194"/>
      <c r="E239" s="194"/>
      <c r="F239" s="194"/>
      <c r="G239" s="194"/>
      <c r="H239" s="194"/>
      <c r="I239" s="194"/>
      <c r="J239" s="194"/>
      <c r="K239" s="194"/>
      <c r="L239" s="553"/>
      <c r="M239" s="24" t="str">
        <f t="shared" si="2"/>
        <v xml:space="preserve">   </v>
      </c>
      <c r="N239" s="25"/>
      <c r="O239" s="25"/>
      <c r="P239" s="25"/>
      <c r="Q239" s="25"/>
      <c r="R239" s="25"/>
      <c r="S239" s="25"/>
      <c r="T239" s="25"/>
      <c r="U239" s="25"/>
      <c r="V239" s="25"/>
      <c r="W239" s="25"/>
      <c r="X239" s="25"/>
      <c r="Y239" s="25"/>
      <c r="Z239" s="25"/>
    </row>
    <row r="240" spans="1:26" ht="12.75" hidden="1" customHeight="1" x14ac:dyDescent="0.25">
      <c r="A240" s="193"/>
      <c r="B240" s="199" t="str">
        <f>Capacidades!M1131</f>
        <v xml:space="preserve">   </v>
      </c>
      <c r="C240" s="196"/>
      <c r="D240" s="194"/>
      <c r="E240" s="194"/>
      <c r="F240" s="194"/>
      <c r="G240" s="194"/>
      <c r="H240" s="194"/>
      <c r="I240" s="194"/>
      <c r="J240" s="194"/>
      <c r="K240" s="194"/>
      <c r="L240" s="553"/>
      <c r="M240" s="24" t="str">
        <f t="shared" si="2"/>
        <v xml:space="preserve">   </v>
      </c>
      <c r="N240" s="25"/>
      <c r="O240" s="25"/>
      <c r="P240" s="25"/>
      <c r="Q240" s="25"/>
      <c r="R240" s="25"/>
      <c r="S240" s="25"/>
      <c r="T240" s="25"/>
      <c r="U240" s="25"/>
      <c r="V240" s="25"/>
      <c r="W240" s="25"/>
      <c r="X240" s="25"/>
      <c r="Y240" s="25"/>
      <c r="Z240" s="25"/>
    </row>
    <row r="241" spans="1:26" ht="12.75" hidden="1" customHeight="1" x14ac:dyDescent="0.25">
      <c r="A241" s="199"/>
      <c r="B241" s="199" t="str">
        <f>Capacidades!M1132</f>
        <v xml:space="preserve">   </v>
      </c>
      <c r="C241" s="189"/>
      <c r="D241" s="194"/>
      <c r="E241" s="194"/>
      <c r="F241" s="194"/>
      <c r="G241" s="194"/>
      <c r="H241" s="194"/>
      <c r="I241" s="194"/>
      <c r="J241" s="194"/>
      <c r="K241" s="194"/>
      <c r="L241" s="553"/>
      <c r="M241" s="24" t="str">
        <f t="shared" si="2"/>
        <v xml:space="preserve">   </v>
      </c>
      <c r="N241" s="25"/>
      <c r="O241" s="25"/>
      <c r="P241" s="25"/>
      <c r="Q241" s="25"/>
      <c r="R241" s="25"/>
      <c r="S241" s="25"/>
      <c r="T241" s="25"/>
      <c r="U241" s="25"/>
      <c r="V241" s="25"/>
      <c r="W241" s="25"/>
      <c r="X241" s="25"/>
      <c r="Y241" s="25"/>
      <c r="Z241" s="25"/>
    </row>
    <row r="242" spans="1:26" ht="70.5" customHeight="1" x14ac:dyDescent="0.25">
      <c r="A242" s="189" t="str">
        <f>Capacidades!L1133</f>
        <v>CE5 C1 Identificar fortalezas y cualidades para resolver problemas ante las dificultades del trabajo. CE5 C2 Aplicar  alternativas de soluciones a situaciones que se presentan  considerando los objetivos del área de desempeño</v>
      </c>
      <c r="B242" s="199" t="str">
        <f>Capacidades!M1133</f>
        <v>C1 I1 Describe problemas de su área considerando las etapas de la resolución de problemas.</v>
      </c>
      <c r="C242" s="196" t="s">
        <v>612</v>
      </c>
      <c r="D242" s="191" t="str">
        <f>Organización_Modular!F125</f>
        <v>HABILIDADES PARA RESOLVER PROBLEMAS</v>
      </c>
      <c r="E242" s="191" t="str">
        <f>Organización_Modular!G125</f>
        <v>IV</v>
      </c>
      <c r="F242" s="191">
        <f>Organización_Modular!H125</f>
        <v>1</v>
      </c>
      <c r="G242" s="191">
        <f>Organización_Modular!I125</f>
        <v>1</v>
      </c>
      <c r="H242" s="191">
        <f>SUM(F242:G242)</f>
        <v>2</v>
      </c>
      <c r="I242" s="191">
        <f>F242*16</f>
        <v>16</v>
      </c>
      <c r="J242" s="191">
        <f>G242*32</f>
        <v>32</v>
      </c>
      <c r="K242" s="191">
        <f>SUM(I242:J242)</f>
        <v>48</v>
      </c>
      <c r="L242" s="553"/>
      <c r="M242" s="24" t="str">
        <f t="shared" si="2"/>
        <v>C1 I1 Describe problemas de su área considerando las etapas de la resolución de problemas.</v>
      </c>
      <c r="N242" s="25"/>
      <c r="O242" s="25"/>
      <c r="P242" s="25"/>
      <c r="Q242" s="25"/>
      <c r="R242" s="25"/>
      <c r="S242" s="25"/>
      <c r="T242" s="25"/>
      <c r="U242" s="25"/>
      <c r="V242" s="25"/>
      <c r="W242" s="25"/>
      <c r="X242" s="25"/>
      <c r="Y242" s="25"/>
      <c r="Z242" s="25"/>
    </row>
    <row r="243" spans="1:26" ht="43.5" customHeight="1" x14ac:dyDescent="0.25">
      <c r="A243" s="193"/>
      <c r="B243" s="199" t="str">
        <f>Capacidades!M1134</f>
        <v>C1 I2 Identifica las causas y consecuencias de situaciones o problemas del área de desempeño, considerando más en la solución que en el problema.</v>
      </c>
      <c r="C243" s="196" t="s">
        <v>613</v>
      </c>
      <c r="D243" s="194"/>
      <c r="E243" s="194"/>
      <c r="F243" s="194"/>
      <c r="G243" s="194"/>
      <c r="H243" s="194"/>
      <c r="I243" s="194"/>
      <c r="J243" s="194"/>
      <c r="K243" s="194"/>
      <c r="L243" s="553"/>
      <c r="M243" s="24" t="str">
        <f t="shared" si="2"/>
        <v>C1 I2 Identifica las causas y consecuencias de situaciones o problemas del área de desempeño, considerando más en la solución que en el problema.</v>
      </c>
      <c r="N243" s="25"/>
      <c r="O243" s="25"/>
      <c r="P243" s="25"/>
      <c r="Q243" s="25"/>
      <c r="R243" s="25"/>
      <c r="S243" s="25"/>
      <c r="T243" s="25"/>
      <c r="U243" s="25"/>
      <c r="V243" s="25"/>
      <c r="W243" s="25"/>
      <c r="X243" s="25"/>
      <c r="Y243" s="25"/>
      <c r="Z243" s="25"/>
    </row>
    <row r="244" spans="1:26" ht="65.25" customHeight="1" x14ac:dyDescent="0.25">
      <c r="A244" s="193"/>
      <c r="B244" s="199" t="str">
        <f>Capacidades!M1135</f>
        <v>C2 I1 Selecciona estrategias de solución considerando el problema que se presenta</v>
      </c>
      <c r="C244" s="196" t="s">
        <v>614</v>
      </c>
      <c r="D244" s="194"/>
      <c r="E244" s="194"/>
      <c r="F244" s="194"/>
      <c r="G244" s="194"/>
      <c r="H244" s="194"/>
      <c r="I244" s="194"/>
      <c r="J244" s="194"/>
      <c r="K244" s="194"/>
      <c r="L244" s="553"/>
      <c r="M244" s="24" t="str">
        <f t="shared" si="2"/>
        <v>C2 I1 Selecciona estrategias de solución considerando el problema que se presenta</v>
      </c>
      <c r="N244" s="25"/>
      <c r="O244" s="25"/>
      <c r="P244" s="25"/>
      <c r="Q244" s="25"/>
      <c r="R244" s="25"/>
      <c r="S244" s="25"/>
      <c r="T244" s="25"/>
      <c r="U244" s="25"/>
      <c r="V244" s="25"/>
      <c r="W244" s="25"/>
      <c r="X244" s="25"/>
      <c r="Y244" s="25"/>
      <c r="Z244" s="25"/>
    </row>
    <row r="245" spans="1:26" ht="64.5" customHeight="1" x14ac:dyDescent="0.25">
      <c r="A245" s="193"/>
      <c r="B245" s="199" t="str">
        <f>Capacidades!M1136</f>
        <v>C2 I2 Infiere alternativas de solución teniendo en cuenta la capacidad para actuar y la habilidad para mejorar.</v>
      </c>
      <c r="C245" s="196" t="s">
        <v>615</v>
      </c>
      <c r="D245" s="194"/>
      <c r="E245" s="194"/>
      <c r="F245" s="194"/>
      <c r="G245" s="194"/>
      <c r="H245" s="194"/>
      <c r="I245" s="194"/>
      <c r="J245" s="194"/>
      <c r="K245" s="194"/>
      <c r="L245" s="553"/>
      <c r="M245" s="24" t="str">
        <f t="shared" si="2"/>
        <v>C2 I2 Infiere alternativas de solución teniendo en cuenta la capacidad para actuar y la habilidad para mejorar.</v>
      </c>
      <c r="N245" s="25"/>
      <c r="O245" s="25"/>
      <c r="P245" s="25"/>
      <c r="Q245" s="25"/>
      <c r="R245" s="25"/>
      <c r="S245" s="25"/>
      <c r="T245" s="25"/>
      <c r="U245" s="25"/>
      <c r="V245" s="25"/>
      <c r="W245" s="25"/>
      <c r="X245" s="25"/>
      <c r="Y245" s="25"/>
      <c r="Z245" s="25"/>
    </row>
    <row r="246" spans="1:26" ht="12.75" hidden="1" customHeight="1" x14ac:dyDescent="0.25">
      <c r="A246" s="193"/>
      <c r="B246" s="199" t="str">
        <f>Capacidades!M1137</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12.75" hidden="1" customHeight="1" x14ac:dyDescent="0.25">
      <c r="A247" s="193"/>
      <c r="B247" s="199" t="str">
        <f>Capacidades!M1138</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2.75" hidden="1" customHeight="1" x14ac:dyDescent="0.25">
      <c r="A248" s="193"/>
      <c r="B248" s="199" t="str">
        <f>Capacidades!M1139</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2.75" hidden="1" customHeight="1" x14ac:dyDescent="0.25">
      <c r="A249" s="193"/>
      <c r="B249" s="199" t="str">
        <f>Capacidades!M1140</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2.75" hidden="1" customHeight="1" x14ac:dyDescent="0.25">
      <c r="A250" s="193"/>
      <c r="B250" s="199" t="str">
        <f>Capacidades!M1141</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2.75" hidden="1" customHeight="1" x14ac:dyDescent="0.25">
      <c r="A251" s="199"/>
      <c r="B251" s="199" t="str">
        <f>Capacidades!M1142</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2.75" hidden="1" customHeight="1" x14ac:dyDescent="0.25">
      <c r="A252" s="189" t="str">
        <f>Capacidades!L1143</f>
        <v xml:space="preserve">       </v>
      </c>
      <c r="B252" s="199" t="str">
        <f>Capacidades!M1143</f>
        <v xml:space="preserve">   </v>
      </c>
      <c r="C252" s="196"/>
      <c r="D252" s="191">
        <f>Organización_Modular!F126</f>
        <v>0</v>
      </c>
      <c r="E252" s="191">
        <f>Organización_Modular!G126</f>
        <v>0</v>
      </c>
      <c r="F252" s="191">
        <f>Organización_Modular!H126</f>
        <v>0</v>
      </c>
      <c r="G252" s="191">
        <f>Organización_Modular!I126</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2.75" hidden="1" customHeight="1" x14ac:dyDescent="0.25">
      <c r="A253" s="193"/>
      <c r="B253" s="199" t="str">
        <f>Capacidades!M1144</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2.75" hidden="1" customHeight="1" x14ac:dyDescent="0.25">
      <c r="A254" s="193"/>
      <c r="B254" s="199" t="str">
        <f>Capacidades!M1145</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2.75" hidden="1" customHeight="1" x14ac:dyDescent="0.25">
      <c r="A255" s="193"/>
      <c r="B255" s="199" t="str">
        <f>Capacidades!M1146</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5" hidden="1" customHeight="1" x14ac:dyDescent="0.25">
      <c r="A256" s="193"/>
      <c r="B256" s="199" t="str">
        <f>Capacidades!M1147</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2.75" hidden="1" customHeight="1" x14ac:dyDescent="0.25">
      <c r="A257" s="193"/>
      <c r="B257" s="199" t="str">
        <f>Capacidades!M1148</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2.75" hidden="1" customHeight="1" x14ac:dyDescent="0.25">
      <c r="A258" s="193"/>
      <c r="B258" s="199" t="str">
        <f>Capacidades!M1149</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2.75" hidden="1" customHeight="1" x14ac:dyDescent="0.25">
      <c r="A259" s="193"/>
      <c r="B259" s="199" t="str">
        <f>Capacidades!M1150</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2.75" hidden="1" customHeight="1" x14ac:dyDescent="0.25">
      <c r="A260" s="193"/>
      <c r="B260" s="199" t="str">
        <f>Capacidades!M1151</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2.75" hidden="1" customHeight="1" x14ac:dyDescent="0.25">
      <c r="A261" s="199"/>
      <c r="B261" s="199" t="str">
        <f>Capacidades!M1152</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2.75" hidden="1" customHeight="1" x14ac:dyDescent="0.25">
      <c r="A262" s="189" t="str">
        <f>Capacidades!L1153</f>
        <v xml:space="preserve">       </v>
      </c>
      <c r="B262" s="199" t="str">
        <f>Capacidades!M1153</f>
        <v xml:space="preserve">   </v>
      </c>
      <c r="C262" s="196"/>
      <c r="D262" s="191">
        <f>Organización_Modular!F127</f>
        <v>0</v>
      </c>
      <c r="E262" s="191">
        <f>Organización_Modular!G127</f>
        <v>0</v>
      </c>
      <c r="F262" s="191">
        <f>Organización_Modular!H127</f>
        <v>0</v>
      </c>
      <c r="G262" s="191">
        <f>Organización_Modular!I127</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2.75" hidden="1" customHeight="1" x14ac:dyDescent="0.25">
      <c r="A263" s="193"/>
      <c r="B263" s="199" t="str">
        <f>Capacidades!M1154</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2.75" hidden="1" customHeight="1" x14ac:dyDescent="0.25">
      <c r="A264" s="193"/>
      <c r="B264" s="199" t="str">
        <f>Capacidades!M1155</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2.75" hidden="1" customHeight="1" x14ac:dyDescent="0.25">
      <c r="A265" s="193"/>
      <c r="B265" s="199" t="str">
        <f>Capacidades!M1156</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2.75" hidden="1" customHeight="1" x14ac:dyDescent="0.25">
      <c r="A266" s="193"/>
      <c r="B266" s="199" t="str">
        <f>Capacidades!M1157</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2.75" hidden="1" customHeight="1" x14ac:dyDescent="0.25">
      <c r="A267" s="193"/>
      <c r="B267" s="199" t="str">
        <f>Capacidades!M1158</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2.75" hidden="1" customHeight="1" x14ac:dyDescent="0.25">
      <c r="A268" s="193"/>
      <c r="B268" s="199" t="str">
        <f>Capacidades!M1159</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2.75" hidden="1" customHeight="1" x14ac:dyDescent="0.25">
      <c r="A269" s="193"/>
      <c r="B269" s="199" t="str">
        <f>Capacidades!M1160</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2.75" hidden="1" customHeight="1" x14ac:dyDescent="0.25">
      <c r="A270" s="193"/>
      <c r="B270" s="199" t="str">
        <f>Capacidades!M1161</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2.75" hidden="1" customHeight="1" x14ac:dyDescent="0.25">
      <c r="A271" s="199"/>
      <c r="B271" s="199" t="str">
        <f>Capacidades!M1162</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2.75" hidden="1" customHeight="1" x14ac:dyDescent="0.25">
      <c r="A272" s="189" t="str">
        <f>Capacidades!L1163</f>
        <v xml:space="preserve">       </v>
      </c>
      <c r="B272" s="199" t="str">
        <f>Capacidades!M1163</f>
        <v xml:space="preserve">   </v>
      </c>
      <c r="C272" s="196"/>
      <c r="D272" s="191">
        <f>Organización_Modular!F128</f>
        <v>0</v>
      </c>
      <c r="E272" s="191">
        <f>Organización_Modular!G128</f>
        <v>0</v>
      </c>
      <c r="F272" s="191">
        <f>Organización_Modular!H128</f>
        <v>0</v>
      </c>
      <c r="G272" s="191">
        <f>Organización_Modular!I128</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2.75" hidden="1" customHeight="1" x14ac:dyDescent="0.25">
      <c r="A273" s="193"/>
      <c r="B273" s="199" t="str">
        <f>Capacidades!M1164</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2.75" hidden="1" customHeight="1" x14ac:dyDescent="0.25">
      <c r="A274" s="193"/>
      <c r="B274" s="199" t="str">
        <f>Capacidades!M1165</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2.75" hidden="1" customHeight="1" x14ac:dyDescent="0.25">
      <c r="A275" s="193"/>
      <c r="B275" s="199" t="str">
        <f>Capacidades!M1166</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2.75" hidden="1" customHeight="1" x14ac:dyDescent="0.25">
      <c r="A276" s="193"/>
      <c r="B276" s="199" t="str">
        <f>Capacidades!M1167</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2.75" hidden="1" customHeight="1" x14ac:dyDescent="0.25">
      <c r="A277" s="193"/>
      <c r="B277" s="199" t="str">
        <f>Capacidades!M1168</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2.75" hidden="1" customHeight="1" x14ac:dyDescent="0.25">
      <c r="A278" s="193"/>
      <c r="B278" s="199" t="str">
        <f>Capacidades!M1169</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2.75" hidden="1" customHeight="1" x14ac:dyDescent="0.25">
      <c r="A279" s="193"/>
      <c r="B279" s="199" t="str">
        <f>Capacidades!M1170</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hidden="1" customHeight="1" x14ac:dyDescent="0.25">
      <c r="A280" s="193"/>
      <c r="B280" s="199" t="str">
        <f>Capacidades!M1171</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2.75" hidden="1" customHeight="1" x14ac:dyDescent="0.25">
      <c r="A281" s="199"/>
      <c r="B281" s="199" t="str">
        <f>Capacidades!M1172</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2.75" hidden="1" customHeight="1" x14ac:dyDescent="0.25">
      <c r="A282" s="189" t="str">
        <f>Capacidades!L1173</f>
        <v xml:space="preserve">       </v>
      </c>
      <c r="B282" s="199" t="str">
        <f>Capacidades!M1173</f>
        <v xml:space="preserve">   </v>
      </c>
      <c r="C282" s="196"/>
      <c r="D282" s="191">
        <f>Organización_Modular!F129</f>
        <v>0</v>
      </c>
      <c r="E282" s="191">
        <f>Organización_Modular!G129</f>
        <v>0</v>
      </c>
      <c r="F282" s="191">
        <f>Organización_Modular!H129</f>
        <v>0</v>
      </c>
      <c r="G282" s="191">
        <f>Organización_Modular!I129</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2.75" hidden="1" customHeight="1" x14ac:dyDescent="0.25">
      <c r="A283" s="193"/>
      <c r="B283" s="199" t="str">
        <f>Capacidades!M1174</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2.75" hidden="1" customHeight="1" x14ac:dyDescent="0.25">
      <c r="A284" s="193"/>
      <c r="B284" s="199" t="str">
        <f>Capacidades!M1175</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2.75" hidden="1" customHeight="1" x14ac:dyDescent="0.25">
      <c r="A285" s="193"/>
      <c r="B285" s="199" t="str">
        <f>Capacidades!M1176</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2.75" hidden="1" customHeight="1" x14ac:dyDescent="0.25">
      <c r="A286" s="193"/>
      <c r="B286" s="199" t="str">
        <f>Capacidades!M1177</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2.75" hidden="1" customHeight="1" x14ac:dyDescent="0.25">
      <c r="A287" s="193"/>
      <c r="B287" s="199" t="str">
        <f>Capacidades!M1178</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2.75" hidden="1" customHeight="1" x14ac:dyDescent="0.25">
      <c r="A288" s="193"/>
      <c r="B288" s="199" t="str">
        <f>Capacidades!M1179</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2.75" hidden="1" customHeight="1" x14ac:dyDescent="0.25">
      <c r="A289" s="193"/>
      <c r="B289" s="199" t="str">
        <f>Capacidades!M1180</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2.75" hidden="1" customHeight="1" x14ac:dyDescent="0.25">
      <c r="A290" s="193"/>
      <c r="B290" s="199" t="str">
        <f>Capacidades!M1181</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2.75" hidden="1" customHeight="1" x14ac:dyDescent="0.25">
      <c r="A291" s="199"/>
      <c r="B291" s="199" t="str">
        <f>Capacidades!M1182</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2.75" hidden="1" customHeight="1" x14ac:dyDescent="0.25">
      <c r="A292" s="189" t="str">
        <f>Capacidades!L1183</f>
        <v xml:space="preserve">       </v>
      </c>
      <c r="B292" s="199" t="str">
        <f>Capacidades!M1183</f>
        <v xml:space="preserve">   </v>
      </c>
      <c r="C292" s="196"/>
      <c r="D292" s="191">
        <f>Organización_Modular!F130</f>
        <v>0</v>
      </c>
      <c r="E292" s="191">
        <f>Organización_Modular!G130</f>
        <v>0</v>
      </c>
      <c r="F292" s="191">
        <f>Organización_Modular!H130</f>
        <v>0</v>
      </c>
      <c r="G292" s="191">
        <f>Organización_Modular!I130</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12.75" hidden="1" customHeight="1" x14ac:dyDescent="0.25">
      <c r="A293" s="193"/>
      <c r="B293" s="199" t="str">
        <f>Capacidades!M1184</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2.75" hidden="1" customHeight="1" x14ac:dyDescent="0.25">
      <c r="A294" s="193"/>
      <c r="B294" s="199" t="str">
        <f>Capacidades!M1185</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2.75" hidden="1" customHeight="1" x14ac:dyDescent="0.25">
      <c r="A295" s="193"/>
      <c r="B295" s="199" t="str">
        <f>Capacidades!M1186</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12.75" hidden="1" customHeight="1" x14ac:dyDescent="0.25">
      <c r="A296" s="193"/>
      <c r="B296" s="199" t="str">
        <f>Capacidades!M1187</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2.75" hidden="1" customHeight="1" x14ac:dyDescent="0.25">
      <c r="A297" s="193"/>
      <c r="B297" s="199" t="str">
        <f>Capacidades!M1188</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2.75" hidden="1" customHeight="1" x14ac:dyDescent="0.25">
      <c r="A298" s="193"/>
      <c r="B298" s="199" t="str">
        <f>Capacidades!M1189</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2.75" hidden="1" customHeight="1" x14ac:dyDescent="0.25">
      <c r="A299" s="193"/>
      <c r="B299" s="199" t="str">
        <f>Capacidades!M1190</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2.75" hidden="1" customHeight="1" x14ac:dyDescent="0.25">
      <c r="A300" s="193"/>
      <c r="B300" s="199" t="str">
        <f>Capacidades!M1191</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2.75" hidden="1" customHeight="1" x14ac:dyDescent="0.25">
      <c r="A301" s="199"/>
      <c r="B301" s="199" t="str">
        <f>Capacidades!M1192</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2.75" hidden="1" customHeight="1" x14ac:dyDescent="0.25">
      <c r="A302" s="189" t="str">
        <f>Capacidades!L1193</f>
        <v xml:space="preserve">       </v>
      </c>
      <c r="B302" s="199" t="str">
        <f>Capacidades!M1193</f>
        <v xml:space="preserve">   </v>
      </c>
      <c r="C302" s="196"/>
      <c r="D302" s="191">
        <f>Organización_Modular!F131</f>
        <v>0</v>
      </c>
      <c r="E302" s="191">
        <f>Organización_Modular!G131</f>
        <v>0</v>
      </c>
      <c r="F302" s="191">
        <f>Organización_Modular!H131</f>
        <v>0</v>
      </c>
      <c r="G302" s="191">
        <f>Organización_Modular!I131</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2.75" hidden="1" customHeight="1" x14ac:dyDescent="0.25">
      <c r="A303" s="193"/>
      <c r="B303" s="199" t="str">
        <f>Capacidades!M1194</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2.75" hidden="1" customHeight="1" x14ac:dyDescent="0.25">
      <c r="A304" s="193"/>
      <c r="B304" s="199" t="str">
        <f>Capacidades!M1195</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2.75" hidden="1" customHeight="1" x14ac:dyDescent="0.25">
      <c r="A305" s="193"/>
      <c r="B305" s="199" t="str">
        <f>Capacidades!M1196</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2.75" hidden="1" customHeight="1" x14ac:dyDescent="0.25">
      <c r="A306" s="193"/>
      <c r="B306" s="199" t="str">
        <f>Capacidades!M1197</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2.75" hidden="1" customHeight="1" x14ac:dyDescent="0.25">
      <c r="A307" s="193"/>
      <c r="B307" s="199" t="str">
        <f>Capacidades!M1198</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2.75" hidden="1" customHeight="1" x14ac:dyDescent="0.25">
      <c r="A308" s="193"/>
      <c r="B308" s="199" t="str">
        <f>Capacidades!M1199</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2.75" hidden="1" customHeight="1" x14ac:dyDescent="0.25">
      <c r="A309" s="193"/>
      <c r="B309" s="199" t="str">
        <f>Capacidades!M1200</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2.75" hidden="1" customHeight="1" x14ac:dyDescent="0.25">
      <c r="A310" s="193"/>
      <c r="B310" s="199" t="str">
        <f>Capacidades!M1201</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2.75" hidden="1" customHeight="1" x14ac:dyDescent="0.25">
      <c r="A311" s="199"/>
      <c r="B311" s="199" t="str">
        <f>Capacidades!M1202</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2.75" hidden="1" customHeight="1" x14ac:dyDescent="0.25">
      <c r="A312" s="189" t="str">
        <f>Capacidades!L1203</f>
        <v xml:space="preserve">       </v>
      </c>
      <c r="B312" s="199" t="str">
        <f>Capacidades!M1203</f>
        <v xml:space="preserve">   </v>
      </c>
      <c r="C312" s="196"/>
      <c r="D312" s="191">
        <f>Organización_Modular!F132</f>
        <v>0</v>
      </c>
      <c r="E312" s="191">
        <f>Organización_Modular!G132</f>
        <v>0</v>
      </c>
      <c r="F312" s="191">
        <f>Organización_Modular!H132</f>
        <v>0</v>
      </c>
      <c r="G312" s="191">
        <f>Organización_Modular!I132</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2.75" hidden="1" customHeight="1" x14ac:dyDescent="0.25">
      <c r="A313" s="193"/>
      <c r="B313" s="199" t="str">
        <f>Capacidades!M1204</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2.75" hidden="1" customHeight="1" x14ac:dyDescent="0.25">
      <c r="A314" s="193"/>
      <c r="B314" s="199" t="str">
        <f>Capacidades!M1205</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2.75" hidden="1" customHeight="1" x14ac:dyDescent="0.25">
      <c r="A315" s="193"/>
      <c r="B315" s="199" t="str">
        <f>Capacidades!M1206</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2.75" hidden="1" customHeight="1" x14ac:dyDescent="0.25">
      <c r="A316" s="193"/>
      <c r="B316" s="199" t="str">
        <f>Capacidades!M1207</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2.75" hidden="1" customHeight="1" x14ac:dyDescent="0.25">
      <c r="A317" s="193"/>
      <c r="B317" s="199" t="str">
        <f>Capacidades!M1208</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2.75" hidden="1" customHeight="1" x14ac:dyDescent="0.25">
      <c r="A318" s="193"/>
      <c r="B318" s="199" t="str">
        <f>Capacidades!M1209</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2.75" hidden="1" customHeight="1" x14ac:dyDescent="0.25">
      <c r="A319" s="193"/>
      <c r="B319" s="199" t="str">
        <f>Capacidades!M1210</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2.75" hidden="1" customHeight="1" x14ac:dyDescent="0.25">
      <c r="A320" s="193"/>
      <c r="B320" s="199" t="str">
        <f>Capacidades!M1211</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2.75" hidden="1" customHeight="1" x14ac:dyDescent="0.25">
      <c r="A321" s="199"/>
      <c r="B321" s="199" t="str">
        <f>Capacidades!M1212</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18.7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39" t="str">
        <f>'M3'!A323:L323</f>
        <v>CE6. Cultura Ambiental.-  Interactuar con el entorno de forma ética, autonoma responsable y sostenible preservando y cuidando el ambiente natural y social, contrarestando los efectos negativos generados por la acción humana evitando otros daños. (T)</v>
      </c>
      <c r="B323" s="548"/>
      <c r="C323" s="548"/>
      <c r="D323" s="548"/>
      <c r="E323" s="548"/>
      <c r="F323" s="548"/>
      <c r="G323" s="548"/>
      <c r="H323" s="548"/>
      <c r="I323" s="548"/>
      <c r="J323" s="548"/>
      <c r="K323" s="548"/>
      <c r="L323" s="54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39" t="str">
        <f>'M3'!A324:L324</f>
        <v>CE 7.  Liderazgo personal y profesional .- Articular recursos y potencialidades de cada integrante de su equipo logrando un trabajo comprometido, colaborativo, creativo, ético, sensible a su contexto social y ambiente, en pro del bien común. (T)</v>
      </c>
      <c r="B324" s="548"/>
      <c r="C324" s="548"/>
      <c r="D324" s="548"/>
      <c r="E324" s="548"/>
      <c r="F324" s="548"/>
      <c r="G324" s="548"/>
      <c r="H324" s="548"/>
      <c r="I324" s="548"/>
      <c r="J324" s="548"/>
      <c r="K324" s="548"/>
      <c r="L324" s="54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customHeight="1" x14ac:dyDescent="0.25">
      <c r="A325" s="539">
        <f>'M3'!A325:L325</f>
        <v>0</v>
      </c>
      <c r="B325" s="548"/>
      <c r="C325" s="548"/>
      <c r="D325" s="548"/>
      <c r="E325" s="548"/>
      <c r="F325" s="548"/>
      <c r="G325" s="548"/>
      <c r="H325" s="548"/>
      <c r="I325" s="548"/>
      <c r="J325" s="548"/>
      <c r="K325" s="548"/>
      <c r="L325" s="540"/>
      <c r="M325" s="24">
        <f t="shared" si="3"/>
        <v>0</v>
      </c>
      <c r="N325" s="25"/>
      <c r="O325" s="25"/>
      <c r="P325" s="25"/>
      <c r="Q325" s="25"/>
      <c r="R325" s="25"/>
      <c r="S325" s="25"/>
      <c r="T325" s="25"/>
      <c r="U325" s="25"/>
      <c r="V325" s="25"/>
      <c r="W325" s="25"/>
      <c r="X325" s="25"/>
      <c r="Y325" s="25"/>
      <c r="Z325" s="25"/>
    </row>
    <row r="326" spans="1:26" ht="25.5" customHeight="1" x14ac:dyDescent="0.25">
      <c r="A326" s="547" t="s">
        <v>529</v>
      </c>
      <c r="B326" s="540"/>
      <c r="C326" s="547" t="s">
        <v>570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56.75" customHeight="1" x14ac:dyDescent="0.25">
      <c r="A327" s="539" t="str">
        <f t="shared" ref="A327:A346" ca="1" si="4">OFFSET($A$9,(ROW()-326)*10-1,0)</f>
        <v xml:space="preserve">UC5 C1 Ejecutar procedimientos  de limpieza, desinfección y preparación de manos y pies teniendo en cuenta los requerimientos del cliente, los procedimientos del establecimiento, criterios técnicos y normas de bioseguridad e higiene.     </v>
      </c>
      <c r="B327" s="540"/>
      <c r="C327" s="572" t="str">
        <f>'M3'!C327:L356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573"/>
      <c r="E327" s="573"/>
      <c r="F327" s="573"/>
      <c r="G327" s="573"/>
      <c r="H327" s="573"/>
      <c r="I327" s="573"/>
      <c r="J327" s="573"/>
      <c r="K327" s="573"/>
      <c r="L327" s="574"/>
      <c r="M327" s="24" t="str">
        <f t="shared" ca="1" si="3"/>
        <v xml:space="preserve">UC5 C1 Ejecutar procedimientos  de limpieza, desinfección y preparación de manos y pies teniendo en cuenta los requerimientos del cliente, los procedimientos del establecimiento, criterios técnicos y normas de bioseguridad e higiene.     </v>
      </c>
      <c r="N327" s="25"/>
      <c r="O327" s="25"/>
      <c r="P327" s="25"/>
      <c r="Q327" s="25"/>
      <c r="R327" s="25"/>
      <c r="S327" s="25"/>
      <c r="T327" s="25"/>
      <c r="U327" s="25"/>
      <c r="V327" s="25"/>
      <c r="W327" s="25"/>
      <c r="X327" s="25"/>
      <c r="Y327" s="25"/>
      <c r="Z327" s="25"/>
    </row>
    <row r="328" spans="1:26" ht="25.5" customHeight="1" x14ac:dyDescent="0.25">
      <c r="A328" s="539" t="str">
        <f t="shared" ca="1" si="4"/>
        <v xml:space="preserve">UC5 C2 Realizar técnicas de manicure teniendo en cuenta los requerimientos del cliente, criterios técnicos, estéticos y de bioseguridad e higiene.     </v>
      </c>
      <c r="B328" s="540"/>
      <c r="C328" s="575"/>
      <c r="D328" s="576"/>
      <c r="E328" s="576"/>
      <c r="F328" s="576"/>
      <c r="G328" s="576"/>
      <c r="H328" s="576"/>
      <c r="I328" s="576"/>
      <c r="J328" s="576"/>
      <c r="K328" s="576"/>
      <c r="L328" s="577"/>
      <c r="M328" s="24" t="str">
        <f t="shared" ca="1" si="3"/>
        <v xml:space="preserve">UC5 C2 Realizar técnicas de manicure teniendo en cuenta los requerimientos del cliente, criterios técnicos, estéticos y de bioseguridad e higiene.     </v>
      </c>
      <c r="N328" s="25"/>
      <c r="O328" s="25"/>
      <c r="P328" s="25"/>
      <c r="Q328" s="25"/>
      <c r="R328" s="25"/>
      <c r="S328" s="25"/>
      <c r="T328" s="25"/>
      <c r="U328" s="25"/>
      <c r="V328" s="25"/>
      <c r="W328" s="25"/>
      <c r="X328" s="25"/>
      <c r="Y328" s="25"/>
      <c r="Z328" s="25"/>
    </row>
    <row r="329" spans="1:26" ht="24.75" customHeight="1" x14ac:dyDescent="0.25">
      <c r="A329" s="539" t="str">
        <f t="shared" ca="1" si="4"/>
        <v xml:space="preserve">UC5 C3 Ejecutar técnicas de pedicure teniendo en cuenta los requerimientos del cliente,  criterios técnicos, estéticos y de bioseguridad e higiene.     </v>
      </c>
      <c r="B329" s="540"/>
      <c r="C329" s="575"/>
      <c r="D329" s="576"/>
      <c r="E329" s="576"/>
      <c r="F329" s="576"/>
      <c r="G329" s="576"/>
      <c r="H329" s="576"/>
      <c r="I329" s="576"/>
      <c r="J329" s="576"/>
      <c r="K329" s="576"/>
      <c r="L329" s="577"/>
      <c r="M329" s="24" t="str">
        <f t="shared" ca="1" si="3"/>
        <v xml:space="preserve">UC5 C3 Ejecutar técnicas de pedicure teniendo en cuenta los requerimientos del cliente,  criterios técnicos, estéticos y de bioseguridad e higiene.     </v>
      </c>
      <c r="N329" s="25"/>
      <c r="O329" s="25"/>
      <c r="P329" s="25"/>
      <c r="Q329" s="25"/>
      <c r="R329" s="25"/>
      <c r="S329" s="25"/>
      <c r="T329" s="25"/>
      <c r="U329" s="25"/>
      <c r="V329" s="25"/>
      <c r="W329" s="25"/>
      <c r="X329" s="25"/>
      <c r="Y329" s="25"/>
      <c r="Z329" s="25"/>
    </row>
    <row r="330" spans="1:26" ht="0.75" hidden="1" customHeight="1" x14ac:dyDescent="0.25">
      <c r="A330" s="539" t="str">
        <f t="shared" ca="1" si="4"/>
        <v xml:space="preserve">       </v>
      </c>
      <c r="B330" s="540"/>
      <c r="C330" s="575"/>
      <c r="D330" s="576"/>
      <c r="E330" s="576"/>
      <c r="F330" s="576"/>
      <c r="G330" s="576"/>
      <c r="H330" s="576"/>
      <c r="I330" s="576"/>
      <c r="J330" s="576"/>
      <c r="K330" s="576"/>
      <c r="L330" s="577"/>
      <c r="M330" s="24" t="str">
        <f t="shared" ca="1" si="3"/>
        <v xml:space="preserve">       </v>
      </c>
      <c r="N330" s="25"/>
      <c r="O330" s="25"/>
      <c r="P330" s="25"/>
      <c r="Q330" s="25"/>
      <c r="R330" s="25"/>
      <c r="S330" s="25"/>
      <c r="T330" s="25"/>
      <c r="U330" s="25"/>
      <c r="V330" s="25"/>
      <c r="W330" s="25"/>
      <c r="X330" s="25"/>
      <c r="Y330" s="25"/>
      <c r="Z330" s="25"/>
    </row>
    <row r="331" spans="1:26" ht="5.25" hidden="1" customHeight="1" x14ac:dyDescent="0.25">
      <c r="A331" s="539" t="str">
        <f t="shared" ca="1" si="4"/>
        <v xml:space="preserve">       </v>
      </c>
      <c r="B331" s="540"/>
      <c r="C331" s="575"/>
      <c r="D331" s="576"/>
      <c r="E331" s="576"/>
      <c r="F331" s="576"/>
      <c r="G331" s="576"/>
      <c r="H331" s="576"/>
      <c r="I331" s="576"/>
      <c r="J331" s="576"/>
      <c r="K331" s="576"/>
      <c r="L331" s="577"/>
      <c r="M331" s="24" t="str">
        <f t="shared" ca="1" si="3"/>
        <v xml:space="preserve">       </v>
      </c>
      <c r="N331" s="25"/>
      <c r="O331" s="25"/>
      <c r="P331" s="25"/>
      <c r="Q331" s="25"/>
      <c r="R331" s="25"/>
      <c r="S331" s="25"/>
      <c r="T331" s="25"/>
      <c r="U331" s="25"/>
      <c r="V331" s="25"/>
      <c r="W331" s="25"/>
      <c r="X331" s="25"/>
      <c r="Y331" s="25"/>
      <c r="Z331" s="25"/>
    </row>
    <row r="332" spans="1:26" ht="12.75" hidden="1" customHeight="1" x14ac:dyDescent="0.25">
      <c r="A332" s="539" t="str">
        <f t="shared" ca="1" si="4"/>
        <v xml:space="preserve">       </v>
      </c>
      <c r="B332" s="540"/>
      <c r="C332" s="575"/>
      <c r="D332" s="576"/>
      <c r="E332" s="576"/>
      <c r="F332" s="576"/>
      <c r="G332" s="576"/>
      <c r="H332" s="576"/>
      <c r="I332" s="576"/>
      <c r="J332" s="576"/>
      <c r="K332" s="576"/>
      <c r="L332" s="577"/>
      <c r="M332" s="24" t="str">
        <f t="shared" ca="1" si="3"/>
        <v xml:space="preserve">       </v>
      </c>
      <c r="N332" s="25"/>
      <c r="O332" s="25"/>
      <c r="P332" s="25"/>
      <c r="Q332" s="25"/>
      <c r="R332" s="25"/>
      <c r="S332" s="25"/>
      <c r="T332" s="25"/>
      <c r="U332" s="25"/>
      <c r="V332" s="25"/>
      <c r="W332" s="25"/>
      <c r="X332" s="25"/>
      <c r="Y332" s="25"/>
      <c r="Z332" s="25"/>
    </row>
    <row r="333" spans="1:26" ht="12.75" hidden="1" customHeight="1" x14ac:dyDescent="0.25">
      <c r="A333" s="539" t="str">
        <f t="shared" ca="1" si="4"/>
        <v xml:space="preserve">       </v>
      </c>
      <c r="B333" s="540"/>
      <c r="C333" s="575"/>
      <c r="D333" s="576"/>
      <c r="E333" s="576"/>
      <c r="F333" s="576"/>
      <c r="G333" s="576"/>
      <c r="H333" s="576"/>
      <c r="I333" s="576"/>
      <c r="J333" s="576"/>
      <c r="K333" s="576"/>
      <c r="L333" s="577"/>
      <c r="M333" s="24" t="str">
        <f t="shared" ca="1" si="3"/>
        <v xml:space="preserve">       </v>
      </c>
      <c r="N333" s="25"/>
      <c r="O333" s="25"/>
      <c r="P333" s="25"/>
      <c r="Q333" s="25"/>
      <c r="R333" s="25"/>
      <c r="S333" s="25"/>
      <c r="T333" s="25"/>
      <c r="U333" s="25"/>
      <c r="V333" s="25"/>
      <c r="W333" s="25"/>
      <c r="X333" s="25"/>
      <c r="Y333" s="25"/>
      <c r="Z333" s="25"/>
    </row>
    <row r="334" spans="1:26" ht="12.75" hidden="1" customHeight="1" x14ac:dyDescent="0.25">
      <c r="A334" s="539" t="str">
        <f t="shared" ca="1" si="4"/>
        <v xml:space="preserve">       </v>
      </c>
      <c r="B334" s="540"/>
      <c r="C334" s="575"/>
      <c r="D334" s="576"/>
      <c r="E334" s="576"/>
      <c r="F334" s="576"/>
      <c r="G334" s="576"/>
      <c r="H334" s="576"/>
      <c r="I334" s="576"/>
      <c r="J334" s="576"/>
      <c r="K334" s="576"/>
      <c r="L334" s="577"/>
      <c r="M334" s="24" t="str">
        <f t="shared" ca="1" si="3"/>
        <v xml:space="preserve">       </v>
      </c>
      <c r="N334" s="25"/>
      <c r="O334" s="25"/>
      <c r="P334" s="25"/>
      <c r="Q334" s="25"/>
      <c r="R334" s="25"/>
      <c r="S334" s="25"/>
      <c r="T334" s="25"/>
      <c r="U334" s="25"/>
      <c r="V334" s="25"/>
      <c r="W334" s="25"/>
      <c r="X334" s="25"/>
      <c r="Y334" s="25"/>
      <c r="Z334" s="25"/>
    </row>
    <row r="335" spans="1:26" ht="12.75" hidden="1" customHeight="1" x14ac:dyDescent="0.25">
      <c r="A335" s="539" t="str">
        <f t="shared" ca="1" si="4"/>
        <v xml:space="preserve">       </v>
      </c>
      <c r="B335" s="540"/>
      <c r="C335" s="575"/>
      <c r="D335" s="576"/>
      <c r="E335" s="576"/>
      <c r="F335" s="576"/>
      <c r="G335" s="576"/>
      <c r="H335" s="576"/>
      <c r="I335" s="576"/>
      <c r="J335" s="576"/>
      <c r="K335" s="576"/>
      <c r="L335" s="577"/>
      <c r="M335" s="24" t="str">
        <f t="shared" ca="1" si="3"/>
        <v xml:space="preserve">       </v>
      </c>
      <c r="N335" s="25"/>
      <c r="O335" s="25"/>
      <c r="P335" s="25"/>
      <c r="Q335" s="25"/>
      <c r="R335" s="25"/>
      <c r="S335" s="25"/>
      <c r="T335" s="25"/>
      <c r="U335" s="25"/>
      <c r="V335" s="25"/>
      <c r="W335" s="25"/>
      <c r="X335" s="25"/>
      <c r="Y335" s="25"/>
      <c r="Z335" s="25"/>
    </row>
    <row r="336" spans="1:26" ht="12.75" hidden="1" customHeight="1" x14ac:dyDescent="0.25">
      <c r="A336" s="539" t="str">
        <f t="shared" ca="1" si="4"/>
        <v xml:space="preserve">       </v>
      </c>
      <c r="B336" s="540"/>
      <c r="C336" s="575"/>
      <c r="D336" s="576"/>
      <c r="E336" s="576"/>
      <c r="F336" s="576"/>
      <c r="G336" s="576"/>
      <c r="H336" s="576"/>
      <c r="I336" s="576"/>
      <c r="J336" s="576"/>
      <c r="K336" s="576"/>
      <c r="L336" s="577"/>
      <c r="M336" s="24" t="str">
        <f t="shared" ca="1" si="3"/>
        <v xml:space="preserve">       </v>
      </c>
      <c r="N336" s="25"/>
      <c r="O336" s="25"/>
      <c r="P336" s="25"/>
      <c r="Q336" s="25"/>
      <c r="R336" s="25"/>
      <c r="S336" s="25"/>
      <c r="T336" s="25"/>
      <c r="U336" s="25"/>
      <c r="V336" s="25"/>
      <c r="W336" s="25"/>
      <c r="X336" s="25"/>
      <c r="Y336" s="25"/>
      <c r="Z336" s="25"/>
    </row>
    <row r="337" spans="1:26" ht="12.75" hidden="1" customHeight="1" x14ac:dyDescent="0.25">
      <c r="A337" s="539" t="str">
        <f t="shared" ca="1" si="4"/>
        <v xml:space="preserve">       </v>
      </c>
      <c r="B337" s="540"/>
      <c r="C337" s="575"/>
      <c r="D337" s="576"/>
      <c r="E337" s="576"/>
      <c r="F337" s="576"/>
      <c r="G337" s="576"/>
      <c r="H337" s="576"/>
      <c r="I337" s="576"/>
      <c r="J337" s="576"/>
      <c r="K337" s="576"/>
      <c r="L337" s="577"/>
      <c r="M337" s="24" t="str">
        <f t="shared" ca="1" si="3"/>
        <v xml:space="preserve">       </v>
      </c>
      <c r="N337" s="25"/>
      <c r="O337" s="25"/>
      <c r="P337" s="25"/>
      <c r="Q337" s="25"/>
      <c r="R337" s="25"/>
      <c r="S337" s="25"/>
      <c r="T337" s="25"/>
      <c r="U337" s="25"/>
      <c r="V337" s="25"/>
      <c r="W337" s="25"/>
      <c r="X337" s="25"/>
      <c r="Y337" s="25"/>
      <c r="Z337" s="25"/>
    </row>
    <row r="338" spans="1:26" ht="12.75" hidden="1" customHeight="1" x14ac:dyDescent="0.25">
      <c r="A338" s="539" t="str">
        <f t="shared" ca="1" si="4"/>
        <v xml:space="preserve">       </v>
      </c>
      <c r="B338" s="540"/>
      <c r="C338" s="575"/>
      <c r="D338" s="576"/>
      <c r="E338" s="576"/>
      <c r="F338" s="576"/>
      <c r="G338" s="576"/>
      <c r="H338" s="576"/>
      <c r="I338" s="576"/>
      <c r="J338" s="576"/>
      <c r="K338" s="576"/>
      <c r="L338" s="577"/>
      <c r="M338" s="24" t="str">
        <f t="shared" ca="1" si="3"/>
        <v xml:space="preserve">       </v>
      </c>
      <c r="N338" s="25"/>
      <c r="O338" s="25"/>
      <c r="P338" s="25"/>
      <c r="Q338" s="25"/>
      <c r="R338" s="25"/>
      <c r="S338" s="25"/>
      <c r="T338" s="25"/>
      <c r="U338" s="25"/>
      <c r="V338" s="25"/>
      <c r="W338" s="25"/>
      <c r="X338" s="25"/>
      <c r="Y338" s="25"/>
      <c r="Z338" s="25"/>
    </row>
    <row r="339" spans="1:26" ht="12.75" hidden="1" customHeight="1" x14ac:dyDescent="0.25">
      <c r="A339" s="539" t="str">
        <f t="shared" ca="1" si="4"/>
        <v xml:space="preserve">       </v>
      </c>
      <c r="B339" s="540"/>
      <c r="C339" s="575"/>
      <c r="D339" s="576"/>
      <c r="E339" s="576"/>
      <c r="F339" s="576"/>
      <c r="G339" s="576"/>
      <c r="H339" s="576"/>
      <c r="I339" s="576"/>
      <c r="J339" s="576"/>
      <c r="K339" s="576"/>
      <c r="L339" s="577"/>
      <c r="M339" s="24" t="str">
        <f t="shared" ca="1" si="3"/>
        <v xml:space="preserve">       </v>
      </c>
      <c r="N339" s="25"/>
      <c r="O339" s="25"/>
      <c r="P339" s="25"/>
      <c r="Q339" s="25"/>
      <c r="R339" s="25"/>
      <c r="S339" s="25"/>
      <c r="T339" s="25"/>
      <c r="U339" s="25"/>
      <c r="V339" s="25"/>
      <c r="W339" s="25"/>
      <c r="X339" s="25"/>
      <c r="Y339" s="25"/>
      <c r="Z339" s="25"/>
    </row>
    <row r="340" spans="1:26" ht="12.75" hidden="1" customHeight="1" x14ac:dyDescent="0.25">
      <c r="A340" s="539" t="str">
        <f t="shared" ca="1" si="4"/>
        <v xml:space="preserve">       </v>
      </c>
      <c r="B340" s="540"/>
      <c r="C340" s="575"/>
      <c r="D340" s="576"/>
      <c r="E340" s="576"/>
      <c r="F340" s="576"/>
      <c r="G340" s="576"/>
      <c r="H340" s="576"/>
      <c r="I340" s="576"/>
      <c r="J340" s="576"/>
      <c r="K340" s="576"/>
      <c r="L340" s="577"/>
      <c r="M340" s="24" t="str">
        <f t="shared" ca="1" si="3"/>
        <v xml:space="preserve">       </v>
      </c>
      <c r="N340" s="25"/>
      <c r="O340" s="25"/>
      <c r="P340" s="25"/>
      <c r="Q340" s="25"/>
      <c r="R340" s="25"/>
      <c r="S340" s="25"/>
      <c r="T340" s="25"/>
      <c r="U340" s="25"/>
      <c r="V340" s="25"/>
      <c r="W340" s="25"/>
      <c r="X340" s="25"/>
      <c r="Y340" s="25"/>
      <c r="Z340" s="25"/>
    </row>
    <row r="341" spans="1:26" ht="12.75" hidden="1" customHeight="1" x14ac:dyDescent="0.25">
      <c r="A341" s="539" t="str">
        <f t="shared" ca="1" si="4"/>
        <v xml:space="preserve">       </v>
      </c>
      <c r="B341" s="540"/>
      <c r="C341" s="575"/>
      <c r="D341" s="576"/>
      <c r="E341" s="576"/>
      <c r="F341" s="576"/>
      <c r="G341" s="576"/>
      <c r="H341" s="576"/>
      <c r="I341" s="576"/>
      <c r="J341" s="576"/>
      <c r="K341" s="576"/>
      <c r="L341" s="577"/>
      <c r="M341" s="24" t="str">
        <f t="shared" ca="1" si="3"/>
        <v xml:space="preserve">       </v>
      </c>
      <c r="N341" s="25"/>
      <c r="O341" s="25"/>
      <c r="P341" s="25"/>
      <c r="Q341" s="25"/>
      <c r="R341" s="25"/>
      <c r="S341" s="25"/>
      <c r="T341" s="25"/>
      <c r="U341" s="25"/>
      <c r="V341" s="25"/>
      <c r="W341" s="25"/>
      <c r="X341" s="25"/>
      <c r="Y341" s="25"/>
      <c r="Z341" s="25"/>
    </row>
    <row r="342" spans="1:26" ht="12.75" hidden="1" customHeight="1" x14ac:dyDescent="0.25">
      <c r="A342" s="539" t="str">
        <f t="shared" ca="1" si="4"/>
        <v xml:space="preserve">       </v>
      </c>
      <c r="B342" s="540"/>
      <c r="C342" s="575"/>
      <c r="D342" s="576"/>
      <c r="E342" s="576"/>
      <c r="F342" s="576"/>
      <c r="G342" s="576"/>
      <c r="H342" s="576"/>
      <c r="I342" s="576"/>
      <c r="J342" s="576"/>
      <c r="K342" s="576"/>
      <c r="L342" s="577"/>
      <c r="M342" s="24" t="str">
        <f t="shared" ca="1" si="3"/>
        <v xml:space="preserve">       </v>
      </c>
      <c r="N342" s="25"/>
      <c r="O342" s="25"/>
      <c r="P342" s="25"/>
      <c r="Q342" s="25"/>
      <c r="R342" s="25"/>
      <c r="S342" s="25"/>
      <c r="T342" s="25"/>
      <c r="U342" s="25"/>
      <c r="V342" s="25"/>
      <c r="W342" s="25"/>
      <c r="X342" s="25"/>
      <c r="Y342" s="25"/>
      <c r="Z342" s="25"/>
    </row>
    <row r="343" spans="1:26" ht="12.75" hidden="1" customHeight="1" x14ac:dyDescent="0.25">
      <c r="A343" s="539" t="str">
        <f t="shared" ca="1" si="4"/>
        <v xml:space="preserve">       </v>
      </c>
      <c r="B343" s="540"/>
      <c r="C343" s="575"/>
      <c r="D343" s="576"/>
      <c r="E343" s="576"/>
      <c r="F343" s="576"/>
      <c r="G343" s="576"/>
      <c r="H343" s="576"/>
      <c r="I343" s="576"/>
      <c r="J343" s="576"/>
      <c r="K343" s="576"/>
      <c r="L343" s="577"/>
      <c r="M343" s="24" t="str">
        <f t="shared" ca="1" si="3"/>
        <v xml:space="preserve">       </v>
      </c>
      <c r="N343" s="25"/>
      <c r="O343" s="25"/>
      <c r="P343" s="25"/>
      <c r="Q343" s="25"/>
      <c r="R343" s="25"/>
      <c r="S343" s="25"/>
      <c r="T343" s="25"/>
      <c r="U343" s="25"/>
      <c r="V343" s="25"/>
      <c r="W343" s="25"/>
      <c r="X343" s="25"/>
      <c r="Y343" s="25"/>
      <c r="Z343" s="25"/>
    </row>
    <row r="344" spans="1:26" ht="12.75" hidden="1" customHeight="1" x14ac:dyDescent="0.25">
      <c r="A344" s="539" t="str">
        <f t="shared" ca="1" si="4"/>
        <v xml:space="preserve">       </v>
      </c>
      <c r="B344" s="540"/>
      <c r="C344" s="575"/>
      <c r="D344" s="576"/>
      <c r="E344" s="576"/>
      <c r="F344" s="576"/>
      <c r="G344" s="576"/>
      <c r="H344" s="576"/>
      <c r="I344" s="576"/>
      <c r="J344" s="576"/>
      <c r="K344" s="576"/>
      <c r="L344" s="577"/>
      <c r="M344" s="24" t="str">
        <f t="shared" ca="1" si="3"/>
        <v xml:space="preserve">       </v>
      </c>
      <c r="N344" s="25"/>
      <c r="O344" s="25"/>
      <c r="P344" s="25"/>
      <c r="Q344" s="25"/>
      <c r="R344" s="25"/>
      <c r="S344" s="25"/>
      <c r="T344" s="25"/>
      <c r="U344" s="25"/>
      <c r="V344" s="25"/>
      <c r="W344" s="25"/>
      <c r="X344" s="25"/>
      <c r="Y344" s="25"/>
      <c r="Z344" s="25"/>
    </row>
    <row r="345" spans="1:26" ht="12.75" hidden="1" customHeight="1" x14ac:dyDescent="0.25">
      <c r="A345" s="539" t="str">
        <f t="shared" ca="1" si="4"/>
        <v xml:space="preserve">       </v>
      </c>
      <c r="B345" s="540"/>
      <c r="C345" s="575"/>
      <c r="D345" s="576"/>
      <c r="E345" s="576"/>
      <c r="F345" s="576"/>
      <c r="G345" s="576"/>
      <c r="H345" s="576"/>
      <c r="I345" s="576"/>
      <c r="J345" s="576"/>
      <c r="K345" s="576"/>
      <c r="L345" s="577"/>
      <c r="M345" s="24" t="str">
        <f t="shared" ca="1" si="3"/>
        <v xml:space="preserve">       </v>
      </c>
      <c r="N345" s="25"/>
      <c r="O345" s="25"/>
      <c r="P345" s="25"/>
      <c r="Q345" s="25"/>
      <c r="R345" s="25"/>
      <c r="S345" s="25"/>
      <c r="T345" s="25"/>
      <c r="U345" s="25"/>
      <c r="V345" s="25"/>
      <c r="W345" s="25"/>
      <c r="X345" s="25"/>
      <c r="Y345" s="25"/>
      <c r="Z345" s="25"/>
    </row>
    <row r="346" spans="1:26" ht="12.75" hidden="1" customHeight="1" x14ac:dyDescent="0.25">
      <c r="A346" s="539" t="str">
        <f t="shared" ca="1" si="4"/>
        <v xml:space="preserve">       </v>
      </c>
      <c r="B346" s="540"/>
      <c r="C346" s="575"/>
      <c r="D346" s="576"/>
      <c r="E346" s="576"/>
      <c r="F346" s="576"/>
      <c r="G346" s="576"/>
      <c r="H346" s="576"/>
      <c r="I346" s="576"/>
      <c r="J346" s="576"/>
      <c r="K346" s="576"/>
      <c r="L346" s="577"/>
      <c r="M346" s="24" t="str">
        <f t="shared" ca="1" si="3"/>
        <v xml:space="preserve">       </v>
      </c>
      <c r="N346" s="25"/>
      <c r="O346" s="25"/>
      <c r="P346" s="25"/>
      <c r="Q346" s="25"/>
      <c r="R346" s="25"/>
      <c r="S346" s="25"/>
      <c r="T346" s="25"/>
      <c r="U346" s="25"/>
      <c r="V346" s="25"/>
      <c r="W346" s="25"/>
      <c r="X346" s="25"/>
      <c r="Y346" s="25"/>
      <c r="Z346" s="25"/>
    </row>
    <row r="347" spans="1:26" ht="24" customHeight="1" x14ac:dyDescent="0.25">
      <c r="A347" s="539" t="str">
        <f t="shared" ref="A347:A356" ca="1" si="5">OFFSET($A$213,(ROW()-346)*10-1,0)</f>
        <v xml:space="preserve">CE3 C1 Utilizar metodologías para identificar oportunidades de negocio tomando en cuenta el programa de estudios y las necesidades del cliente.     </v>
      </c>
      <c r="B347" s="540"/>
      <c r="C347" s="575"/>
      <c r="D347" s="576"/>
      <c r="E347" s="576"/>
      <c r="F347" s="576"/>
      <c r="G347" s="576"/>
      <c r="H347" s="576"/>
      <c r="I347" s="576"/>
      <c r="J347" s="576"/>
      <c r="K347" s="576"/>
      <c r="L347" s="577"/>
      <c r="M347" s="24" t="str">
        <f t="shared" ca="1" si="3"/>
        <v xml:space="preserve">CE3 C1 Utilizar metodologías para identificar oportunidades de negocio tomando en cuenta el programa de estudios y las necesidades del cliente.     </v>
      </c>
      <c r="N347" s="25"/>
      <c r="O347" s="25"/>
      <c r="P347" s="25"/>
      <c r="Q347" s="25"/>
      <c r="R347" s="25"/>
      <c r="S347" s="25"/>
      <c r="T347" s="25"/>
      <c r="U347" s="25"/>
      <c r="V347" s="25"/>
      <c r="W347" s="25"/>
      <c r="X347" s="25"/>
      <c r="Y347" s="25"/>
      <c r="Z347" s="25"/>
    </row>
    <row r="348" spans="1:26" ht="12.75" hidden="1" customHeight="1" x14ac:dyDescent="0.25">
      <c r="A348" s="539" t="str">
        <f t="shared" ca="1" si="5"/>
        <v xml:space="preserve">
CE3 C2 Formular planes de negocio innovadores vinculados al programa de estudio  considerando un proceso metodológico que genere valor, sea sostenible y preserve el ambiente.    </v>
      </c>
      <c r="B348" s="540"/>
      <c r="C348" s="575"/>
      <c r="D348" s="576"/>
      <c r="E348" s="576"/>
      <c r="F348" s="576"/>
      <c r="G348" s="576"/>
      <c r="H348" s="576"/>
      <c r="I348" s="576"/>
      <c r="J348" s="576"/>
      <c r="K348" s="576"/>
      <c r="L348" s="577"/>
      <c r="M348" s="24" t="str">
        <f t="shared" ca="1" si="3"/>
        <v xml:space="preserve">
CE3 C2 Formular planes de negocio innovadores vinculados al programa de estudio  considerando un proceso metodológico que genere valor, sea sostenible y preserve el ambiente.    </v>
      </c>
      <c r="N348" s="25"/>
      <c r="O348" s="25"/>
      <c r="P348" s="25"/>
      <c r="Q348" s="25"/>
      <c r="R348" s="25"/>
      <c r="S348" s="25"/>
      <c r="T348" s="25"/>
      <c r="U348" s="25"/>
      <c r="V348" s="25"/>
      <c r="W348" s="25"/>
      <c r="X348" s="25"/>
      <c r="Y348" s="25"/>
      <c r="Z348" s="25"/>
    </row>
    <row r="349" spans="1:26" ht="42.75" customHeight="1" x14ac:dyDescent="0.25">
      <c r="A349" s="539" t="str">
        <f t="shared" ca="1" si="5"/>
        <v>CE5 C1 Identificar fortalezas y cualidades para resolver problemas ante las dificultades del trabajo. CE5 C2 Aplicar  alternativas de soluciones a situaciones que se presentan  considerando los objetivos del área de desempeño</v>
      </c>
      <c r="B349" s="540"/>
      <c r="C349" s="575"/>
      <c r="D349" s="576"/>
      <c r="E349" s="576"/>
      <c r="F349" s="576"/>
      <c r="G349" s="576"/>
      <c r="H349" s="576"/>
      <c r="I349" s="576"/>
      <c r="J349" s="576"/>
      <c r="K349" s="576"/>
      <c r="L349" s="577"/>
      <c r="M349" s="24" t="str">
        <f t="shared" ca="1" si="3"/>
        <v>CE5 C1 Identificar fortalezas y cualidades para resolver problemas ante las dificultades del trabajo. CE5 C2 Aplicar  alternativas de soluciones a situaciones que se presentan  considerando los objetivos del área de desempeño</v>
      </c>
      <c r="N349" s="25"/>
      <c r="O349" s="25"/>
      <c r="P349" s="25"/>
      <c r="Q349" s="25"/>
      <c r="R349" s="25"/>
      <c r="S349" s="25"/>
      <c r="T349" s="25"/>
      <c r="U349" s="25"/>
      <c r="V349" s="25"/>
      <c r="W349" s="25"/>
      <c r="X349" s="25"/>
      <c r="Y349" s="25"/>
      <c r="Z349" s="25"/>
    </row>
    <row r="350" spans="1:26" ht="0.75" hidden="1" customHeight="1" x14ac:dyDescent="0.25">
      <c r="A350" s="539" t="str">
        <f t="shared" ca="1" si="5"/>
        <v xml:space="preserve">       </v>
      </c>
      <c r="B350" s="540"/>
      <c r="C350" s="327"/>
      <c r="D350" s="209"/>
      <c r="E350" s="209"/>
      <c r="F350" s="209"/>
      <c r="G350" s="209"/>
      <c r="H350" s="209"/>
      <c r="I350" s="209"/>
      <c r="J350" s="209"/>
      <c r="K350" s="209"/>
      <c r="L350" s="210"/>
      <c r="M350" s="24" t="str">
        <f t="shared" ca="1" si="3"/>
        <v xml:space="preserve">       </v>
      </c>
      <c r="N350" s="25"/>
      <c r="O350" s="25"/>
      <c r="P350" s="25"/>
      <c r="Q350" s="25"/>
      <c r="R350" s="25"/>
      <c r="S350" s="25"/>
      <c r="T350" s="25"/>
      <c r="U350" s="25"/>
      <c r="V350" s="25"/>
      <c r="W350" s="25"/>
      <c r="X350" s="25"/>
      <c r="Y350" s="25"/>
      <c r="Z350" s="25"/>
    </row>
    <row r="351" spans="1:26" ht="12.75" hidden="1" customHeight="1" x14ac:dyDescent="0.25">
      <c r="A351" s="539" t="str">
        <f t="shared" ca="1" si="5"/>
        <v xml:space="preserve">       </v>
      </c>
      <c r="B351" s="540"/>
      <c r="C351" s="327"/>
      <c r="D351" s="209"/>
      <c r="E351" s="209"/>
      <c r="F351" s="209"/>
      <c r="G351" s="209"/>
      <c r="H351" s="209"/>
      <c r="I351" s="209"/>
      <c r="J351" s="209"/>
      <c r="K351" s="209"/>
      <c r="L351" s="210"/>
      <c r="M351" s="24" t="str">
        <f t="shared" ca="1" si="3"/>
        <v xml:space="preserve">       </v>
      </c>
      <c r="N351" s="25"/>
      <c r="O351" s="25"/>
      <c r="P351" s="25"/>
      <c r="Q351" s="25"/>
      <c r="R351" s="25"/>
      <c r="S351" s="25"/>
      <c r="T351" s="25"/>
      <c r="U351" s="25"/>
      <c r="V351" s="25"/>
      <c r="W351" s="25"/>
      <c r="X351" s="25"/>
      <c r="Y351" s="25"/>
      <c r="Z351" s="25"/>
    </row>
    <row r="352" spans="1:26" ht="12.75" hidden="1" customHeight="1" x14ac:dyDescent="0.25">
      <c r="A352" s="539" t="str">
        <f t="shared" ca="1" si="5"/>
        <v xml:space="preserve">       </v>
      </c>
      <c r="B352" s="540"/>
      <c r="C352" s="327"/>
      <c r="D352" s="209"/>
      <c r="E352" s="209"/>
      <c r="F352" s="209"/>
      <c r="G352" s="209"/>
      <c r="H352" s="209"/>
      <c r="I352" s="209"/>
      <c r="J352" s="209"/>
      <c r="K352" s="209"/>
      <c r="L352" s="210"/>
      <c r="M352" s="24" t="str">
        <f t="shared" ca="1" si="3"/>
        <v xml:space="preserve">       </v>
      </c>
      <c r="N352" s="25"/>
      <c r="O352" s="25"/>
      <c r="P352" s="25"/>
      <c r="Q352" s="25"/>
      <c r="R352" s="25"/>
      <c r="S352" s="25"/>
      <c r="T352" s="25"/>
      <c r="U352" s="25"/>
      <c r="V352" s="25"/>
      <c r="W352" s="25"/>
      <c r="X352" s="25"/>
      <c r="Y352" s="25"/>
      <c r="Z352" s="25"/>
    </row>
    <row r="353" spans="1:26" ht="12.75" hidden="1" customHeight="1" x14ac:dyDescent="0.25">
      <c r="A353" s="539" t="str">
        <f t="shared" ca="1" si="5"/>
        <v xml:space="preserve">       </v>
      </c>
      <c r="B353" s="540"/>
      <c r="C353" s="327"/>
      <c r="D353" s="209"/>
      <c r="E353" s="209"/>
      <c r="F353" s="209"/>
      <c r="G353" s="209"/>
      <c r="H353" s="209"/>
      <c r="I353" s="209"/>
      <c r="J353" s="209"/>
      <c r="K353" s="209"/>
      <c r="L353" s="210"/>
      <c r="M353" s="24" t="str">
        <f t="shared" ca="1" si="3"/>
        <v xml:space="preserve">       </v>
      </c>
      <c r="N353" s="25"/>
      <c r="O353" s="25"/>
      <c r="P353" s="25"/>
      <c r="Q353" s="25"/>
      <c r="R353" s="25"/>
      <c r="S353" s="25"/>
      <c r="T353" s="25"/>
      <c r="U353" s="25"/>
      <c r="V353" s="25"/>
      <c r="W353" s="25"/>
      <c r="X353" s="25"/>
      <c r="Y353" s="25"/>
      <c r="Z353" s="25"/>
    </row>
    <row r="354" spans="1:26" ht="12.75" hidden="1" customHeight="1" x14ac:dyDescent="0.25">
      <c r="A354" s="539" t="str">
        <f t="shared" ca="1" si="5"/>
        <v xml:space="preserve">       </v>
      </c>
      <c r="B354" s="540"/>
      <c r="C354" s="327"/>
      <c r="D354" s="209"/>
      <c r="E354" s="209"/>
      <c r="F354" s="209"/>
      <c r="G354" s="209"/>
      <c r="H354" s="209"/>
      <c r="I354" s="209"/>
      <c r="J354" s="209"/>
      <c r="K354" s="209"/>
      <c r="L354" s="210"/>
      <c r="M354" s="24" t="str">
        <f t="shared" ca="1" si="3"/>
        <v xml:space="preserve">       </v>
      </c>
      <c r="N354" s="25"/>
      <c r="O354" s="25"/>
      <c r="P354" s="25"/>
      <c r="Q354" s="25"/>
      <c r="R354" s="25"/>
      <c r="S354" s="25"/>
      <c r="T354" s="25"/>
      <c r="U354" s="25"/>
      <c r="V354" s="25"/>
      <c r="W354" s="25"/>
      <c r="X354" s="25"/>
      <c r="Y354" s="25"/>
      <c r="Z354" s="25"/>
    </row>
    <row r="355" spans="1:26" ht="12.75" hidden="1" customHeight="1" x14ac:dyDescent="0.25">
      <c r="A355" s="539" t="str">
        <f t="shared" ca="1" si="5"/>
        <v xml:space="preserve">       </v>
      </c>
      <c r="B355" s="540"/>
      <c r="C355" s="327"/>
      <c r="D355" s="209"/>
      <c r="E355" s="209"/>
      <c r="F355" s="209"/>
      <c r="G355" s="209"/>
      <c r="H355" s="209"/>
      <c r="I355" s="209"/>
      <c r="J355" s="209"/>
      <c r="K355" s="209"/>
      <c r="L355" s="210"/>
      <c r="M355" s="24" t="str">
        <f t="shared" ca="1" si="3"/>
        <v xml:space="preserve">       </v>
      </c>
      <c r="N355" s="25"/>
      <c r="O355" s="25"/>
      <c r="P355" s="25"/>
      <c r="Q355" s="25"/>
      <c r="R355" s="25"/>
      <c r="S355" s="25"/>
      <c r="T355" s="25"/>
      <c r="U355" s="25"/>
      <c r="V355" s="25"/>
      <c r="W355" s="25"/>
      <c r="X355" s="25"/>
      <c r="Y355" s="25"/>
      <c r="Z355" s="25"/>
    </row>
    <row r="356" spans="1:26" ht="12.75" hidden="1" customHeight="1" x14ac:dyDescent="0.25">
      <c r="A356" s="539" t="str">
        <f t="shared" ca="1" si="5"/>
        <v xml:space="preserve">       </v>
      </c>
      <c r="B356" s="540"/>
      <c r="C356" s="212"/>
      <c r="D356" s="213"/>
      <c r="E356" s="213"/>
      <c r="F356" s="213"/>
      <c r="G356" s="213"/>
      <c r="H356" s="213"/>
      <c r="I356" s="213"/>
      <c r="J356" s="213"/>
      <c r="K356" s="213"/>
      <c r="L356" s="214"/>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51" t="str">
        <f>'M1'!A357:L357</f>
        <v>EXPERIENCIAS FORMATIVAS EN SITUACIONES REALES DE TRABAJO (EFSRT)</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18.75" customHeight="1" x14ac:dyDescent="0.25">
      <c r="A358" s="215" t="str">
        <f>'M1'!A358</f>
        <v>LUGAR PARA EL DESARROLLO DE LA EFSRT</v>
      </c>
      <c r="B358" s="215" t="str">
        <f>'M1'!B358</f>
        <v>AMBIENTES/ÁREAS (1)</v>
      </c>
      <c r="C358" s="571" t="str">
        <f>'M1'!C358:J358</f>
        <v>DESCRIPCIÓN DE LA ESTRATEGIA PARA LA IMPLEMENTACIÓN DE LA EFSRT (2)</v>
      </c>
      <c r="D358" s="548"/>
      <c r="E358" s="548"/>
      <c r="F358" s="548"/>
      <c r="G358" s="548"/>
      <c r="H358" s="548"/>
      <c r="I358" s="548"/>
      <c r="J358" s="540"/>
      <c r="K358" s="215" t="str">
        <f>'M1'!K358</f>
        <v>CRÉDITOS</v>
      </c>
      <c r="L358" s="215" t="str">
        <f>'M1'!L358</f>
        <v>HORAS (P)</v>
      </c>
      <c r="M358" s="24" t="str">
        <f t="shared" si="3"/>
        <v>LUGAR PARA EL DESARROLLO DE LA EFSRT</v>
      </c>
      <c r="N358" s="175"/>
      <c r="O358" s="175"/>
      <c r="P358" s="175"/>
      <c r="Q358" s="175"/>
      <c r="R358" s="175"/>
      <c r="S358" s="175"/>
      <c r="T358" s="175"/>
      <c r="U358" s="175"/>
      <c r="V358" s="175"/>
      <c r="W358" s="175"/>
      <c r="X358" s="175"/>
      <c r="Y358" s="175"/>
      <c r="Z358" s="175"/>
    </row>
    <row r="359" spans="1:26" ht="159.75" customHeight="1" x14ac:dyDescent="0.25">
      <c r="A359" s="216" t="s">
        <v>537</v>
      </c>
      <c r="B359" s="203" t="s">
        <v>538</v>
      </c>
      <c r="C359" s="541" t="s">
        <v>539</v>
      </c>
      <c r="D359" s="548"/>
      <c r="E359" s="548"/>
      <c r="F359" s="548"/>
      <c r="G359" s="548"/>
      <c r="H359" s="548"/>
      <c r="I359" s="548"/>
      <c r="J359" s="540"/>
      <c r="K359" s="217">
        <f>Organización_Modular!I133</f>
        <v>3</v>
      </c>
      <c r="L359" s="218">
        <f>K359*32</f>
        <v>96</v>
      </c>
      <c r="M359" s="24" t="str">
        <f t="shared" ref="M359:M360" si="6">C359</f>
        <v>Taller del programa “Estilismo”.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c r="N359" s="175"/>
      <c r="O359" s="175"/>
      <c r="P359" s="175"/>
      <c r="Q359" s="175"/>
      <c r="R359" s="175"/>
      <c r="S359" s="175"/>
      <c r="T359" s="175"/>
      <c r="U359" s="175"/>
      <c r="V359" s="175"/>
      <c r="W359" s="175"/>
      <c r="X359" s="175"/>
      <c r="Y359" s="175"/>
      <c r="Z359" s="175"/>
    </row>
    <row r="360" spans="1:26" ht="180" customHeight="1" x14ac:dyDescent="0.25">
      <c r="A360" s="413" t="s">
        <v>540</v>
      </c>
      <c r="B360" s="219" t="s">
        <v>541</v>
      </c>
      <c r="C360" s="539" t="s">
        <v>542</v>
      </c>
      <c r="D360" s="548"/>
      <c r="E360" s="548"/>
      <c r="F360" s="548"/>
      <c r="G360" s="548"/>
      <c r="H360" s="548"/>
      <c r="I360" s="548"/>
      <c r="J360" s="540"/>
      <c r="K360" s="220"/>
      <c r="L360" s="221"/>
      <c r="M360" s="24" t="str">
        <f t="shared" si="6"/>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c r="N360" s="175"/>
      <c r="O360" s="175"/>
      <c r="P360" s="175"/>
      <c r="Q360" s="175"/>
      <c r="R360" s="175"/>
      <c r="S360" s="175"/>
      <c r="T360" s="175"/>
      <c r="U360" s="175"/>
      <c r="V360" s="175"/>
      <c r="W360" s="175"/>
      <c r="X360" s="175"/>
      <c r="Y360" s="175"/>
      <c r="Z360" s="175"/>
    </row>
    <row r="361" spans="1:26" ht="25.5" customHeight="1" x14ac:dyDescent="0.25">
      <c r="A361" s="569" t="str">
        <f>'M1'!A361</f>
        <v>(1) Colocar el nombre del espacio, área u otros, donde se desarrolla las EFSRT
(2) Realizar una breve descripción respecto al desarrollo de las EFSRT, según el lugar de realización.</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172"/>
      <c r="D362" s="222"/>
      <c r="E362" s="222"/>
      <c r="F362" s="223"/>
      <c r="G362" s="223"/>
      <c r="H362" s="223"/>
      <c r="I362" s="223"/>
      <c r="J362" s="223"/>
      <c r="K362" s="223"/>
      <c r="L362" s="223"/>
      <c r="M362" s="24"/>
      <c r="N362" s="25"/>
      <c r="O362" s="25"/>
      <c r="P362" s="25"/>
      <c r="Q362" s="25"/>
      <c r="R362" s="25"/>
      <c r="S362" s="25"/>
      <c r="T362" s="25"/>
      <c r="U362" s="25"/>
      <c r="V362" s="25"/>
      <c r="W362" s="25"/>
      <c r="X362" s="25"/>
      <c r="Y362" s="25"/>
      <c r="Z362" s="25"/>
    </row>
    <row r="363" spans="1:26" ht="12.75" customHeight="1" x14ac:dyDescent="0.25">
      <c r="A363" s="224" t="s">
        <v>540</v>
      </c>
      <c r="B363" s="225" t="s">
        <v>546</v>
      </c>
      <c r="C363" s="172"/>
      <c r="D363" s="222"/>
      <c r="E363" s="222"/>
      <c r="F363" s="223"/>
      <c r="G363" s="223"/>
      <c r="H363" s="223"/>
      <c r="I363" s="223"/>
      <c r="J363" s="223"/>
      <c r="K363" s="223"/>
      <c r="L363" s="223"/>
      <c r="M363" s="24"/>
      <c r="N363" s="25"/>
      <c r="O363" s="25"/>
      <c r="P363" s="25"/>
      <c r="Q363" s="25"/>
      <c r="R363" s="25"/>
      <c r="S363" s="25"/>
      <c r="T363" s="25"/>
      <c r="U363" s="25"/>
      <c r="V363" s="25"/>
      <c r="W363" s="25"/>
      <c r="X363" s="25"/>
      <c r="Y363" s="25"/>
      <c r="Z363" s="25"/>
    </row>
    <row r="364" spans="1:26" ht="12.75" customHeight="1" x14ac:dyDescent="0.25">
      <c r="A364" s="224"/>
      <c r="B364" s="225" t="s">
        <v>547</v>
      </c>
      <c r="C364" s="172"/>
      <c r="D364" s="222"/>
      <c r="E364" s="222"/>
      <c r="F364" s="223"/>
      <c r="G364" s="223"/>
      <c r="H364" s="223"/>
      <c r="I364" s="223"/>
      <c r="J364" s="223"/>
      <c r="K364" s="223"/>
      <c r="L364" s="223"/>
      <c r="M364" s="25"/>
      <c r="N364" s="25"/>
      <c r="O364" s="25"/>
      <c r="P364" s="25"/>
      <c r="Q364" s="25"/>
      <c r="R364" s="25"/>
      <c r="S364" s="25"/>
      <c r="T364" s="25"/>
      <c r="U364" s="25"/>
      <c r="V364" s="25"/>
      <c r="W364" s="25"/>
      <c r="X364" s="25"/>
      <c r="Y364" s="25"/>
      <c r="Z364" s="25"/>
    </row>
    <row r="365" spans="1:26" ht="12.75" customHeight="1" x14ac:dyDescent="0.25">
      <c r="A365" s="224"/>
      <c r="B365" s="225" t="s">
        <v>548</v>
      </c>
      <c r="C365" s="172"/>
      <c r="D365" s="222"/>
      <c r="E365" s="222"/>
      <c r="F365" s="223"/>
      <c r="G365" s="223"/>
      <c r="H365" s="223"/>
      <c r="I365" s="223"/>
      <c r="J365" s="223"/>
      <c r="K365" s="223"/>
      <c r="L365" s="223"/>
      <c r="M365" s="25"/>
      <c r="N365" s="25"/>
      <c r="O365" s="25"/>
      <c r="P365" s="25"/>
      <c r="Q365" s="25"/>
      <c r="R365" s="25"/>
      <c r="S365" s="25"/>
      <c r="T365" s="25"/>
      <c r="U365" s="25"/>
      <c r="V365" s="25"/>
      <c r="W365" s="25"/>
      <c r="X365" s="25"/>
      <c r="Y365" s="25"/>
      <c r="Z365" s="25"/>
    </row>
    <row r="366" spans="1:26" ht="12.75" customHeight="1" x14ac:dyDescent="0.25">
      <c r="A366" s="224"/>
      <c r="B366" s="225" t="s">
        <v>549</v>
      </c>
      <c r="C366" s="172"/>
      <c r="D366" s="222"/>
      <c r="E366" s="222"/>
      <c r="F366" s="223"/>
      <c r="G366" s="223"/>
      <c r="H366" s="223"/>
      <c r="I366" s="223"/>
      <c r="J366" s="223"/>
      <c r="K366" s="223"/>
      <c r="L366" s="223"/>
      <c r="M366" s="25"/>
      <c r="N366" s="25"/>
      <c r="O366" s="25"/>
      <c r="P366" s="25"/>
      <c r="Q366" s="25"/>
      <c r="R366" s="25"/>
      <c r="S366" s="25"/>
      <c r="T366" s="25"/>
      <c r="U366" s="25"/>
      <c r="V366" s="25"/>
      <c r="W366" s="25"/>
      <c r="X366" s="25"/>
      <c r="Y366" s="25"/>
      <c r="Z366" s="25"/>
    </row>
    <row r="367" spans="1:26" ht="12.75" customHeight="1" x14ac:dyDescent="0.25">
      <c r="A367" s="227"/>
      <c r="B367" s="225" t="s">
        <v>550</v>
      </c>
      <c r="C367" s="172"/>
      <c r="D367" s="222"/>
      <c r="E367" s="222"/>
      <c r="F367" s="223"/>
      <c r="G367" s="223"/>
      <c r="H367" s="223"/>
      <c r="I367" s="223"/>
      <c r="J367" s="223"/>
      <c r="K367" s="223"/>
      <c r="L367" s="223"/>
      <c r="M367" s="25"/>
      <c r="N367" s="25"/>
      <c r="O367" s="25"/>
      <c r="P367" s="25"/>
      <c r="Q367" s="25"/>
      <c r="R367" s="25"/>
      <c r="S367" s="25"/>
      <c r="T367" s="25"/>
      <c r="U367" s="25"/>
      <c r="V367" s="25"/>
      <c r="W367" s="25"/>
      <c r="X367" s="25"/>
      <c r="Y367" s="25"/>
      <c r="Z367" s="25"/>
    </row>
    <row r="368" spans="1:26" ht="12.75" customHeight="1" x14ac:dyDescent="0.25">
      <c r="A368" s="223"/>
      <c r="B368" s="172"/>
      <c r="C368" s="172"/>
      <c r="D368" s="222"/>
      <c r="E368" s="222"/>
      <c r="F368" s="223"/>
      <c r="G368" s="223"/>
      <c r="H368" s="223"/>
      <c r="I368" s="223"/>
      <c r="J368" s="223"/>
      <c r="K368" s="223"/>
      <c r="L368" s="223"/>
      <c r="M368" s="25"/>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5"/>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5"/>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5"/>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5"/>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5"/>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5"/>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5"/>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5"/>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5"/>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5"/>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5"/>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5"/>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5"/>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5"/>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5"/>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5"/>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5"/>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5"/>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5"/>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5"/>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5"/>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5"/>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5"/>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5"/>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5"/>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5"/>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5"/>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5"/>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5"/>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5"/>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5"/>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5"/>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5"/>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5"/>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5"/>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5"/>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5"/>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5"/>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5"/>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5"/>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5"/>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5"/>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5"/>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5"/>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5"/>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5"/>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5"/>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5"/>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5"/>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5"/>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5"/>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5"/>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5"/>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5"/>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5"/>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5"/>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5"/>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5"/>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5"/>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5"/>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5"/>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5"/>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5"/>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5"/>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5"/>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5"/>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5"/>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5"/>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5"/>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5"/>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5"/>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5"/>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5"/>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5"/>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5"/>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5"/>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5"/>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5"/>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5"/>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5"/>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5"/>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5"/>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5"/>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5"/>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5"/>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5"/>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5"/>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5"/>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5"/>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5"/>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5"/>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5"/>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5"/>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5"/>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5"/>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5"/>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5"/>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5"/>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5"/>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5"/>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5"/>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5"/>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5"/>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5"/>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5"/>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5"/>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5"/>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5"/>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5"/>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5"/>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5"/>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5"/>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5"/>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5"/>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5"/>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5"/>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5"/>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5"/>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5"/>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5"/>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5"/>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5"/>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5"/>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5"/>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5"/>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5"/>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5"/>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5"/>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5"/>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5"/>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5"/>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5"/>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5"/>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5"/>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5"/>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5"/>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5"/>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5"/>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5"/>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5"/>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5"/>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5"/>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5"/>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5"/>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5"/>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5"/>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5"/>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5"/>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5"/>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5"/>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5"/>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5"/>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5"/>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5"/>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5"/>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5"/>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5"/>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5"/>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5"/>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5"/>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5"/>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5"/>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5"/>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5"/>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5"/>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5"/>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5"/>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5"/>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5"/>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5"/>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5"/>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5"/>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5"/>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5"/>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5"/>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5"/>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5"/>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5"/>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5"/>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5"/>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5"/>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5"/>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5"/>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5"/>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5"/>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5"/>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5"/>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5"/>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5"/>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5"/>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5"/>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5"/>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5"/>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5"/>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5"/>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5"/>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5"/>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5"/>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5"/>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5"/>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5"/>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5"/>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5"/>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5"/>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5"/>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5"/>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5"/>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5"/>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5"/>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5"/>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5"/>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5"/>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5"/>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5"/>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5"/>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5"/>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5"/>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5"/>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5"/>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5"/>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5"/>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5"/>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5"/>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5"/>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5"/>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5"/>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5"/>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5"/>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5"/>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5"/>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5"/>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5"/>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5"/>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5"/>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5"/>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5"/>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5"/>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5"/>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5"/>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5"/>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5"/>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5"/>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5"/>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5"/>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5"/>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5"/>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5"/>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5"/>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5"/>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5"/>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5"/>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5"/>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5"/>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5"/>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5"/>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5"/>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5"/>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5"/>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5"/>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5"/>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5"/>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5"/>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5"/>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5"/>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5"/>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5"/>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5"/>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5"/>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5"/>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5"/>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5"/>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5"/>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5"/>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5"/>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5"/>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5"/>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5"/>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5"/>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5"/>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5"/>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5"/>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5"/>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5"/>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5"/>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5"/>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5"/>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5"/>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5"/>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5"/>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5"/>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5"/>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5"/>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5"/>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5"/>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5"/>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5"/>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5"/>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5"/>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5"/>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5"/>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5"/>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5"/>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5"/>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5"/>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5"/>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5"/>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5"/>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5"/>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5"/>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5"/>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5"/>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5"/>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5"/>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5"/>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5"/>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5"/>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5"/>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5"/>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5"/>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5"/>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5"/>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5"/>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5"/>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5"/>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5"/>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5"/>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5"/>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5"/>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5"/>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5"/>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5"/>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5"/>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5"/>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5"/>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5"/>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5"/>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5"/>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5"/>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5"/>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5"/>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5"/>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5"/>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5"/>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5"/>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5"/>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5"/>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5"/>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5"/>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5"/>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5"/>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5"/>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5"/>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5"/>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5"/>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5"/>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5"/>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5"/>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5"/>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5"/>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5"/>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5"/>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5"/>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5"/>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5"/>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5"/>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5"/>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5"/>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5"/>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5"/>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5"/>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5"/>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5"/>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5"/>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5"/>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5"/>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5"/>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5"/>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5"/>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5"/>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5"/>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5"/>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5"/>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5"/>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5"/>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5"/>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5"/>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5"/>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5"/>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5"/>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5"/>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5"/>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5"/>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5"/>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5"/>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5"/>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5"/>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5"/>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5"/>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5"/>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5"/>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5"/>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5"/>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5"/>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5"/>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5"/>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5"/>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5"/>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5"/>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5"/>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5"/>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5"/>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5"/>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5"/>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5"/>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5"/>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5"/>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5"/>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5"/>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5"/>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5"/>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5"/>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5"/>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5"/>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5"/>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5"/>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5"/>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5"/>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5"/>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5"/>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5"/>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5"/>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5"/>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5"/>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5"/>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5"/>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5"/>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5"/>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5"/>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5"/>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5"/>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5"/>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5"/>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5"/>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5"/>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5"/>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5"/>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5"/>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5"/>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5"/>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5"/>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5"/>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5"/>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5"/>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5"/>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5"/>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5"/>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5"/>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5"/>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5"/>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5"/>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5"/>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5"/>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5"/>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5"/>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5"/>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5"/>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5"/>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5"/>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5"/>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5"/>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5"/>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5"/>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5"/>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5"/>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5"/>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5"/>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5"/>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5"/>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5"/>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5"/>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5"/>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5"/>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5"/>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5"/>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5"/>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5"/>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5"/>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5"/>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5"/>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5"/>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5"/>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5"/>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5"/>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5"/>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5"/>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5"/>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5"/>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5"/>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5"/>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5"/>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5"/>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5"/>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5"/>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5"/>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5"/>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5"/>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5"/>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5"/>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5"/>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5"/>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5"/>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5"/>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5"/>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5"/>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5"/>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5"/>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5"/>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5"/>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5"/>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5"/>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5"/>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5"/>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5"/>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5"/>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5"/>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5"/>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5"/>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5"/>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5"/>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5"/>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5"/>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5"/>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5"/>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5"/>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5"/>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5"/>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5"/>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5"/>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5"/>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5"/>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5"/>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5"/>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5"/>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5"/>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5"/>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5"/>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5"/>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5"/>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5"/>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5"/>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5"/>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5"/>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5"/>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5"/>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5"/>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5"/>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5"/>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5"/>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5"/>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5"/>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5"/>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5"/>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5"/>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5"/>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5"/>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5"/>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5"/>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5"/>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5"/>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5"/>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5"/>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5"/>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5"/>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5"/>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5"/>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5"/>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5"/>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5"/>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5"/>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5"/>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5"/>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5"/>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5"/>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5"/>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5"/>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5"/>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5"/>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5"/>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5"/>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5"/>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5"/>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5"/>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5"/>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5"/>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5"/>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5"/>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5"/>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5"/>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5"/>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5"/>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5"/>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5"/>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5"/>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5"/>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5"/>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5"/>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5"/>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5"/>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5"/>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5"/>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5"/>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5"/>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5"/>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5"/>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5"/>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5"/>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5"/>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5"/>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5"/>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5"/>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5"/>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5"/>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5"/>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5"/>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5"/>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5"/>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5"/>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5"/>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5"/>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5"/>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5"/>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5"/>
      <c r="N1000" s="25"/>
      <c r="O1000" s="25"/>
      <c r="P1000" s="25"/>
      <c r="Q1000" s="25"/>
      <c r="R1000" s="25"/>
      <c r="S1000" s="25"/>
      <c r="T1000" s="25"/>
      <c r="U1000" s="25"/>
      <c r="V1000" s="25"/>
      <c r="W1000" s="25"/>
      <c r="X1000" s="25"/>
      <c r="Y1000" s="25"/>
      <c r="Z1000" s="25"/>
    </row>
  </sheetData>
  <autoFilter ref="A16:M361" xr:uid="{00000000-0009-0000-0000-000007000000}"/>
  <mergeCells count="67">
    <mergeCell ref="C360:J360"/>
    <mergeCell ref="F220:G220"/>
    <mergeCell ref="I220:J220"/>
    <mergeCell ref="A322:L322"/>
    <mergeCell ref="A323:L323"/>
    <mergeCell ref="A324:L324"/>
    <mergeCell ref="A325:L325"/>
    <mergeCell ref="A326:B326"/>
    <mergeCell ref="C326:L326"/>
    <mergeCell ref="A328:B328"/>
    <mergeCell ref="A329:B329"/>
    <mergeCell ref="A330:B330"/>
    <mergeCell ref="A333:B333"/>
    <mergeCell ref="A334:B334"/>
    <mergeCell ref="A335:B335"/>
    <mergeCell ref="A336:B336"/>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C327:L349"/>
    <mergeCell ref="A327:B327"/>
    <mergeCell ref="A332:B332"/>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L18:L21"/>
    <mergeCell ref="L28:L39"/>
    <mergeCell ref="A331:B331"/>
    <mergeCell ref="L222:L245"/>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B359:J359">
    <cfRule type="containsBlanks" dxfId="59" priority="34">
      <formula>LEN(TRIM(B359))=0</formula>
    </cfRule>
  </conditionalFormatting>
  <conditionalFormatting sqref="B360:J360">
    <cfRule type="containsBlanks" dxfId="58" priority="35">
      <formula>LEN(TRIM(B360))=0</formula>
    </cfRule>
  </conditionalFormatting>
  <conditionalFormatting sqref="C18:C21">
    <cfRule type="containsBlanks" dxfId="57" priority="14">
      <formula>LEN(TRIM(C18))=0</formula>
    </cfRule>
  </conditionalFormatting>
  <conditionalFormatting sqref="C22:C27 C31:C37 C40:C217 C224:C231 C235:C241 C246:C321 C350:L356">
    <cfRule type="containsBlanks" dxfId="56" priority="27">
      <formula>LEN(TRIM(N22))=0</formula>
    </cfRule>
  </conditionalFormatting>
  <conditionalFormatting sqref="C28:C30">
    <cfRule type="containsBlanks" dxfId="55" priority="17">
      <formula>LEN(TRIM(C28))=0</formula>
    </cfRule>
  </conditionalFormatting>
  <conditionalFormatting sqref="C38:C39">
    <cfRule type="containsBlanks" dxfId="54" priority="15">
      <formula>LEN(TRIM(C38))=0</formula>
    </cfRule>
  </conditionalFormatting>
  <conditionalFormatting sqref="C222:C223">
    <cfRule type="containsBlanks" dxfId="53" priority="9">
      <formula>LEN(TRIM(C222))=0</formula>
    </cfRule>
  </conditionalFormatting>
  <conditionalFormatting sqref="C232:C234">
    <cfRule type="containsBlanks" dxfId="52" priority="8">
      <formula>LEN(TRIM(C232))=0</formula>
    </cfRule>
  </conditionalFormatting>
  <conditionalFormatting sqref="C242:C245">
    <cfRule type="containsBlanks" dxfId="51" priority="10">
      <formula>LEN(TRIM(C242))=0</formula>
    </cfRule>
  </conditionalFormatting>
  <conditionalFormatting sqref="L22:L27 L40:L217">
    <cfRule type="containsBlanks" dxfId="50" priority="5">
      <formula>LEN(TRIM(W22))=0</formula>
    </cfRule>
  </conditionalFormatting>
  <conditionalFormatting sqref="L246:L321">
    <cfRule type="containsBlanks" dxfId="49" priority="1">
      <formula>LEN(TRIM(W246))=0</formula>
    </cfRule>
  </conditionalFormatting>
  <dataValidations count="1">
    <dataValidation type="list" allowBlank="1" showErrorMessage="1" sqref="A359:A360" xr:uid="{00000000-0002-0000-0700-000000000000}">
      <formula1>$A$362:$A$363</formula1>
    </dataValidation>
  </dataValidations>
  <pageMargins left="0.23622047244094491" right="0.19685039370078741" top="0.74803149606299213" bottom="0.74803149606299213" header="0" footer="0"/>
  <pageSetup paperSize="9" scale="64" orientation="landscape" r:id="rId1"/>
  <rowBreaks count="2" manualBreakCount="2">
    <brk id="217" max="66" man="1"/>
    <brk id="245" max="1638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Z1000"/>
  <sheetViews>
    <sheetView showGridLines="0" workbookViewId="0"/>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5.7109375" customWidth="1"/>
    <col min="6" max="7" width="6.7109375" customWidth="1"/>
    <col min="8" max="8" width="8.7109375" customWidth="1"/>
    <col min="9" max="10" width="6.7109375" customWidth="1"/>
    <col min="11" max="11" width="8.7109375" customWidth="1"/>
    <col min="12" max="12" width="20.7109375" customWidth="1"/>
    <col min="13" max="13" width="7" customWidth="1"/>
    <col min="14" max="26" width="11.42578125" customWidth="1"/>
  </cols>
  <sheetData>
    <row r="1" spans="1:26" ht="12.75" customHeight="1" x14ac:dyDescent="0.25">
      <c r="A1" s="471" t="str">
        <f>'M4'!A1:L1</f>
        <v>ORGANIZACIÓN DE LOS ELEMENTOS DEL MÓDULO</v>
      </c>
      <c r="B1" s="457"/>
      <c r="C1" s="457"/>
      <c r="D1" s="457"/>
      <c r="E1" s="457"/>
      <c r="F1" s="457"/>
      <c r="G1" s="457"/>
      <c r="H1" s="457"/>
      <c r="I1" s="457"/>
      <c r="J1" s="457"/>
      <c r="K1" s="457"/>
      <c r="L1" s="457"/>
      <c r="M1" s="239"/>
      <c r="N1" s="175"/>
      <c r="O1" s="175"/>
      <c r="P1" s="175"/>
      <c r="Q1" s="175"/>
      <c r="R1" s="175"/>
      <c r="S1" s="175"/>
      <c r="T1" s="175"/>
      <c r="U1" s="175"/>
      <c r="V1" s="175"/>
      <c r="W1" s="175"/>
      <c r="X1" s="175"/>
      <c r="Y1" s="175"/>
      <c r="Z1" s="175"/>
    </row>
    <row r="2" spans="1:26" ht="12.75" customHeight="1" x14ac:dyDescent="0.25">
      <c r="A2" s="176"/>
      <c r="B2" s="176"/>
      <c r="C2" s="176"/>
      <c r="D2" s="176"/>
      <c r="E2" s="176"/>
      <c r="F2" s="176"/>
      <c r="G2" s="176"/>
      <c r="H2" s="176"/>
      <c r="I2" s="176"/>
      <c r="J2" s="176"/>
      <c r="K2" s="176"/>
      <c r="L2" s="176"/>
      <c r="M2" s="239"/>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4"/>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4"/>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4"/>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4"/>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ESTILISMO</v>
      </c>
      <c r="C7" s="178" t="s">
        <v>12</v>
      </c>
      <c r="D7" s="36" t="str">
        <f>Perfil_Egreso!E11</f>
        <v>S3496-2-001</v>
      </c>
      <c r="E7" s="396"/>
      <c r="F7" s="559" t="str">
        <f>Perfil_Egreso!A9</f>
        <v>DENOMINACIÓN VARIANTE</v>
      </c>
      <c r="G7" s="423"/>
      <c r="H7" s="526"/>
      <c r="I7" s="438">
        <f>Perfil_Egreso!B9</f>
        <v>0</v>
      </c>
      <c r="J7" s="436"/>
      <c r="K7" s="436"/>
      <c r="L7" s="433"/>
      <c r="M7" s="24"/>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4"/>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4"/>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4"/>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4"/>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239"/>
      <c r="N12" s="175"/>
      <c r="O12" s="175"/>
      <c r="P12" s="175"/>
      <c r="Q12" s="175"/>
      <c r="R12" s="175"/>
      <c r="S12" s="175"/>
      <c r="T12" s="175"/>
      <c r="U12" s="175"/>
      <c r="V12" s="175"/>
      <c r="W12" s="175"/>
      <c r="X12" s="175"/>
      <c r="Y12" s="175"/>
      <c r="Z12" s="175"/>
    </row>
    <row r="13" spans="1:26" ht="18.75" customHeight="1" x14ac:dyDescent="0.25">
      <c r="A13" s="564" t="s">
        <v>490</v>
      </c>
      <c r="B13" s="548"/>
      <c r="C13" s="548"/>
      <c r="D13" s="548"/>
      <c r="E13" s="548"/>
      <c r="F13" s="548"/>
      <c r="G13" s="548"/>
      <c r="H13" s="548"/>
      <c r="I13" s="548"/>
      <c r="J13" s="548"/>
      <c r="K13" s="548"/>
      <c r="L13" s="540"/>
      <c r="M13" s="24"/>
      <c r="N13" s="25"/>
      <c r="O13" s="25"/>
      <c r="P13" s="25"/>
      <c r="Q13" s="25"/>
      <c r="R13" s="25"/>
      <c r="S13" s="25"/>
      <c r="T13" s="25"/>
      <c r="U13" s="25"/>
      <c r="V13" s="25"/>
      <c r="W13" s="25"/>
      <c r="X13" s="25"/>
      <c r="Y13" s="25"/>
      <c r="Z13" s="25"/>
    </row>
    <row r="14" spans="1:26" ht="78.75" customHeight="1" x14ac:dyDescent="0.25">
      <c r="A14" s="554">
        <f>Organización_Modular!C134</f>
        <v>0</v>
      </c>
      <c r="B14" s="548"/>
      <c r="C14" s="548"/>
      <c r="D14" s="548"/>
      <c r="E14" s="548"/>
      <c r="F14" s="548"/>
      <c r="G14" s="548"/>
      <c r="H14" s="548"/>
      <c r="I14" s="548"/>
      <c r="J14" s="548"/>
      <c r="K14" s="548"/>
      <c r="L14" s="540"/>
      <c r="M14" s="24"/>
      <c r="N14" s="25"/>
      <c r="O14" s="25"/>
      <c r="P14" s="25"/>
      <c r="Q14" s="25"/>
      <c r="R14" s="25"/>
      <c r="S14" s="25"/>
      <c r="T14" s="25"/>
      <c r="U14" s="25"/>
      <c r="V14" s="25"/>
      <c r="W14" s="25"/>
      <c r="X14" s="25"/>
      <c r="Y14" s="25"/>
      <c r="Z14" s="25"/>
    </row>
    <row r="15" spans="1:26" ht="12.75" customHeight="1" x14ac:dyDescent="0.25">
      <c r="A15" s="182" t="s">
        <v>491</v>
      </c>
      <c r="B15" s="555">
        <f>Organización_Modular!A134</f>
        <v>0</v>
      </c>
      <c r="C15" s="548"/>
      <c r="D15" s="548"/>
      <c r="E15" s="548"/>
      <c r="F15" s="548"/>
      <c r="G15" s="548"/>
      <c r="H15" s="548"/>
      <c r="I15" s="548"/>
      <c r="J15" s="548"/>
      <c r="K15" s="548"/>
      <c r="L15" s="540"/>
      <c r="M15" s="24"/>
      <c r="N15" s="25"/>
      <c r="O15" s="25"/>
      <c r="P15" s="25"/>
      <c r="Q15" s="25"/>
      <c r="R15" s="25"/>
      <c r="S15" s="25"/>
      <c r="T15" s="25"/>
      <c r="U15" s="25"/>
      <c r="V15" s="25"/>
      <c r="W15" s="25"/>
      <c r="X15" s="25"/>
      <c r="Y15" s="25"/>
      <c r="Z15" s="25"/>
    </row>
    <row r="16" spans="1:26" ht="18" customHeight="1" x14ac:dyDescent="0.25">
      <c r="A16" s="183" t="s">
        <v>492</v>
      </c>
      <c r="B16" s="184" t="s">
        <v>493</v>
      </c>
      <c r="C16" s="183" t="s">
        <v>494</v>
      </c>
      <c r="D16" s="183" t="s">
        <v>441</v>
      </c>
      <c r="E16" s="183" t="s">
        <v>495</v>
      </c>
      <c r="F16" s="547" t="s">
        <v>496</v>
      </c>
      <c r="G16" s="540"/>
      <c r="H16" s="183" t="s">
        <v>496</v>
      </c>
      <c r="I16" s="547" t="s">
        <v>497</v>
      </c>
      <c r="J16" s="540"/>
      <c r="K16" s="183" t="s">
        <v>497</v>
      </c>
      <c r="L16" s="183" t="s">
        <v>498</v>
      </c>
      <c r="M16" s="187" t="s">
        <v>20</v>
      </c>
      <c r="N16" s="25"/>
      <c r="O16" s="25"/>
      <c r="P16" s="25"/>
      <c r="Q16" s="25"/>
      <c r="R16" s="25"/>
      <c r="S16" s="25"/>
      <c r="T16" s="25"/>
      <c r="U16" s="25"/>
      <c r="V16" s="25"/>
      <c r="W16" s="25"/>
      <c r="X16" s="25"/>
      <c r="Y16" s="25"/>
      <c r="Z16" s="25"/>
    </row>
    <row r="17" spans="1:26" ht="15.75" customHeight="1" x14ac:dyDescent="0.25">
      <c r="A17" s="183"/>
      <c r="B17" s="184"/>
      <c r="C17" s="183"/>
      <c r="D17" s="183"/>
      <c r="E17" s="183"/>
      <c r="F17" s="183" t="s">
        <v>499</v>
      </c>
      <c r="G17" s="183" t="s">
        <v>500</v>
      </c>
      <c r="H17" s="183"/>
      <c r="I17" s="183" t="s">
        <v>499</v>
      </c>
      <c r="J17" s="183" t="s">
        <v>500</v>
      </c>
      <c r="K17" s="183"/>
      <c r="L17" s="183"/>
      <c r="M17" s="187"/>
      <c r="N17" s="25"/>
      <c r="O17" s="25"/>
      <c r="P17" s="25"/>
      <c r="Q17" s="25"/>
      <c r="R17" s="25"/>
      <c r="S17" s="25"/>
      <c r="T17" s="25"/>
      <c r="U17" s="25"/>
      <c r="V17" s="25"/>
      <c r="W17" s="25"/>
      <c r="X17" s="25"/>
      <c r="Y17" s="25"/>
      <c r="Z17" s="25"/>
    </row>
    <row r="18" spans="1:26" ht="12.75" customHeight="1" x14ac:dyDescent="0.25">
      <c r="A18" s="189" t="str">
        <f>Capacidades!L1214</f>
        <v xml:space="preserve">       </v>
      </c>
      <c r="B18" s="196" t="str">
        <f>Capacidades!M1214</f>
        <v xml:space="preserve">   </v>
      </c>
      <c r="C18" s="196"/>
      <c r="D18" s="191">
        <f>Organización_Modular!F134</f>
        <v>0</v>
      </c>
      <c r="E18" s="191">
        <f>Organización_Modular!G134</f>
        <v>0</v>
      </c>
      <c r="F18" s="191">
        <f>Organización_Modular!H134</f>
        <v>0</v>
      </c>
      <c r="G18" s="191">
        <f>Organización_Modular!I134</f>
        <v>0</v>
      </c>
      <c r="H18" s="191">
        <f>SUM(F18:G18)</f>
        <v>0</v>
      </c>
      <c r="I18" s="191">
        <f>F18*16</f>
        <v>0</v>
      </c>
      <c r="J18" s="191">
        <f>G18*32</f>
        <v>0</v>
      </c>
      <c r="K18" s="191">
        <f>SUM(I18:J18)</f>
        <v>0</v>
      </c>
      <c r="L18" s="192"/>
      <c r="M18" s="24" t="str">
        <f t="shared" ref="M18:M217" si="0">B18</f>
        <v xml:space="preserve">   </v>
      </c>
      <c r="N18" s="25"/>
      <c r="O18" s="25"/>
      <c r="P18" s="25"/>
      <c r="Q18" s="25"/>
      <c r="R18" s="25"/>
      <c r="S18" s="25"/>
      <c r="T18" s="25"/>
      <c r="U18" s="25"/>
      <c r="V18" s="25"/>
      <c r="W18" s="25"/>
      <c r="X18" s="25"/>
      <c r="Y18" s="25"/>
      <c r="Z18" s="25"/>
    </row>
    <row r="19" spans="1:26" ht="12.75" customHeight="1" x14ac:dyDescent="0.25">
      <c r="A19" s="193"/>
      <c r="B19" s="196" t="str">
        <f>Capacidades!M1215</f>
        <v xml:space="preserve">   </v>
      </c>
      <c r="C19" s="196"/>
      <c r="D19" s="194"/>
      <c r="E19" s="194"/>
      <c r="F19" s="194"/>
      <c r="G19" s="194"/>
      <c r="H19" s="194"/>
      <c r="I19" s="194"/>
      <c r="J19" s="194"/>
      <c r="K19" s="194"/>
      <c r="L19" s="195"/>
      <c r="M19" s="24" t="str">
        <f t="shared" si="0"/>
        <v xml:space="preserve">   </v>
      </c>
      <c r="N19" s="25"/>
      <c r="O19" s="25"/>
      <c r="P19" s="25"/>
      <c r="Q19" s="25"/>
      <c r="R19" s="25"/>
      <c r="S19" s="25"/>
      <c r="T19" s="25"/>
      <c r="U19" s="25"/>
      <c r="V19" s="25"/>
      <c r="W19" s="25"/>
      <c r="X19" s="25"/>
      <c r="Y19" s="25"/>
      <c r="Z19" s="25"/>
    </row>
    <row r="20" spans="1:26" ht="12.75" customHeight="1" x14ac:dyDescent="0.25">
      <c r="A20" s="193"/>
      <c r="B20" s="196" t="str">
        <f>Capacidades!M1216</f>
        <v xml:space="preserve">   </v>
      </c>
      <c r="C20" s="196"/>
      <c r="D20" s="194"/>
      <c r="E20" s="194"/>
      <c r="F20" s="194"/>
      <c r="G20" s="194"/>
      <c r="H20" s="194"/>
      <c r="I20" s="194"/>
      <c r="J20" s="194"/>
      <c r="K20" s="194"/>
      <c r="L20" s="195"/>
      <c r="M20" s="24" t="str">
        <f t="shared" si="0"/>
        <v xml:space="preserve">   </v>
      </c>
      <c r="N20" s="25"/>
      <c r="O20" s="25"/>
      <c r="P20" s="25"/>
      <c r="Q20" s="25"/>
      <c r="R20" s="25"/>
      <c r="S20" s="25"/>
      <c r="T20" s="25"/>
      <c r="U20" s="25"/>
      <c r="V20" s="25"/>
      <c r="W20" s="25"/>
      <c r="X20" s="25"/>
      <c r="Y20" s="25"/>
      <c r="Z20" s="25"/>
    </row>
    <row r="21" spans="1:26" ht="12.75" customHeight="1" x14ac:dyDescent="0.25">
      <c r="A21" s="193"/>
      <c r="B21" s="196" t="str">
        <f>Capacidades!M1217</f>
        <v xml:space="preserve">   </v>
      </c>
      <c r="C21" s="196"/>
      <c r="D21" s="194"/>
      <c r="E21" s="194"/>
      <c r="F21" s="194"/>
      <c r="G21" s="194"/>
      <c r="H21" s="194"/>
      <c r="I21" s="194"/>
      <c r="J21" s="194"/>
      <c r="K21" s="194"/>
      <c r="L21" s="195"/>
      <c r="M21" s="24" t="str">
        <f t="shared" si="0"/>
        <v xml:space="preserve">   </v>
      </c>
      <c r="N21" s="25"/>
      <c r="O21" s="25"/>
      <c r="P21" s="25"/>
      <c r="Q21" s="25"/>
      <c r="R21" s="25"/>
      <c r="S21" s="25"/>
      <c r="T21" s="25"/>
      <c r="U21" s="25"/>
      <c r="V21" s="25"/>
      <c r="W21" s="25"/>
      <c r="X21" s="25"/>
      <c r="Y21" s="25"/>
      <c r="Z21" s="25"/>
    </row>
    <row r="22" spans="1:26" ht="12.75" customHeight="1" x14ac:dyDescent="0.25">
      <c r="A22" s="193"/>
      <c r="B22" s="196" t="str">
        <f>Capacidades!M1218</f>
        <v xml:space="preserve">   </v>
      </c>
      <c r="C22" s="196"/>
      <c r="D22" s="194"/>
      <c r="E22" s="194"/>
      <c r="F22" s="194"/>
      <c r="G22" s="194"/>
      <c r="H22" s="194"/>
      <c r="I22" s="194"/>
      <c r="J22" s="194"/>
      <c r="K22" s="194"/>
      <c r="L22" s="195"/>
      <c r="M22" s="24" t="str">
        <f t="shared" si="0"/>
        <v xml:space="preserve">   </v>
      </c>
      <c r="N22" s="25"/>
      <c r="O22" s="25"/>
      <c r="P22" s="25"/>
      <c r="Q22" s="25"/>
      <c r="R22" s="25"/>
      <c r="S22" s="25"/>
      <c r="T22" s="25"/>
      <c r="U22" s="25"/>
      <c r="V22" s="25"/>
      <c r="W22" s="25"/>
      <c r="X22" s="25"/>
      <c r="Y22" s="25"/>
      <c r="Z22" s="25"/>
    </row>
    <row r="23" spans="1:26" ht="12.75" customHeight="1" x14ac:dyDescent="0.25">
      <c r="A23" s="193"/>
      <c r="B23" s="196" t="str">
        <f>Capacidades!M1219</f>
        <v xml:space="preserve">   </v>
      </c>
      <c r="C23" s="196"/>
      <c r="D23" s="194"/>
      <c r="E23" s="194"/>
      <c r="F23" s="194"/>
      <c r="G23" s="194"/>
      <c r="H23" s="194"/>
      <c r="I23" s="194"/>
      <c r="J23" s="194"/>
      <c r="K23" s="194"/>
      <c r="L23" s="195"/>
      <c r="M23" s="24" t="str">
        <f t="shared" si="0"/>
        <v xml:space="preserve">   </v>
      </c>
      <c r="N23" s="25"/>
      <c r="O23" s="25"/>
      <c r="P23" s="25"/>
      <c r="Q23" s="25"/>
      <c r="R23" s="25"/>
      <c r="S23" s="25"/>
      <c r="T23" s="25"/>
      <c r="U23" s="25"/>
      <c r="V23" s="25"/>
      <c r="W23" s="25"/>
      <c r="X23" s="25"/>
      <c r="Y23" s="25"/>
      <c r="Z23" s="25"/>
    </row>
    <row r="24" spans="1:26" ht="12.75" customHeight="1" x14ac:dyDescent="0.25">
      <c r="A24" s="193"/>
      <c r="B24" s="196" t="str">
        <f>Capacidades!M1220</f>
        <v xml:space="preserve">   </v>
      </c>
      <c r="C24" s="196"/>
      <c r="D24" s="194"/>
      <c r="E24" s="194"/>
      <c r="F24" s="194"/>
      <c r="G24" s="194"/>
      <c r="H24" s="194"/>
      <c r="I24" s="194"/>
      <c r="J24" s="194"/>
      <c r="K24" s="194"/>
      <c r="L24" s="195"/>
      <c r="M24" s="24" t="str">
        <f t="shared" si="0"/>
        <v xml:space="preserve">   </v>
      </c>
      <c r="N24" s="25"/>
      <c r="O24" s="25"/>
      <c r="P24" s="25"/>
      <c r="Q24" s="25"/>
      <c r="R24" s="25"/>
      <c r="S24" s="25"/>
      <c r="T24" s="25"/>
      <c r="U24" s="25"/>
      <c r="V24" s="25"/>
      <c r="W24" s="25"/>
      <c r="X24" s="25"/>
      <c r="Y24" s="25"/>
      <c r="Z24" s="25"/>
    </row>
    <row r="25" spans="1:26" ht="12.75" customHeight="1" x14ac:dyDescent="0.25">
      <c r="A25" s="193"/>
      <c r="B25" s="196" t="str">
        <f>Capacidades!M1221</f>
        <v xml:space="preserve">   </v>
      </c>
      <c r="C25" s="196"/>
      <c r="D25" s="194"/>
      <c r="E25" s="194"/>
      <c r="F25" s="194"/>
      <c r="G25" s="194"/>
      <c r="H25" s="194"/>
      <c r="I25" s="194"/>
      <c r="J25" s="194"/>
      <c r="K25" s="194"/>
      <c r="L25" s="195"/>
      <c r="M25" s="24" t="str">
        <f t="shared" si="0"/>
        <v xml:space="preserve">   </v>
      </c>
      <c r="N25" s="25"/>
      <c r="O25" s="25"/>
      <c r="P25" s="25"/>
      <c r="Q25" s="25"/>
      <c r="R25" s="25"/>
      <c r="S25" s="25"/>
      <c r="T25" s="25"/>
      <c r="U25" s="25"/>
      <c r="V25" s="25"/>
      <c r="W25" s="25"/>
      <c r="X25" s="25"/>
      <c r="Y25" s="25"/>
      <c r="Z25" s="25"/>
    </row>
    <row r="26" spans="1:26" ht="12.75" customHeight="1" x14ac:dyDescent="0.25">
      <c r="A26" s="193"/>
      <c r="B26" s="196" t="str">
        <f>Capacidades!M1222</f>
        <v xml:space="preserve">   </v>
      </c>
      <c r="C26" s="196"/>
      <c r="D26" s="194"/>
      <c r="E26" s="194"/>
      <c r="F26" s="194"/>
      <c r="G26" s="194"/>
      <c r="H26" s="194"/>
      <c r="I26" s="194"/>
      <c r="J26" s="194"/>
      <c r="K26" s="194"/>
      <c r="L26" s="195"/>
      <c r="M26" s="24" t="str">
        <f t="shared" si="0"/>
        <v xml:space="preserve">   </v>
      </c>
      <c r="N26" s="25"/>
      <c r="O26" s="25"/>
      <c r="P26" s="25"/>
      <c r="Q26" s="25"/>
      <c r="R26" s="25"/>
      <c r="S26" s="25"/>
      <c r="T26" s="25"/>
      <c r="U26" s="25"/>
      <c r="V26" s="25"/>
      <c r="W26" s="25"/>
      <c r="X26" s="25"/>
      <c r="Y26" s="25"/>
      <c r="Z26" s="25"/>
    </row>
    <row r="27" spans="1:26" ht="12.75" customHeight="1" x14ac:dyDescent="0.25">
      <c r="A27" s="199"/>
      <c r="B27" s="196" t="str">
        <f>Capacidades!M1223</f>
        <v xml:space="preserve">   </v>
      </c>
      <c r="C27" s="196"/>
      <c r="D27" s="200"/>
      <c r="E27" s="200"/>
      <c r="F27" s="200"/>
      <c r="G27" s="200"/>
      <c r="H27" s="200"/>
      <c r="I27" s="200"/>
      <c r="J27" s="200"/>
      <c r="K27" s="200"/>
      <c r="L27" s="201"/>
      <c r="M27" s="24" t="str">
        <f t="shared" si="0"/>
        <v xml:space="preserve">   </v>
      </c>
      <c r="N27" s="25"/>
      <c r="O27" s="25"/>
      <c r="P27" s="25"/>
      <c r="Q27" s="25"/>
      <c r="R27" s="25"/>
      <c r="S27" s="25"/>
      <c r="T27" s="25"/>
      <c r="U27" s="25"/>
      <c r="V27" s="25"/>
      <c r="W27" s="25"/>
      <c r="X27" s="25"/>
      <c r="Y27" s="25"/>
      <c r="Z27" s="25"/>
    </row>
    <row r="28" spans="1:26" ht="12.75" customHeight="1" x14ac:dyDescent="0.25">
      <c r="A28" s="189" t="str">
        <f>Capacidades!L1224</f>
        <v xml:space="preserve">       </v>
      </c>
      <c r="B28" s="196" t="str">
        <f>Capacidades!M1224</f>
        <v xml:space="preserve">   </v>
      </c>
      <c r="C28" s="196"/>
      <c r="D28" s="191">
        <f>Organización_Modular!F135</f>
        <v>0</v>
      </c>
      <c r="E28" s="191">
        <f>Organización_Modular!G135</f>
        <v>0</v>
      </c>
      <c r="F28" s="191">
        <f>Organización_Modular!H135</f>
        <v>0</v>
      </c>
      <c r="G28" s="191">
        <f>Organización_Modular!I135</f>
        <v>0</v>
      </c>
      <c r="H28" s="191">
        <f>SUM(F28:G28)</f>
        <v>0</v>
      </c>
      <c r="I28" s="191">
        <f>F28*16</f>
        <v>0</v>
      </c>
      <c r="J28" s="191">
        <f>G28*32</f>
        <v>0</v>
      </c>
      <c r="K28" s="191">
        <f>SUM(I28:J28)</f>
        <v>0</v>
      </c>
      <c r="L28" s="192"/>
      <c r="M28" s="24" t="str">
        <f t="shared" si="0"/>
        <v xml:space="preserve">   </v>
      </c>
      <c r="N28" s="25"/>
      <c r="O28" s="25"/>
      <c r="P28" s="25"/>
      <c r="Q28" s="25"/>
      <c r="R28" s="25"/>
      <c r="S28" s="25"/>
      <c r="T28" s="25"/>
      <c r="U28" s="25"/>
      <c r="V28" s="25"/>
      <c r="W28" s="25"/>
      <c r="X28" s="25"/>
      <c r="Y28" s="25"/>
      <c r="Z28" s="25"/>
    </row>
    <row r="29" spans="1:26" ht="12.75" customHeight="1" x14ac:dyDescent="0.25">
      <c r="A29" s="193"/>
      <c r="B29" s="196" t="str">
        <f>Capacidades!M1225</f>
        <v xml:space="preserve">   </v>
      </c>
      <c r="C29" s="196"/>
      <c r="D29" s="194"/>
      <c r="E29" s="194"/>
      <c r="F29" s="194"/>
      <c r="G29" s="194"/>
      <c r="H29" s="194"/>
      <c r="I29" s="194"/>
      <c r="J29" s="194"/>
      <c r="K29" s="194"/>
      <c r="L29" s="195"/>
      <c r="M29" s="24" t="str">
        <f t="shared" si="0"/>
        <v xml:space="preserve">   </v>
      </c>
      <c r="N29" s="25"/>
      <c r="O29" s="25"/>
      <c r="P29" s="25"/>
      <c r="Q29" s="25"/>
      <c r="R29" s="25"/>
      <c r="S29" s="25"/>
      <c r="T29" s="25"/>
      <c r="U29" s="25"/>
      <c r="V29" s="25"/>
      <c r="W29" s="25"/>
      <c r="X29" s="25"/>
      <c r="Y29" s="25"/>
      <c r="Z29" s="25"/>
    </row>
    <row r="30" spans="1:26" ht="12.75" customHeight="1" x14ac:dyDescent="0.25">
      <c r="A30" s="193"/>
      <c r="B30" s="196" t="str">
        <f>Capacidades!M1226</f>
        <v xml:space="preserve">   </v>
      </c>
      <c r="C30" s="196"/>
      <c r="D30" s="194"/>
      <c r="E30" s="194"/>
      <c r="F30" s="194"/>
      <c r="G30" s="194"/>
      <c r="H30" s="194"/>
      <c r="I30" s="194"/>
      <c r="J30" s="194"/>
      <c r="K30" s="194"/>
      <c r="L30" s="195"/>
      <c r="M30" s="24" t="str">
        <f t="shared" si="0"/>
        <v xml:space="preserve">   </v>
      </c>
      <c r="N30" s="25"/>
      <c r="O30" s="25"/>
      <c r="P30" s="25"/>
      <c r="Q30" s="25"/>
      <c r="R30" s="25"/>
      <c r="S30" s="25"/>
      <c r="T30" s="25"/>
      <c r="U30" s="25"/>
      <c r="V30" s="25"/>
      <c r="W30" s="25"/>
      <c r="X30" s="25"/>
      <c r="Y30" s="25"/>
      <c r="Z30" s="25"/>
    </row>
    <row r="31" spans="1:26" ht="12.75" customHeight="1" x14ac:dyDescent="0.25">
      <c r="A31" s="193"/>
      <c r="B31" s="196" t="str">
        <f>Capacidades!M1227</f>
        <v xml:space="preserve">   </v>
      </c>
      <c r="C31" s="196"/>
      <c r="D31" s="194"/>
      <c r="E31" s="194"/>
      <c r="F31" s="194"/>
      <c r="G31" s="194"/>
      <c r="H31" s="194"/>
      <c r="I31" s="194"/>
      <c r="J31" s="194"/>
      <c r="K31" s="194"/>
      <c r="L31" s="195"/>
      <c r="M31" s="24" t="str">
        <f t="shared" si="0"/>
        <v xml:space="preserve">   </v>
      </c>
      <c r="N31" s="25"/>
      <c r="O31" s="25"/>
      <c r="P31" s="25"/>
      <c r="Q31" s="25"/>
      <c r="R31" s="25"/>
      <c r="S31" s="25"/>
      <c r="T31" s="25"/>
      <c r="U31" s="25"/>
      <c r="V31" s="25"/>
      <c r="W31" s="25"/>
      <c r="X31" s="25"/>
      <c r="Y31" s="25"/>
      <c r="Z31" s="25"/>
    </row>
    <row r="32" spans="1:26" ht="12.75" customHeight="1" x14ac:dyDescent="0.25">
      <c r="A32" s="193"/>
      <c r="B32" s="196" t="str">
        <f>Capacidades!M1228</f>
        <v xml:space="preserve">   </v>
      </c>
      <c r="C32" s="196"/>
      <c r="D32" s="194"/>
      <c r="E32" s="194"/>
      <c r="F32" s="194"/>
      <c r="G32" s="194"/>
      <c r="H32" s="194"/>
      <c r="I32" s="194"/>
      <c r="J32" s="194"/>
      <c r="K32" s="194"/>
      <c r="L32" s="195"/>
      <c r="M32" s="24" t="str">
        <f t="shared" si="0"/>
        <v xml:space="preserve">   </v>
      </c>
      <c r="N32" s="25"/>
      <c r="O32" s="25"/>
      <c r="P32" s="25"/>
      <c r="Q32" s="25"/>
      <c r="R32" s="25"/>
      <c r="S32" s="25"/>
      <c r="T32" s="25"/>
      <c r="U32" s="25"/>
      <c r="V32" s="25"/>
      <c r="W32" s="25"/>
      <c r="X32" s="25"/>
      <c r="Y32" s="25"/>
      <c r="Z32" s="25"/>
    </row>
    <row r="33" spans="1:26" ht="12.75" customHeight="1" x14ac:dyDescent="0.25">
      <c r="A33" s="193"/>
      <c r="B33" s="196" t="str">
        <f>Capacidades!M1229</f>
        <v xml:space="preserve">   </v>
      </c>
      <c r="C33" s="196"/>
      <c r="D33" s="194"/>
      <c r="E33" s="194"/>
      <c r="F33" s="194"/>
      <c r="G33" s="194"/>
      <c r="H33" s="194"/>
      <c r="I33" s="194"/>
      <c r="J33" s="194"/>
      <c r="K33" s="194"/>
      <c r="L33" s="195"/>
      <c r="M33" s="24" t="str">
        <f t="shared" si="0"/>
        <v xml:space="preserve">   </v>
      </c>
      <c r="N33" s="25"/>
      <c r="O33" s="25"/>
      <c r="P33" s="25"/>
      <c r="Q33" s="25"/>
      <c r="R33" s="25"/>
      <c r="S33" s="25"/>
      <c r="T33" s="25"/>
      <c r="U33" s="25"/>
      <c r="V33" s="25"/>
      <c r="W33" s="25"/>
      <c r="X33" s="25"/>
      <c r="Y33" s="25"/>
      <c r="Z33" s="25"/>
    </row>
    <row r="34" spans="1:26" ht="12.75" customHeight="1" x14ac:dyDescent="0.25">
      <c r="A34" s="193"/>
      <c r="B34" s="196" t="str">
        <f>Capacidades!M1230</f>
        <v xml:space="preserve">   </v>
      </c>
      <c r="C34" s="196"/>
      <c r="D34" s="194"/>
      <c r="E34" s="194"/>
      <c r="F34" s="194"/>
      <c r="G34" s="194"/>
      <c r="H34" s="194"/>
      <c r="I34" s="194"/>
      <c r="J34" s="194"/>
      <c r="K34" s="194"/>
      <c r="L34" s="195"/>
      <c r="M34" s="24" t="str">
        <f t="shared" si="0"/>
        <v xml:space="preserve">   </v>
      </c>
      <c r="N34" s="25"/>
      <c r="O34" s="25"/>
      <c r="P34" s="25"/>
      <c r="Q34" s="25"/>
      <c r="R34" s="25"/>
      <c r="S34" s="25"/>
      <c r="T34" s="25"/>
      <c r="U34" s="25"/>
      <c r="V34" s="25"/>
      <c r="W34" s="25"/>
      <c r="X34" s="25"/>
      <c r="Y34" s="25"/>
      <c r="Z34" s="25"/>
    </row>
    <row r="35" spans="1:26" ht="12.75" customHeight="1" x14ac:dyDescent="0.25">
      <c r="A35" s="193"/>
      <c r="B35" s="196" t="str">
        <f>Capacidades!M1231</f>
        <v xml:space="preserve">   </v>
      </c>
      <c r="C35" s="196"/>
      <c r="D35" s="194"/>
      <c r="E35" s="194"/>
      <c r="F35" s="194"/>
      <c r="G35" s="194"/>
      <c r="H35" s="194"/>
      <c r="I35" s="194"/>
      <c r="J35" s="194"/>
      <c r="K35" s="194"/>
      <c r="L35" s="195"/>
      <c r="M35" s="24" t="str">
        <f t="shared" si="0"/>
        <v xml:space="preserve">   </v>
      </c>
      <c r="N35" s="25"/>
      <c r="O35" s="25"/>
      <c r="P35" s="25"/>
      <c r="Q35" s="25"/>
      <c r="R35" s="25"/>
      <c r="S35" s="25"/>
      <c r="T35" s="25"/>
      <c r="U35" s="25"/>
      <c r="V35" s="25"/>
      <c r="W35" s="25"/>
      <c r="X35" s="25"/>
      <c r="Y35" s="25"/>
      <c r="Z35" s="25"/>
    </row>
    <row r="36" spans="1:26" ht="12.75" customHeight="1" x14ac:dyDescent="0.25">
      <c r="A36" s="193"/>
      <c r="B36" s="196" t="str">
        <f>Capacidades!M1232</f>
        <v xml:space="preserve">   </v>
      </c>
      <c r="C36" s="196"/>
      <c r="D36" s="194"/>
      <c r="E36" s="194"/>
      <c r="F36" s="194"/>
      <c r="G36" s="194"/>
      <c r="H36" s="194"/>
      <c r="I36" s="194"/>
      <c r="J36" s="194"/>
      <c r="K36" s="194"/>
      <c r="L36" s="195"/>
      <c r="M36" s="24" t="str">
        <f t="shared" si="0"/>
        <v xml:space="preserve">   </v>
      </c>
      <c r="N36" s="25"/>
      <c r="O36" s="25"/>
      <c r="P36" s="25"/>
      <c r="Q36" s="25"/>
      <c r="R36" s="25"/>
      <c r="S36" s="25"/>
      <c r="T36" s="25"/>
      <c r="U36" s="25"/>
      <c r="V36" s="25"/>
      <c r="W36" s="25"/>
      <c r="X36" s="25"/>
      <c r="Y36" s="25"/>
      <c r="Z36" s="25"/>
    </row>
    <row r="37" spans="1:26" ht="12.75" customHeight="1" x14ac:dyDescent="0.25">
      <c r="A37" s="199"/>
      <c r="B37" s="196" t="str">
        <f>Capacidades!M1233</f>
        <v xml:space="preserve">   </v>
      </c>
      <c r="C37" s="196"/>
      <c r="D37" s="200"/>
      <c r="E37" s="200"/>
      <c r="F37" s="200"/>
      <c r="G37" s="200"/>
      <c r="H37" s="200"/>
      <c r="I37" s="200"/>
      <c r="J37" s="200"/>
      <c r="K37" s="200"/>
      <c r="L37" s="201"/>
      <c r="M37" s="24" t="str">
        <f t="shared" si="0"/>
        <v xml:space="preserve">   </v>
      </c>
      <c r="N37" s="25"/>
      <c r="O37" s="25"/>
      <c r="P37" s="25"/>
      <c r="Q37" s="25"/>
      <c r="R37" s="25"/>
      <c r="S37" s="25"/>
      <c r="T37" s="25"/>
      <c r="U37" s="25"/>
      <c r="V37" s="25"/>
      <c r="W37" s="25"/>
      <c r="X37" s="25"/>
      <c r="Y37" s="25"/>
      <c r="Z37" s="25"/>
    </row>
    <row r="38" spans="1:26" ht="12.75" customHeight="1" x14ac:dyDescent="0.25">
      <c r="A38" s="189" t="str">
        <f>Capacidades!L1234</f>
        <v xml:space="preserve">       </v>
      </c>
      <c r="B38" s="196" t="str">
        <f>Capacidades!M1234</f>
        <v xml:space="preserve">   </v>
      </c>
      <c r="C38" s="196"/>
      <c r="D38" s="191">
        <f>Organización_Modular!F136</f>
        <v>0</v>
      </c>
      <c r="E38" s="191">
        <f>Organización_Modular!G136</f>
        <v>0</v>
      </c>
      <c r="F38" s="191">
        <f>Organización_Modular!H136</f>
        <v>0</v>
      </c>
      <c r="G38" s="191">
        <f>Organización_Modular!I136</f>
        <v>0</v>
      </c>
      <c r="H38" s="191">
        <f>SUM(F38:G38)</f>
        <v>0</v>
      </c>
      <c r="I38" s="191">
        <f>F38*16</f>
        <v>0</v>
      </c>
      <c r="J38" s="191">
        <f>G38*32</f>
        <v>0</v>
      </c>
      <c r="K38" s="191">
        <f>SUM(I38:J38)</f>
        <v>0</v>
      </c>
      <c r="L38" s="192"/>
      <c r="M38" s="24" t="str">
        <f t="shared" si="0"/>
        <v xml:space="preserve">   </v>
      </c>
      <c r="N38" s="25"/>
      <c r="O38" s="25"/>
      <c r="P38" s="25"/>
      <c r="Q38" s="25"/>
      <c r="R38" s="25"/>
      <c r="S38" s="25"/>
      <c r="T38" s="25"/>
      <c r="U38" s="25"/>
      <c r="V38" s="25"/>
      <c r="W38" s="25"/>
      <c r="X38" s="25"/>
      <c r="Y38" s="25"/>
      <c r="Z38" s="25"/>
    </row>
    <row r="39" spans="1:26" ht="12.75" customHeight="1" x14ac:dyDescent="0.25">
      <c r="A39" s="193"/>
      <c r="B39" s="196" t="str">
        <f>Capacidades!M1235</f>
        <v xml:space="preserve">   </v>
      </c>
      <c r="C39" s="196"/>
      <c r="D39" s="194"/>
      <c r="E39" s="194"/>
      <c r="F39" s="194"/>
      <c r="G39" s="194"/>
      <c r="H39" s="194"/>
      <c r="I39" s="194"/>
      <c r="J39" s="194"/>
      <c r="K39" s="194"/>
      <c r="L39" s="195"/>
      <c r="M39" s="24" t="str">
        <f t="shared" si="0"/>
        <v xml:space="preserve">   </v>
      </c>
      <c r="N39" s="25"/>
      <c r="O39" s="25"/>
      <c r="P39" s="25"/>
      <c r="Q39" s="25"/>
      <c r="R39" s="25"/>
      <c r="S39" s="25"/>
      <c r="T39" s="25"/>
      <c r="U39" s="25"/>
      <c r="V39" s="25"/>
      <c r="W39" s="25"/>
      <c r="X39" s="25"/>
      <c r="Y39" s="25"/>
      <c r="Z39" s="25"/>
    </row>
    <row r="40" spans="1:26" ht="12.75" customHeight="1" x14ac:dyDescent="0.25">
      <c r="A40" s="193"/>
      <c r="B40" s="196" t="str">
        <f>Capacidades!M1236</f>
        <v xml:space="preserve">   </v>
      </c>
      <c r="C40" s="196"/>
      <c r="D40" s="194"/>
      <c r="E40" s="194"/>
      <c r="F40" s="194"/>
      <c r="G40" s="194"/>
      <c r="H40" s="194"/>
      <c r="I40" s="194"/>
      <c r="J40" s="194"/>
      <c r="K40" s="194"/>
      <c r="L40" s="195"/>
      <c r="M40" s="24" t="str">
        <f t="shared" si="0"/>
        <v xml:space="preserve">   </v>
      </c>
      <c r="N40" s="25"/>
      <c r="O40" s="25"/>
      <c r="P40" s="25"/>
      <c r="Q40" s="25"/>
      <c r="R40" s="25"/>
      <c r="S40" s="25"/>
      <c r="T40" s="25"/>
      <c r="U40" s="25"/>
      <c r="V40" s="25"/>
      <c r="W40" s="25"/>
      <c r="X40" s="25"/>
      <c r="Y40" s="25"/>
      <c r="Z40" s="25"/>
    </row>
    <row r="41" spans="1:26" ht="12.75" customHeight="1" x14ac:dyDescent="0.25">
      <c r="A41" s="193"/>
      <c r="B41" s="196" t="str">
        <f>Capacidades!M1237</f>
        <v xml:space="preserve">   </v>
      </c>
      <c r="C41" s="196"/>
      <c r="D41" s="194"/>
      <c r="E41" s="194"/>
      <c r="F41" s="194"/>
      <c r="G41" s="194"/>
      <c r="H41" s="194"/>
      <c r="I41" s="194"/>
      <c r="J41" s="194"/>
      <c r="K41" s="194"/>
      <c r="L41" s="195"/>
      <c r="M41" s="24" t="str">
        <f t="shared" si="0"/>
        <v xml:space="preserve">   </v>
      </c>
      <c r="N41" s="25"/>
      <c r="O41" s="25"/>
      <c r="P41" s="25"/>
      <c r="Q41" s="25"/>
      <c r="R41" s="25"/>
      <c r="S41" s="25"/>
      <c r="T41" s="25"/>
      <c r="U41" s="25"/>
      <c r="V41" s="25"/>
      <c r="W41" s="25"/>
      <c r="X41" s="25"/>
      <c r="Y41" s="25"/>
      <c r="Z41" s="25"/>
    </row>
    <row r="42" spans="1:26" ht="12.75" customHeight="1" x14ac:dyDescent="0.25">
      <c r="A42" s="193"/>
      <c r="B42" s="196" t="str">
        <f>Capacidades!M1238</f>
        <v xml:space="preserve">   </v>
      </c>
      <c r="C42" s="196"/>
      <c r="D42" s="194"/>
      <c r="E42" s="194"/>
      <c r="F42" s="194"/>
      <c r="G42" s="194"/>
      <c r="H42" s="194"/>
      <c r="I42" s="194"/>
      <c r="J42" s="194"/>
      <c r="K42" s="194"/>
      <c r="L42" s="195"/>
      <c r="M42" s="24" t="str">
        <f t="shared" si="0"/>
        <v xml:space="preserve">   </v>
      </c>
      <c r="N42" s="25"/>
      <c r="O42" s="25"/>
      <c r="P42" s="25"/>
      <c r="Q42" s="25"/>
      <c r="R42" s="25"/>
      <c r="S42" s="25"/>
      <c r="T42" s="25"/>
      <c r="U42" s="25"/>
      <c r="V42" s="25"/>
      <c r="W42" s="25"/>
      <c r="X42" s="25"/>
      <c r="Y42" s="25"/>
      <c r="Z42" s="25"/>
    </row>
    <row r="43" spans="1:26" ht="12.75" customHeight="1" x14ac:dyDescent="0.25">
      <c r="A43" s="193"/>
      <c r="B43" s="196" t="str">
        <f>Capacidades!M1239</f>
        <v xml:space="preserve">   </v>
      </c>
      <c r="C43" s="196"/>
      <c r="D43" s="194"/>
      <c r="E43" s="194"/>
      <c r="F43" s="194"/>
      <c r="G43" s="194"/>
      <c r="H43" s="194"/>
      <c r="I43" s="194"/>
      <c r="J43" s="194"/>
      <c r="K43" s="194"/>
      <c r="L43" s="195"/>
      <c r="M43" s="24" t="str">
        <f t="shared" si="0"/>
        <v xml:space="preserve">   </v>
      </c>
      <c r="N43" s="25"/>
      <c r="O43" s="25"/>
      <c r="P43" s="25"/>
      <c r="Q43" s="25"/>
      <c r="R43" s="25"/>
      <c r="S43" s="25"/>
      <c r="T43" s="25"/>
      <c r="U43" s="25"/>
      <c r="V43" s="25"/>
      <c r="W43" s="25"/>
      <c r="X43" s="25"/>
      <c r="Y43" s="25"/>
      <c r="Z43" s="25"/>
    </row>
    <row r="44" spans="1:26" ht="12.75" customHeight="1" x14ac:dyDescent="0.25">
      <c r="A44" s="193"/>
      <c r="B44" s="196" t="str">
        <f>Capacidades!M1240</f>
        <v xml:space="preserve">   </v>
      </c>
      <c r="C44" s="196"/>
      <c r="D44" s="194"/>
      <c r="E44" s="194"/>
      <c r="F44" s="194"/>
      <c r="G44" s="194"/>
      <c r="H44" s="194"/>
      <c r="I44" s="194"/>
      <c r="J44" s="194"/>
      <c r="K44" s="194"/>
      <c r="L44" s="195"/>
      <c r="M44" s="24" t="str">
        <f t="shared" si="0"/>
        <v xml:space="preserve">   </v>
      </c>
      <c r="N44" s="25"/>
      <c r="O44" s="25"/>
      <c r="P44" s="25"/>
      <c r="Q44" s="25"/>
      <c r="R44" s="25"/>
      <c r="S44" s="25"/>
      <c r="T44" s="25"/>
      <c r="U44" s="25"/>
      <c r="V44" s="25"/>
      <c r="W44" s="25"/>
      <c r="X44" s="25"/>
      <c r="Y44" s="25"/>
      <c r="Z44" s="25"/>
    </row>
    <row r="45" spans="1:26" ht="12.75" customHeight="1" x14ac:dyDescent="0.25">
      <c r="A45" s="193"/>
      <c r="B45" s="196" t="str">
        <f>Capacidades!M1241</f>
        <v xml:space="preserve">   </v>
      </c>
      <c r="C45" s="196"/>
      <c r="D45" s="194"/>
      <c r="E45" s="194"/>
      <c r="F45" s="194"/>
      <c r="G45" s="194"/>
      <c r="H45" s="194"/>
      <c r="I45" s="194"/>
      <c r="J45" s="194"/>
      <c r="K45" s="194"/>
      <c r="L45" s="195"/>
      <c r="M45" s="24" t="str">
        <f t="shared" si="0"/>
        <v xml:space="preserve">   </v>
      </c>
      <c r="N45" s="25"/>
      <c r="O45" s="25"/>
      <c r="P45" s="25"/>
      <c r="Q45" s="25"/>
      <c r="R45" s="25"/>
      <c r="S45" s="25"/>
      <c r="T45" s="25"/>
      <c r="U45" s="25"/>
      <c r="V45" s="25"/>
      <c r="W45" s="25"/>
      <c r="X45" s="25"/>
      <c r="Y45" s="25"/>
      <c r="Z45" s="25"/>
    </row>
    <row r="46" spans="1:26" ht="12.75" customHeight="1" x14ac:dyDescent="0.25">
      <c r="A46" s="193"/>
      <c r="B46" s="196" t="str">
        <f>Capacidades!M1242</f>
        <v xml:space="preserve">   </v>
      </c>
      <c r="C46" s="196"/>
      <c r="D46" s="194"/>
      <c r="E46" s="194"/>
      <c r="F46" s="194"/>
      <c r="G46" s="194"/>
      <c r="H46" s="194"/>
      <c r="I46" s="194"/>
      <c r="J46" s="194"/>
      <c r="K46" s="194"/>
      <c r="L46" s="195"/>
      <c r="M46" s="24" t="str">
        <f t="shared" si="0"/>
        <v xml:space="preserve">   </v>
      </c>
      <c r="N46" s="25"/>
      <c r="O46" s="25"/>
      <c r="P46" s="25"/>
      <c r="Q46" s="25"/>
      <c r="R46" s="25"/>
      <c r="S46" s="25"/>
      <c r="T46" s="25"/>
      <c r="U46" s="25"/>
      <c r="V46" s="25"/>
      <c r="W46" s="25"/>
      <c r="X46" s="25"/>
      <c r="Y46" s="25"/>
      <c r="Z46" s="25"/>
    </row>
    <row r="47" spans="1:26" ht="12.75" customHeight="1" x14ac:dyDescent="0.25">
      <c r="A47" s="199"/>
      <c r="B47" s="196" t="str">
        <f>Capacidades!M1243</f>
        <v xml:space="preserve">   </v>
      </c>
      <c r="C47" s="196"/>
      <c r="D47" s="200"/>
      <c r="E47" s="200"/>
      <c r="F47" s="200"/>
      <c r="G47" s="200"/>
      <c r="H47" s="200"/>
      <c r="I47" s="200"/>
      <c r="J47" s="200"/>
      <c r="K47" s="200"/>
      <c r="L47" s="201"/>
      <c r="M47" s="24" t="str">
        <f t="shared" si="0"/>
        <v xml:space="preserve">   </v>
      </c>
      <c r="N47" s="25"/>
      <c r="O47" s="25"/>
      <c r="P47" s="25"/>
      <c r="Q47" s="25"/>
      <c r="R47" s="25"/>
      <c r="S47" s="25"/>
      <c r="T47" s="25"/>
      <c r="U47" s="25"/>
      <c r="V47" s="25"/>
      <c r="W47" s="25"/>
      <c r="X47" s="25"/>
      <c r="Y47" s="25"/>
      <c r="Z47" s="25"/>
    </row>
    <row r="48" spans="1:26" ht="12.75" customHeight="1" x14ac:dyDescent="0.25">
      <c r="A48" s="189" t="str">
        <f>Capacidades!L1244</f>
        <v xml:space="preserve">       </v>
      </c>
      <c r="B48" s="196" t="str">
        <f>Capacidades!M1244</f>
        <v xml:space="preserve">   </v>
      </c>
      <c r="C48" s="196"/>
      <c r="D48" s="191">
        <f>Organización_Modular!F137</f>
        <v>0</v>
      </c>
      <c r="E48" s="191">
        <f>Organización_Modular!G137</f>
        <v>0</v>
      </c>
      <c r="F48" s="191">
        <f>Organización_Modular!H137</f>
        <v>0</v>
      </c>
      <c r="G48" s="191">
        <f>Organización_Modular!I137</f>
        <v>0</v>
      </c>
      <c r="H48" s="191">
        <f>SUM(F48:G48)</f>
        <v>0</v>
      </c>
      <c r="I48" s="191">
        <f>F48*16</f>
        <v>0</v>
      </c>
      <c r="J48" s="191">
        <f>G48*32</f>
        <v>0</v>
      </c>
      <c r="K48" s="191">
        <f>SUM(I48:J48)</f>
        <v>0</v>
      </c>
      <c r="L48" s="192"/>
      <c r="M48" s="24" t="str">
        <f t="shared" si="0"/>
        <v xml:space="preserve">   </v>
      </c>
      <c r="N48" s="25"/>
      <c r="O48" s="25"/>
      <c r="P48" s="25"/>
      <c r="Q48" s="25"/>
      <c r="R48" s="25"/>
      <c r="S48" s="25"/>
      <c r="T48" s="25"/>
      <c r="U48" s="25"/>
      <c r="V48" s="25"/>
      <c r="W48" s="25"/>
      <c r="X48" s="25"/>
      <c r="Y48" s="25"/>
      <c r="Z48" s="25"/>
    </row>
    <row r="49" spans="1:26" ht="12.75" customHeight="1" x14ac:dyDescent="0.25">
      <c r="A49" s="193"/>
      <c r="B49" s="196" t="str">
        <f>Capacidades!M1245</f>
        <v xml:space="preserve">   </v>
      </c>
      <c r="C49" s="196"/>
      <c r="D49" s="194"/>
      <c r="E49" s="194"/>
      <c r="F49" s="194"/>
      <c r="G49" s="194"/>
      <c r="H49" s="194"/>
      <c r="I49" s="194"/>
      <c r="J49" s="194"/>
      <c r="K49" s="194"/>
      <c r="L49" s="195"/>
      <c r="M49" s="24" t="str">
        <f t="shared" si="0"/>
        <v xml:space="preserve">   </v>
      </c>
      <c r="N49" s="25"/>
      <c r="O49" s="25"/>
      <c r="P49" s="25"/>
      <c r="Q49" s="25"/>
      <c r="R49" s="25"/>
      <c r="S49" s="25"/>
      <c r="T49" s="25"/>
      <c r="U49" s="25"/>
      <c r="V49" s="25"/>
      <c r="W49" s="25"/>
      <c r="X49" s="25"/>
      <c r="Y49" s="25"/>
      <c r="Z49" s="25"/>
    </row>
    <row r="50" spans="1:26" ht="12.75" customHeight="1" x14ac:dyDescent="0.25">
      <c r="A50" s="193"/>
      <c r="B50" s="196" t="str">
        <f>Capacidades!M1246</f>
        <v xml:space="preserve">   </v>
      </c>
      <c r="C50" s="196"/>
      <c r="D50" s="194"/>
      <c r="E50" s="194"/>
      <c r="F50" s="194"/>
      <c r="G50" s="194"/>
      <c r="H50" s="194"/>
      <c r="I50" s="194"/>
      <c r="J50" s="194"/>
      <c r="K50" s="194"/>
      <c r="L50" s="195"/>
      <c r="M50" s="24" t="str">
        <f t="shared" si="0"/>
        <v xml:space="preserve">   </v>
      </c>
      <c r="N50" s="25"/>
      <c r="O50" s="25"/>
      <c r="P50" s="25"/>
      <c r="Q50" s="25"/>
      <c r="R50" s="25"/>
      <c r="S50" s="25"/>
      <c r="T50" s="25"/>
      <c r="U50" s="25"/>
      <c r="V50" s="25"/>
      <c r="W50" s="25"/>
      <c r="X50" s="25"/>
      <c r="Y50" s="25"/>
      <c r="Z50" s="25"/>
    </row>
    <row r="51" spans="1:26" ht="12.75" customHeight="1" x14ac:dyDescent="0.25">
      <c r="A51" s="193"/>
      <c r="B51" s="196" t="str">
        <f>Capacidades!M1247</f>
        <v xml:space="preserve">   </v>
      </c>
      <c r="C51" s="196"/>
      <c r="D51" s="194"/>
      <c r="E51" s="194"/>
      <c r="F51" s="194"/>
      <c r="G51" s="194"/>
      <c r="H51" s="194"/>
      <c r="I51" s="194"/>
      <c r="J51" s="194"/>
      <c r="K51" s="194"/>
      <c r="L51" s="195"/>
      <c r="M51" s="24" t="str">
        <f t="shared" si="0"/>
        <v xml:space="preserve">   </v>
      </c>
      <c r="N51" s="25"/>
      <c r="O51" s="25"/>
      <c r="P51" s="25"/>
      <c r="Q51" s="25"/>
      <c r="R51" s="25"/>
      <c r="S51" s="25"/>
      <c r="T51" s="25"/>
      <c r="U51" s="25"/>
      <c r="V51" s="25"/>
      <c r="W51" s="25"/>
      <c r="X51" s="25"/>
      <c r="Y51" s="25"/>
      <c r="Z51" s="25"/>
    </row>
    <row r="52" spans="1:26" ht="12.75" customHeight="1" x14ac:dyDescent="0.25">
      <c r="A52" s="193"/>
      <c r="B52" s="196" t="str">
        <f>Capacidades!M1248</f>
        <v xml:space="preserve">   </v>
      </c>
      <c r="C52" s="196"/>
      <c r="D52" s="194"/>
      <c r="E52" s="194"/>
      <c r="F52" s="194"/>
      <c r="G52" s="194"/>
      <c r="H52" s="194"/>
      <c r="I52" s="194"/>
      <c r="J52" s="194"/>
      <c r="K52" s="194"/>
      <c r="L52" s="195"/>
      <c r="M52" s="24" t="str">
        <f t="shared" si="0"/>
        <v xml:space="preserve">   </v>
      </c>
      <c r="N52" s="25"/>
      <c r="O52" s="25"/>
      <c r="P52" s="25"/>
      <c r="Q52" s="25"/>
      <c r="R52" s="25"/>
      <c r="S52" s="25"/>
      <c r="T52" s="25"/>
      <c r="U52" s="25"/>
      <c r="V52" s="25"/>
      <c r="W52" s="25"/>
      <c r="X52" s="25"/>
      <c r="Y52" s="25"/>
      <c r="Z52" s="25"/>
    </row>
    <row r="53" spans="1:26" ht="12.75" customHeight="1" x14ac:dyDescent="0.25">
      <c r="A53" s="193"/>
      <c r="B53" s="196" t="str">
        <f>Capacidades!M1249</f>
        <v xml:space="preserve">   </v>
      </c>
      <c r="C53" s="196"/>
      <c r="D53" s="194"/>
      <c r="E53" s="194"/>
      <c r="F53" s="194"/>
      <c r="G53" s="194"/>
      <c r="H53" s="194"/>
      <c r="I53" s="194"/>
      <c r="J53" s="194"/>
      <c r="K53" s="194"/>
      <c r="L53" s="195"/>
      <c r="M53" s="24" t="str">
        <f t="shared" si="0"/>
        <v xml:space="preserve">   </v>
      </c>
      <c r="N53" s="25"/>
      <c r="O53" s="25"/>
      <c r="P53" s="25"/>
      <c r="Q53" s="25"/>
      <c r="R53" s="25"/>
      <c r="S53" s="25"/>
      <c r="T53" s="25"/>
      <c r="U53" s="25"/>
      <c r="V53" s="25"/>
      <c r="W53" s="25"/>
      <c r="X53" s="25"/>
      <c r="Y53" s="25"/>
      <c r="Z53" s="25"/>
    </row>
    <row r="54" spans="1:26" ht="12.75" customHeight="1" x14ac:dyDescent="0.25">
      <c r="A54" s="193"/>
      <c r="B54" s="196" t="str">
        <f>Capacidades!M1250</f>
        <v xml:space="preserve">   </v>
      </c>
      <c r="C54" s="196"/>
      <c r="D54" s="194"/>
      <c r="E54" s="194"/>
      <c r="F54" s="194"/>
      <c r="G54" s="194"/>
      <c r="H54" s="194"/>
      <c r="I54" s="194"/>
      <c r="J54" s="194"/>
      <c r="K54" s="194"/>
      <c r="L54" s="195"/>
      <c r="M54" s="24" t="str">
        <f t="shared" si="0"/>
        <v xml:space="preserve">   </v>
      </c>
      <c r="N54" s="25"/>
      <c r="O54" s="25"/>
      <c r="P54" s="25"/>
      <c r="Q54" s="25"/>
      <c r="R54" s="25"/>
      <c r="S54" s="25"/>
      <c r="T54" s="25"/>
      <c r="U54" s="25"/>
      <c r="V54" s="25"/>
      <c r="W54" s="25"/>
      <c r="X54" s="25"/>
      <c r="Y54" s="25"/>
      <c r="Z54" s="25"/>
    </row>
    <row r="55" spans="1:26" ht="12.75" customHeight="1" x14ac:dyDescent="0.25">
      <c r="A55" s="193"/>
      <c r="B55" s="196" t="str">
        <f>Capacidades!M1251</f>
        <v xml:space="preserve">   </v>
      </c>
      <c r="C55" s="196"/>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2.75" customHeight="1" x14ac:dyDescent="0.25">
      <c r="A56" s="193"/>
      <c r="B56" s="196" t="str">
        <f>Capacidades!M1252</f>
        <v xml:space="preserve">   </v>
      </c>
      <c r="C56" s="196"/>
      <c r="D56" s="194"/>
      <c r="E56" s="194"/>
      <c r="F56" s="194"/>
      <c r="G56" s="194"/>
      <c r="H56" s="194"/>
      <c r="I56" s="194"/>
      <c r="J56" s="194"/>
      <c r="K56" s="194"/>
      <c r="L56" s="195"/>
      <c r="M56" s="24" t="str">
        <f t="shared" si="0"/>
        <v xml:space="preserve">   </v>
      </c>
      <c r="N56" s="25"/>
      <c r="O56" s="25"/>
      <c r="P56" s="25"/>
      <c r="Q56" s="25"/>
      <c r="R56" s="25"/>
      <c r="S56" s="25"/>
      <c r="T56" s="25"/>
      <c r="U56" s="25"/>
      <c r="V56" s="25"/>
      <c r="W56" s="25"/>
      <c r="X56" s="25"/>
      <c r="Y56" s="25"/>
      <c r="Z56" s="25"/>
    </row>
    <row r="57" spans="1:26" ht="12.75" customHeight="1" x14ac:dyDescent="0.25">
      <c r="A57" s="199"/>
      <c r="B57" s="196" t="str">
        <f>Capacidades!M1253</f>
        <v xml:space="preserve">   </v>
      </c>
      <c r="C57" s="196"/>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2.75" customHeight="1" x14ac:dyDescent="0.25">
      <c r="A58" s="189" t="str">
        <f>Capacidades!L1254</f>
        <v xml:space="preserve">       </v>
      </c>
      <c r="B58" s="196" t="str">
        <f>Capacidades!M1254</f>
        <v xml:space="preserve">   </v>
      </c>
      <c r="C58" s="196"/>
      <c r="D58" s="191">
        <f>Organización_Modular!F138</f>
        <v>0</v>
      </c>
      <c r="E58" s="191">
        <f>Organización_Modular!G138</f>
        <v>0</v>
      </c>
      <c r="F58" s="191">
        <f>Organización_Modular!H138</f>
        <v>0</v>
      </c>
      <c r="G58" s="191">
        <f>Organización_Modular!I138</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2.75" customHeight="1" x14ac:dyDescent="0.25">
      <c r="A59" s="193"/>
      <c r="B59" s="196" t="str">
        <f>Capacidades!M1255</f>
        <v xml:space="preserve">   </v>
      </c>
      <c r="C59" s="196"/>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2.75" customHeight="1" x14ac:dyDescent="0.25">
      <c r="A60" s="193"/>
      <c r="B60" s="196" t="str">
        <f>Capacidades!M1256</f>
        <v xml:space="preserve">   </v>
      </c>
      <c r="C60" s="196"/>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12.75" customHeight="1" x14ac:dyDescent="0.25">
      <c r="A61" s="193"/>
      <c r="B61" s="196" t="str">
        <f>Capacidades!M1257</f>
        <v xml:space="preserve">   </v>
      </c>
      <c r="C61" s="196"/>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2.75" customHeight="1" x14ac:dyDescent="0.25">
      <c r="A62" s="193"/>
      <c r="B62" s="196" t="str">
        <f>Capacidades!M1258</f>
        <v xml:space="preserve">   </v>
      </c>
      <c r="C62" s="196"/>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2.75" customHeight="1" x14ac:dyDescent="0.25">
      <c r="A63" s="193"/>
      <c r="B63" s="196" t="str">
        <f>Capacidades!M1259</f>
        <v xml:space="preserve">   </v>
      </c>
      <c r="C63" s="196"/>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12.75" customHeight="1" x14ac:dyDescent="0.25">
      <c r="A64" s="193"/>
      <c r="B64" s="196" t="str">
        <f>Capacidades!M1260</f>
        <v xml:space="preserve">   </v>
      </c>
      <c r="C64" s="196"/>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2.75" customHeight="1" x14ac:dyDescent="0.25">
      <c r="A65" s="193"/>
      <c r="B65" s="196" t="str">
        <f>Capacidades!M1261</f>
        <v xml:space="preserve">   </v>
      </c>
      <c r="C65" s="196"/>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2.75" customHeight="1" x14ac:dyDescent="0.25">
      <c r="A66" s="193"/>
      <c r="B66" s="196" t="str">
        <f>Capacidades!M1262</f>
        <v xml:space="preserve">   </v>
      </c>
      <c r="C66" s="196"/>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2.75" customHeight="1" x14ac:dyDescent="0.25">
      <c r="A67" s="199"/>
      <c r="B67" s="196" t="str">
        <f>Capacidades!M1263</f>
        <v xml:space="preserve">   </v>
      </c>
      <c r="C67" s="196"/>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2.75" customHeight="1" x14ac:dyDescent="0.25">
      <c r="A68" s="189" t="str">
        <f>Capacidades!L1264</f>
        <v xml:space="preserve">       </v>
      </c>
      <c r="B68" s="196" t="str">
        <f>Capacidades!M1264</f>
        <v xml:space="preserve">   </v>
      </c>
      <c r="C68" s="196"/>
      <c r="D68" s="191">
        <f>Organización_Modular!F139</f>
        <v>0</v>
      </c>
      <c r="E68" s="191">
        <f>Organización_Modular!G139</f>
        <v>0</v>
      </c>
      <c r="F68" s="191">
        <f>Organización_Modular!H139</f>
        <v>0</v>
      </c>
      <c r="G68" s="191">
        <f>Organización_Modular!I139</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2.75" customHeight="1" x14ac:dyDescent="0.25">
      <c r="A69" s="193"/>
      <c r="B69" s="196" t="str">
        <f>Capacidades!M1265</f>
        <v xml:space="preserve">   </v>
      </c>
      <c r="C69" s="196"/>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2.75" customHeight="1" x14ac:dyDescent="0.25">
      <c r="A70" s="193"/>
      <c r="B70" s="196" t="str">
        <f>Capacidades!M1266</f>
        <v xml:space="preserve">   </v>
      </c>
      <c r="C70" s="196"/>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2.75" customHeight="1" x14ac:dyDescent="0.25">
      <c r="A71" s="193"/>
      <c r="B71" s="196" t="str">
        <f>Capacidades!M1267</f>
        <v xml:space="preserve">   </v>
      </c>
      <c r="C71" s="196"/>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2.75" customHeight="1" x14ac:dyDescent="0.25">
      <c r="A72" s="193"/>
      <c r="B72" s="196" t="str">
        <f>Capacidades!M1268</f>
        <v xml:space="preserve">   </v>
      </c>
      <c r="C72" s="196"/>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2.75" customHeight="1" x14ac:dyDescent="0.25">
      <c r="A73" s="193"/>
      <c r="B73" s="196" t="str">
        <f>Capacidades!M1269</f>
        <v xml:space="preserve">   </v>
      </c>
      <c r="C73" s="196"/>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12.75" customHeight="1" x14ac:dyDescent="0.25">
      <c r="A74" s="193"/>
      <c r="B74" s="196" t="str">
        <f>Capacidades!M1270</f>
        <v xml:space="preserve">   </v>
      </c>
      <c r="C74" s="196"/>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2.75" customHeight="1" x14ac:dyDescent="0.25">
      <c r="A75" s="193"/>
      <c r="B75" s="196" t="str">
        <f>Capacidades!M1271</f>
        <v xml:space="preserve">   </v>
      </c>
      <c r="C75" s="196"/>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2.75" customHeight="1" x14ac:dyDescent="0.25">
      <c r="A76" s="193"/>
      <c r="B76" s="196" t="str">
        <f>Capacidades!M1272</f>
        <v xml:space="preserve">   </v>
      </c>
      <c r="C76" s="196"/>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2.75" customHeight="1" x14ac:dyDescent="0.25">
      <c r="A77" s="199"/>
      <c r="B77" s="196" t="str">
        <f>Capacidades!M1273</f>
        <v xml:space="preserve">   </v>
      </c>
      <c r="C77" s="196"/>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2.75" customHeight="1" x14ac:dyDescent="0.25">
      <c r="A78" s="189" t="str">
        <f>Capacidades!L1274</f>
        <v xml:space="preserve">       </v>
      </c>
      <c r="B78" s="196" t="str">
        <f>Capacidades!M1274</f>
        <v xml:space="preserve">   </v>
      </c>
      <c r="C78" s="196"/>
      <c r="D78" s="191">
        <f>Organización_Modular!F140</f>
        <v>0</v>
      </c>
      <c r="E78" s="191">
        <f>Organización_Modular!G140</f>
        <v>0</v>
      </c>
      <c r="F78" s="191">
        <f>Organización_Modular!H140</f>
        <v>0</v>
      </c>
      <c r="G78" s="191">
        <f>Organización_Modular!I140</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2.75" customHeight="1" x14ac:dyDescent="0.25">
      <c r="A79" s="193"/>
      <c r="B79" s="196" t="str">
        <f>Capacidades!M1275</f>
        <v xml:space="preserve">   </v>
      </c>
      <c r="C79" s="196"/>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2.75" customHeight="1" x14ac:dyDescent="0.25">
      <c r="A80" s="193"/>
      <c r="B80" s="196" t="str">
        <f>Capacidades!M1276</f>
        <v xml:space="preserve">   </v>
      </c>
      <c r="C80" s="196"/>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12.75" customHeight="1" x14ac:dyDescent="0.25">
      <c r="A81" s="193"/>
      <c r="B81" s="196" t="str">
        <f>Capacidades!M1277</f>
        <v xml:space="preserve">   </v>
      </c>
      <c r="C81" s="196"/>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2.75" customHeight="1" x14ac:dyDescent="0.25">
      <c r="A82" s="193"/>
      <c r="B82" s="196" t="str">
        <f>Capacidades!M1278</f>
        <v xml:space="preserve">   </v>
      </c>
      <c r="C82" s="196"/>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2.75" customHeight="1" x14ac:dyDescent="0.25">
      <c r="A83" s="193"/>
      <c r="B83" s="196" t="str">
        <f>Capacidades!M1279</f>
        <v xml:space="preserve">   </v>
      </c>
      <c r="C83" s="196"/>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2.75" customHeight="1" x14ac:dyDescent="0.25">
      <c r="A84" s="193"/>
      <c r="B84" s="196" t="str">
        <f>Capacidades!M1280</f>
        <v xml:space="preserve">   </v>
      </c>
      <c r="C84" s="196"/>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12.75" customHeight="1" x14ac:dyDescent="0.25">
      <c r="A85" s="193"/>
      <c r="B85" s="196" t="str">
        <f>Capacidades!M1281</f>
        <v xml:space="preserve">   </v>
      </c>
      <c r="C85" s="196"/>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2.75" customHeight="1" x14ac:dyDescent="0.25">
      <c r="A86" s="193"/>
      <c r="B86" s="196" t="str">
        <f>Capacidades!M1282</f>
        <v xml:space="preserve">   </v>
      </c>
      <c r="C86" s="196"/>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2.75" customHeight="1" x14ac:dyDescent="0.25">
      <c r="A87" s="199"/>
      <c r="B87" s="196" t="str">
        <f>Capacidades!M1283</f>
        <v xml:space="preserve">   </v>
      </c>
      <c r="C87" s="196"/>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2.75" customHeight="1" x14ac:dyDescent="0.25">
      <c r="A88" s="189" t="str">
        <f>Capacidades!L1284</f>
        <v xml:space="preserve">       </v>
      </c>
      <c r="B88" s="196" t="str">
        <f>Capacidades!M1284</f>
        <v xml:space="preserve">   </v>
      </c>
      <c r="C88" s="196"/>
      <c r="D88" s="191">
        <f>Organización_Modular!F141</f>
        <v>0</v>
      </c>
      <c r="E88" s="191">
        <f>Organización_Modular!G141</f>
        <v>0</v>
      </c>
      <c r="F88" s="191">
        <f>Organización_Modular!H141</f>
        <v>0</v>
      </c>
      <c r="G88" s="191">
        <f>Organización_Modular!I141</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2.75" customHeight="1" x14ac:dyDescent="0.25">
      <c r="A89" s="193"/>
      <c r="B89" s="196" t="str">
        <f>Capacidades!M1285</f>
        <v xml:space="preserve">   </v>
      </c>
      <c r="C89" s="196"/>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2.75" customHeight="1" x14ac:dyDescent="0.25">
      <c r="A90" s="193"/>
      <c r="B90" s="196" t="str">
        <f>Capacidades!M1286</f>
        <v xml:space="preserve">   </v>
      </c>
      <c r="C90" s="196"/>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2.75" customHeight="1" x14ac:dyDescent="0.25">
      <c r="A91" s="193"/>
      <c r="B91" s="196" t="str">
        <f>Capacidades!M1287</f>
        <v xml:space="preserve">   </v>
      </c>
      <c r="C91" s="196"/>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2.75" customHeight="1" x14ac:dyDescent="0.25">
      <c r="A92" s="193"/>
      <c r="B92" s="196" t="str">
        <f>Capacidades!M1288</f>
        <v xml:space="preserve">   </v>
      </c>
      <c r="C92" s="196"/>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2.75" customHeight="1" x14ac:dyDescent="0.25">
      <c r="A93" s="193"/>
      <c r="B93" s="196" t="str">
        <f>Capacidades!M1289</f>
        <v xml:space="preserve">   </v>
      </c>
      <c r="C93" s="196"/>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2.75" customHeight="1" x14ac:dyDescent="0.25">
      <c r="A94" s="193"/>
      <c r="B94" s="196" t="str">
        <f>Capacidades!M1290</f>
        <v xml:space="preserve">   </v>
      </c>
      <c r="C94" s="196"/>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2.75" customHeight="1" x14ac:dyDescent="0.25">
      <c r="A95" s="193"/>
      <c r="B95" s="196" t="str">
        <f>Capacidades!M1291</f>
        <v xml:space="preserve">   </v>
      </c>
      <c r="C95" s="196"/>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2.75" customHeight="1" x14ac:dyDescent="0.25">
      <c r="A96" s="193"/>
      <c r="B96" s="196" t="str">
        <f>Capacidades!M1292</f>
        <v xml:space="preserve">   </v>
      </c>
      <c r="C96" s="196"/>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2.75" customHeight="1" x14ac:dyDescent="0.25">
      <c r="A97" s="199"/>
      <c r="B97" s="196" t="str">
        <f>Capacidades!M1293</f>
        <v xml:space="preserve">   </v>
      </c>
      <c r="C97" s="196"/>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2.75" customHeight="1" x14ac:dyDescent="0.25">
      <c r="A98" s="189" t="str">
        <f>Capacidades!L1294</f>
        <v xml:space="preserve">       </v>
      </c>
      <c r="B98" s="196" t="str">
        <f>Capacidades!M1294</f>
        <v xml:space="preserve">   </v>
      </c>
      <c r="C98" s="196"/>
      <c r="D98" s="191">
        <f>Organización_Modular!F142</f>
        <v>0</v>
      </c>
      <c r="E98" s="191">
        <f>Organización_Modular!G142</f>
        <v>0</v>
      </c>
      <c r="F98" s="191">
        <f>Organización_Modular!H142</f>
        <v>0</v>
      </c>
      <c r="G98" s="191">
        <f>Organización_Modular!I142</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2.75" customHeight="1" x14ac:dyDescent="0.25">
      <c r="A99" s="193"/>
      <c r="B99" s="196" t="str">
        <f>Capacidades!M1295</f>
        <v xml:space="preserve">   </v>
      </c>
      <c r="C99" s="196"/>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2.75" customHeight="1" x14ac:dyDescent="0.25">
      <c r="A100" s="193"/>
      <c r="B100" s="196" t="str">
        <f>Capacidades!M1296</f>
        <v xml:space="preserve">   </v>
      </c>
      <c r="C100" s="196"/>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2.75" customHeight="1" x14ac:dyDescent="0.25">
      <c r="A101" s="193"/>
      <c r="B101" s="196" t="str">
        <f>Capacidades!M1297</f>
        <v xml:space="preserve">   </v>
      </c>
      <c r="C101" s="196"/>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2.75" customHeight="1" x14ac:dyDescent="0.25">
      <c r="A102" s="193"/>
      <c r="B102" s="196" t="str">
        <f>Capacidades!M1298</f>
        <v xml:space="preserve">   </v>
      </c>
      <c r="C102" s="196"/>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2.75" customHeight="1" x14ac:dyDescent="0.25">
      <c r="A103" s="193"/>
      <c r="B103" s="196" t="str">
        <f>Capacidades!M1299</f>
        <v xml:space="preserve">   </v>
      </c>
      <c r="C103" s="196"/>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2.75" customHeight="1" x14ac:dyDescent="0.25">
      <c r="A104" s="193"/>
      <c r="B104" s="196" t="str">
        <f>Capacidades!M1300</f>
        <v xml:space="preserve">   </v>
      </c>
      <c r="C104" s="196"/>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2.75" customHeight="1" x14ac:dyDescent="0.25">
      <c r="A105" s="193"/>
      <c r="B105" s="196" t="str">
        <f>Capacidades!M1301</f>
        <v xml:space="preserve">   </v>
      </c>
      <c r="C105" s="196"/>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2.75" customHeight="1" x14ac:dyDescent="0.25">
      <c r="A106" s="193"/>
      <c r="B106" s="196" t="str">
        <f>Capacidades!M1302</f>
        <v xml:space="preserve">   </v>
      </c>
      <c r="C106" s="196"/>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2.75" customHeight="1" x14ac:dyDescent="0.25">
      <c r="A107" s="199"/>
      <c r="B107" s="196" t="str">
        <f>Capacidades!M1303</f>
        <v xml:space="preserve">   </v>
      </c>
      <c r="C107" s="196"/>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2.75" customHeight="1" x14ac:dyDescent="0.25">
      <c r="A108" s="189" t="str">
        <f>Capacidades!L1304</f>
        <v xml:space="preserve">       </v>
      </c>
      <c r="B108" s="196" t="str">
        <f>Capacidades!M1304</f>
        <v xml:space="preserve">   </v>
      </c>
      <c r="C108" s="196"/>
      <c r="D108" s="191">
        <f>Organización_Modular!F143</f>
        <v>0</v>
      </c>
      <c r="E108" s="191">
        <f>Organización_Modular!G143</f>
        <v>0</v>
      </c>
      <c r="F108" s="191">
        <f>Organización_Modular!H143</f>
        <v>0</v>
      </c>
      <c r="G108" s="191">
        <f>Organización_Modular!I143</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2.75" customHeight="1" x14ac:dyDescent="0.25">
      <c r="A109" s="193"/>
      <c r="B109" s="196" t="str">
        <f>Capacidades!M1305</f>
        <v xml:space="preserve">   </v>
      </c>
      <c r="C109" s="196"/>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2.75" customHeight="1" x14ac:dyDescent="0.25">
      <c r="A110" s="193"/>
      <c r="B110" s="196" t="str">
        <f>Capacidades!M1306</f>
        <v xml:space="preserve">   </v>
      </c>
      <c r="C110" s="196"/>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2.75" customHeight="1" x14ac:dyDescent="0.25">
      <c r="A111" s="193"/>
      <c r="B111" s="196" t="str">
        <f>Capacidades!M1307</f>
        <v xml:space="preserve">   </v>
      </c>
      <c r="C111" s="196"/>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2.75" customHeight="1" x14ac:dyDescent="0.25">
      <c r="A112" s="193"/>
      <c r="B112" s="196" t="str">
        <f>Capacidades!M1308</f>
        <v xml:space="preserve">   </v>
      </c>
      <c r="C112" s="196"/>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2.75" customHeight="1" x14ac:dyDescent="0.25">
      <c r="A113" s="193"/>
      <c r="B113" s="196" t="str">
        <f>Capacidades!M1309</f>
        <v xml:space="preserve">   </v>
      </c>
      <c r="C113" s="196"/>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12.75" customHeight="1" x14ac:dyDescent="0.25">
      <c r="A114" s="193"/>
      <c r="B114" s="196" t="str">
        <f>Capacidades!M1310</f>
        <v xml:space="preserve">   </v>
      </c>
      <c r="C114" s="196"/>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2.75" customHeight="1" x14ac:dyDescent="0.25">
      <c r="A115" s="193"/>
      <c r="B115" s="196" t="str">
        <f>Capacidades!M1311</f>
        <v xml:space="preserve">   </v>
      </c>
      <c r="C115" s="196"/>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12.75" customHeight="1" x14ac:dyDescent="0.25">
      <c r="A116" s="193"/>
      <c r="B116" s="196" t="str">
        <f>Capacidades!M1312</f>
        <v xml:space="preserve">   </v>
      </c>
      <c r="C116" s="196"/>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2.75" customHeight="1" x14ac:dyDescent="0.25">
      <c r="A117" s="199"/>
      <c r="B117" s="196" t="str">
        <f>Capacidades!M1313</f>
        <v xml:space="preserve">   </v>
      </c>
      <c r="C117" s="196"/>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2.75" customHeight="1" x14ac:dyDescent="0.25">
      <c r="A118" s="189" t="str">
        <f>Capacidades!L1314</f>
        <v xml:space="preserve">       </v>
      </c>
      <c r="B118" s="196" t="str">
        <f>Capacidades!M1314</f>
        <v xml:space="preserve">   </v>
      </c>
      <c r="C118" s="196"/>
      <c r="D118" s="191">
        <f>Organización_Modular!F144</f>
        <v>0</v>
      </c>
      <c r="E118" s="191">
        <f>Organización_Modular!G144</f>
        <v>0</v>
      </c>
      <c r="F118" s="191">
        <f>Organización_Modular!H144</f>
        <v>0</v>
      </c>
      <c r="G118" s="191">
        <f>Organización_Modular!I144</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2.75" customHeight="1" x14ac:dyDescent="0.25">
      <c r="A119" s="193"/>
      <c r="B119" s="196" t="str">
        <f>Capacidades!M1315</f>
        <v xml:space="preserve">   </v>
      </c>
      <c r="C119" s="196"/>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2.75" customHeight="1" x14ac:dyDescent="0.25">
      <c r="A120" s="193"/>
      <c r="B120" s="196" t="str">
        <f>Capacidades!M1316</f>
        <v xml:space="preserve">   </v>
      </c>
      <c r="C120" s="196"/>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2.75" customHeight="1" x14ac:dyDescent="0.25">
      <c r="A121" s="193"/>
      <c r="B121" s="196" t="str">
        <f>Capacidades!M1317</f>
        <v xml:space="preserve">   </v>
      </c>
      <c r="C121" s="196"/>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2.75" customHeight="1" x14ac:dyDescent="0.25">
      <c r="A122" s="193"/>
      <c r="B122" s="196" t="str">
        <f>Capacidades!M1318</f>
        <v xml:space="preserve">   </v>
      </c>
      <c r="C122" s="196"/>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2.75" customHeight="1" x14ac:dyDescent="0.25">
      <c r="A123" s="193"/>
      <c r="B123" s="196" t="str">
        <f>Capacidades!M1319</f>
        <v xml:space="preserve">   </v>
      </c>
      <c r="C123" s="196"/>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2.75" customHeight="1" x14ac:dyDescent="0.25">
      <c r="A124" s="193"/>
      <c r="B124" s="196" t="str">
        <f>Capacidades!M1320</f>
        <v xml:space="preserve">   </v>
      </c>
      <c r="C124" s="196"/>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2.75" customHeight="1" x14ac:dyDescent="0.25">
      <c r="A125" s="193"/>
      <c r="B125" s="196" t="str">
        <f>Capacidades!M1321</f>
        <v xml:space="preserve">   </v>
      </c>
      <c r="C125" s="196"/>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2.75" customHeight="1" x14ac:dyDescent="0.25">
      <c r="A126" s="193"/>
      <c r="B126" s="196" t="str">
        <f>Capacidades!M1322</f>
        <v xml:space="preserve">   </v>
      </c>
      <c r="C126" s="196"/>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2.75" customHeight="1" x14ac:dyDescent="0.25">
      <c r="A127" s="199"/>
      <c r="B127" s="196" t="str">
        <f>Capacidades!M1323</f>
        <v xml:space="preserve">   </v>
      </c>
      <c r="C127" s="196"/>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2.75" customHeight="1" x14ac:dyDescent="0.25">
      <c r="A128" s="189" t="str">
        <f>Capacidades!L1324</f>
        <v xml:space="preserve">       </v>
      </c>
      <c r="B128" s="196" t="str">
        <f>Capacidades!M1324</f>
        <v xml:space="preserve">   </v>
      </c>
      <c r="C128" s="196"/>
      <c r="D128" s="191">
        <f>Organización_Modular!F145</f>
        <v>0</v>
      </c>
      <c r="E128" s="191">
        <f>Organización_Modular!G145</f>
        <v>0</v>
      </c>
      <c r="F128" s="191">
        <f>Organización_Modular!H145</f>
        <v>0</v>
      </c>
      <c r="G128" s="191">
        <f>Organización_Modular!I145</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2.75" customHeight="1" x14ac:dyDescent="0.25">
      <c r="A129" s="193"/>
      <c r="B129" s="196" t="str">
        <f>Capacidades!M1325</f>
        <v xml:space="preserve">   </v>
      </c>
      <c r="C129" s="196"/>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2.75" customHeight="1" x14ac:dyDescent="0.25">
      <c r="A130" s="193"/>
      <c r="B130" s="196" t="str">
        <f>Capacidades!M1326</f>
        <v xml:space="preserve">   </v>
      </c>
      <c r="C130" s="196"/>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2.75" customHeight="1" x14ac:dyDescent="0.25">
      <c r="A131" s="193"/>
      <c r="B131" s="196" t="str">
        <f>Capacidades!M1327</f>
        <v xml:space="preserve">   </v>
      </c>
      <c r="C131" s="196"/>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2.75" customHeight="1" x14ac:dyDescent="0.25">
      <c r="A132" s="193"/>
      <c r="B132" s="196" t="str">
        <f>Capacidades!M1328</f>
        <v xml:space="preserve">   </v>
      </c>
      <c r="C132" s="196"/>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2.75" customHeight="1" x14ac:dyDescent="0.25">
      <c r="A133" s="193"/>
      <c r="B133" s="196" t="str">
        <f>Capacidades!M1329</f>
        <v xml:space="preserve">   </v>
      </c>
      <c r="C133" s="196"/>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2.75" customHeight="1" x14ac:dyDescent="0.25">
      <c r="A134" s="193"/>
      <c r="B134" s="196" t="str">
        <f>Capacidades!M1330</f>
        <v xml:space="preserve">   </v>
      </c>
      <c r="C134" s="196"/>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2.75" customHeight="1" x14ac:dyDescent="0.25">
      <c r="A135" s="193"/>
      <c r="B135" s="196" t="str">
        <f>Capacidades!M1331</f>
        <v xml:space="preserve">   </v>
      </c>
      <c r="C135" s="196"/>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2.75" customHeight="1" x14ac:dyDescent="0.25">
      <c r="A136" s="193"/>
      <c r="B136" s="196" t="str">
        <f>Capacidades!M1332</f>
        <v xml:space="preserve">   </v>
      </c>
      <c r="C136" s="196"/>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2.75" customHeight="1" x14ac:dyDescent="0.25">
      <c r="A137" s="199"/>
      <c r="B137" s="196" t="str">
        <f>Capacidades!M1333</f>
        <v xml:space="preserve">   </v>
      </c>
      <c r="C137" s="196"/>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2.75" customHeight="1" x14ac:dyDescent="0.25">
      <c r="A138" s="189" t="str">
        <f>Capacidades!L1334</f>
        <v xml:space="preserve">       </v>
      </c>
      <c r="B138" s="196" t="str">
        <f>Capacidades!M1334</f>
        <v xml:space="preserve">   </v>
      </c>
      <c r="C138" s="196"/>
      <c r="D138" s="191">
        <f>Organización_Modular!F146</f>
        <v>0</v>
      </c>
      <c r="E138" s="191">
        <f>Organización_Modular!G146</f>
        <v>0</v>
      </c>
      <c r="F138" s="191">
        <f>Organización_Modular!H146</f>
        <v>0</v>
      </c>
      <c r="G138" s="191">
        <f>Organización_Modular!I146</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2.75" customHeight="1" x14ac:dyDescent="0.25">
      <c r="A139" s="193"/>
      <c r="B139" s="196" t="str">
        <f>Capacidades!M1335</f>
        <v xml:space="preserve">   </v>
      </c>
      <c r="C139" s="196"/>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2.75" customHeight="1" x14ac:dyDescent="0.25">
      <c r="A140" s="193"/>
      <c r="B140" s="196" t="str">
        <f>Capacidades!M1336</f>
        <v xml:space="preserve">   </v>
      </c>
      <c r="C140" s="196"/>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2.75" customHeight="1" x14ac:dyDescent="0.25">
      <c r="A141" s="193"/>
      <c r="B141" s="196" t="str">
        <f>Capacidades!M1337</f>
        <v xml:space="preserve">   </v>
      </c>
      <c r="C141" s="196"/>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2.75" customHeight="1" x14ac:dyDescent="0.25">
      <c r="A142" s="193"/>
      <c r="B142" s="196" t="str">
        <f>Capacidades!M1338</f>
        <v xml:space="preserve">   </v>
      </c>
      <c r="C142" s="196"/>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2.75" customHeight="1" x14ac:dyDescent="0.25">
      <c r="A143" s="193"/>
      <c r="B143" s="196" t="str">
        <f>Capacidades!M1339</f>
        <v xml:space="preserve">   </v>
      </c>
      <c r="C143" s="196"/>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2.75" customHeight="1" x14ac:dyDescent="0.25">
      <c r="A144" s="193"/>
      <c r="B144" s="196" t="str">
        <f>Capacidades!M1340</f>
        <v xml:space="preserve">   </v>
      </c>
      <c r="C144" s="196"/>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2.75" customHeight="1" x14ac:dyDescent="0.25">
      <c r="A145" s="193"/>
      <c r="B145" s="196" t="str">
        <f>Capacidades!M1341</f>
        <v xml:space="preserve">   </v>
      </c>
      <c r="C145" s="196"/>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2.75" customHeight="1" x14ac:dyDescent="0.25">
      <c r="A146" s="193"/>
      <c r="B146" s="196" t="str">
        <f>Capacidades!M1342</f>
        <v xml:space="preserve">   </v>
      </c>
      <c r="C146" s="196"/>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2.75" customHeight="1" x14ac:dyDescent="0.25">
      <c r="A147" s="199"/>
      <c r="B147" s="196" t="str">
        <f>Capacidades!M1343</f>
        <v xml:space="preserve">   </v>
      </c>
      <c r="C147" s="196"/>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2.75" customHeight="1" x14ac:dyDescent="0.25">
      <c r="A148" s="189" t="str">
        <f>Capacidades!L1344</f>
        <v xml:space="preserve">       </v>
      </c>
      <c r="B148" s="196" t="str">
        <f>Capacidades!M1344</f>
        <v xml:space="preserve">   </v>
      </c>
      <c r="C148" s="196"/>
      <c r="D148" s="191">
        <f>Organización_Modular!F147</f>
        <v>0</v>
      </c>
      <c r="E148" s="191">
        <f>Organización_Modular!G147</f>
        <v>0</v>
      </c>
      <c r="F148" s="191">
        <f>Organización_Modular!H147</f>
        <v>0</v>
      </c>
      <c r="G148" s="191">
        <f>Organización_Modular!I147</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2.75" customHeight="1" x14ac:dyDescent="0.25">
      <c r="A149" s="193"/>
      <c r="B149" s="196" t="str">
        <f>Capacidades!M1345</f>
        <v xml:space="preserve">   </v>
      </c>
      <c r="C149" s="196"/>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2.75" customHeight="1" x14ac:dyDescent="0.25">
      <c r="A150" s="193"/>
      <c r="B150" s="196" t="str">
        <f>Capacidades!M1346</f>
        <v xml:space="preserve">   </v>
      </c>
      <c r="C150" s="196"/>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2.75" customHeight="1" x14ac:dyDescent="0.25">
      <c r="A151" s="193"/>
      <c r="B151" s="196" t="str">
        <f>Capacidades!M1347</f>
        <v xml:space="preserve">   </v>
      </c>
      <c r="C151" s="196"/>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12.75" customHeight="1" x14ac:dyDescent="0.25">
      <c r="A152" s="193"/>
      <c r="B152" s="196" t="str">
        <f>Capacidades!M1348</f>
        <v xml:space="preserve">   </v>
      </c>
      <c r="C152" s="196"/>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12.75" customHeight="1" x14ac:dyDescent="0.25">
      <c r="A153" s="193"/>
      <c r="B153" s="196" t="str">
        <f>Capacidades!M1349</f>
        <v xml:space="preserve">   </v>
      </c>
      <c r="C153" s="196"/>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2.75" customHeight="1" x14ac:dyDescent="0.25">
      <c r="A154" s="193"/>
      <c r="B154" s="196" t="str">
        <f>Capacidades!M1350</f>
        <v xml:space="preserve">   </v>
      </c>
      <c r="C154" s="196"/>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2.75" customHeight="1" x14ac:dyDescent="0.25">
      <c r="A155" s="193"/>
      <c r="B155" s="196" t="str">
        <f>Capacidades!M1351</f>
        <v xml:space="preserve">   </v>
      </c>
      <c r="C155" s="196"/>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2.75" customHeight="1" x14ac:dyDescent="0.25">
      <c r="A156" s="193"/>
      <c r="B156" s="196" t="str">
        <f>Capacidades!M1352</f>
        <v xml:space="preserve">   </v>
      </c>
      <c r="C156" s="196"/>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2.75" customHeight="1" x14ac:dyDescent="0.25">
      <c r="A157" s="199"/>
      <c r="B157" s="196" t="str">
        <f>Capacidades!M1353</f>
        <v xml:space="preserve">   </v>
      </c>
      <c r="C157" s="196"/>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2.75" customHeight="1" x14ac:dyDescent="0.25">
      <c r="A158" s="189" t="str">
        <f>Capacidades!L1354</f>
        <v xml:space="preserve">       </v>
      </c>
      <c r="B158" s="196" t="str">
        <f>Capacidades!M1354</f>
        <v xml:space="preserve">   </v>
      </c>
      <c r="C158" s="196"/>
      <c r="D158" s="191">
        <f>Organización_Modular!F148</f>
        <v>0</v>
      </c>
      <c r="E158" s="191">
        <f>Organización_Modular!G148</f>
        <v>0</v>
      </c>
      <c r="F158" s="191">
        <f>Organización_Modular!H148</f>
        <v>0</v>
      </c>
      <c r="G158" s="191">
        <f>Organización_Modular!I148</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2.75" customHeight="1" x14ac:dyDescent="0.25">
      <c r="A159" s="193"/>
      <c r="B159" s="196" t="str">
        <f>Capacidades!M1355</f>
        <v xml:space="preserve">   </v>
      </c>
      <c r="C159" s="196"/>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2.75" customHeight="1" x14ac:dyDescent="0.25">
      <c r="A160" s="193"/>
      <c r="B160" s="196" t="str">
        <f>Capacidades!M1356</f>
        <v xml:space="preserve">   </v>
      </c>
      <c r="C160" s="196"/>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2.75" customHeight="1" x14ac:dyDescent="0.25">
      <c r="A161" s="193"/>
      <c r="B161" s="196" t="str">
        <f>Capacidades!M1357</f>
        <v xml:space="preserve">   </v>
      </c>
      <c r="C161" s="196"/>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2.75" customHeight="1" x14ac:dyDescent="0.25">
      <c r="A162" s="193"/>
      <c r="B162" s="196" t="str">
        <f>Capacidades!M1358</f>
        <v xml:space="preserve">   </v>
      </c>
      <c r="C162" s="196"/>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2.75" customHeight="1" x14ac:dyDescent="0.25">
      <c r="A163" s="193"/>
      <c r="B163" s="196" t="str">
        <f>Capacidades!M1359</f>
        <v xml:space="preserve">   </v>
      </c>
      <c r="C163" s="196"/>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12.75" customHeight="1" x14ac:dyDescent="0.25">
      <c r="A164" s="193"/>
      <c r="B164" s="196" t="str">
        <f>Capacidades!M1360</f>
        <v xml:space="preserve">   </v>
      </c>
      <c r="C164" s="196"/>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2.75" customHeight="1" x14ac:dyDescent="0.25">
      <c r="A165" s="193"/>
      <c r="B165" s="196" t="str">
        <f>Capacidades!M1361</f>
        <v xml:space="preserve">   </v>
      </c>
      <c r="C165" s="196"/>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2.75" customHeight="1" x14ac:dyDescent="0.25">
      <c r="A166" s="193"/>
      <c r="B166" s="196" t="str">
        <f>Capacidades!M1362</f>
        <v xml:space="preserve">   </v>
      </c>
      <c r="C166" s="196"/>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2.75" customHeight="1" x14ac:dyDescent="0.25">
      <c r="A167" s="199"/>
      <c r="B167" s="196" t="str">
        <f>Capacidades!M1363</f>
        <v xml:space="preserve">   </v>
      </c>
      <c r="C167" s="196"/>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2.75" customHeight="1" x14ac:dyDescent="0.25">
      <c r="A168" s="189" t="str">
        <f>Capacidades!L1364</f>
        <v xml:space="preserve">       </v>
      </c>
      <c r="B168" s="196" t="str">
        <f>Capacidades!M1364</f>
        <v xml:space="preserve">   </v>
      </c>
      <c r="C168" s="196"/>
      <c r="D168" s="191">
        <f>Organización_Modular!F149</f>
        <v>0</v>
      </c>
      <c r="E168" s="191">
        <f>Organización_Modular!G149</f>
        <v>0</v>
      </c>
      <c r="F168" s="191">
        <f>Organización_Modular!H149</f>
        <v>0</v>
      </c>
      <c r="G168" s="191">
        <f>Organización_Modular!I149</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2.75" customHeight="1" x14ac:dyDescent="0.25">
      <c r="A169" s="193"/>
      <c r="B169" s="196" t="str">
        <f>Capacidades!M1365</f>
        <v xml:space="preserve">   </v>
      </c>
      <c r="C169" s="196"/>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2.75" customHeight="1" x14ac:dyDescent="0.25">
      <c r="A170" s="193"/>
      <c r="B170" s="196" t="str">
        <f>Capacidades!M1366</f>
        <v xml:space="preserve">   </v>
      </c>
      <c r="C170" s="196"/>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2.75" customHeight="1" x14ac:dyDescent="0.25">
      <c r="A171" s="193"/>
      <c r="B171" s="196" t="str">
        <f>Capacidades!M1367</f>
        <v xml:space="preserve">   </v>
      </c>
      <c r="C171" s="196"/>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2.75" customHeight="1" x14ac:dyDescent="0.25">
      <c r="A172" s="193"/>
      <c r="B172" s="196" t="str">
        <f>Capacidades!M1368</f>
        <v xml:space="preserve">   </v>
      </c>
      <c r="C172" s="196"/>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2.75" customHeight="1" x14ac:dyDescent="0.25">
      <c r="A173" s="193"/>
      <c r="B173" s="196" t="str">
        <f>Capacidades!M1369</f>
        <v xml:space="preserve">   </v>
      </c>
      <c r="C173" s="196"/>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2.75" customHeight="1" x14ac:dyDescent="0.25">
      <c r="A174" s="193"/>
      <c r="B174" s="196" t="str">
        <f>Capacidades!M1370</f>
        <v xml:space="preserve">   </v>
      </c>
      <c r="C174" s="196"/>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2.75" customHeight="1" x14ac:dyDescent="0.25">
      <c r="A175" s="193"/>
      <c r="B175" s="196" t="str">
        <f>Capacidades!M1371</f>
        <v xml:space="preserve">   </v>
      </c>
      <c r="C175" s="196"/>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2.75" customHeight="1" x14ac:dyDescent="0.25">
      <c r="A176" s="193"/>
      <c r="B176" s="196" t="str">
        <f>Capacidades!M1372</f>
        <v xml:space="preserve">   </v>
      </c>
      <c r="C176" s="196"/>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2.75" customHeight="1" x14ac:dyDescent="0.25">
      <c r="A177" s="199"/>
      <c r="B177" s="196" t="str">
        <f>Capacidades!M1373</f>
        <v xml:space="preserve">   </v>
      </c>
      <c r="C177" s="196"/>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2.75" customHeight="1" x14ac:dyDescent="0.25">
      <c r="A178" s="189" t="str">
        <f>Capacidades!L1374</f>
        <v xml:space="preserve">       </v>
      </c>
      <c r="B178" s="196" t="str">
        <f>Capacidades!M1374</f>
        <v xml:space="preserve">   </v>
      </c>
      <c r="C178" s="196"/>
      <c r="D178" s="191">
        <f>Organización_Modular!F150</f>
        <v>0</v>
      </c>
      <c r="E178" s="191">
        <f>Organización_Modular!G150</f>
        <v>0</v>
      </c>
      <c r="F178" s="191">
        <f>Organización_Modular!H150</f>
        <v>0</v>
      </c>
      <c r="G178" s="191">
        <f>Organización_Modular!I150</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2.75" customHeight="1" x14ac:dyDescent="0.25">
      <c r="A179" s="193"/>
      <c r="B179" s="196" t="str">
        <f>Capacidades!M1375</f>
        <v xml:space="preserve">   </v>
      </c>
      <c r="C179" s="196"/>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2.75" customHeight="1" x14ac:dyDescent="0.25">
      <c r="A180" s="193"/>
      <c r="B180" s="196" t="str">
        <f>Capacidades!M1376</f>
        <v xml:space="preserve">   </v>
      </c>
      <c r="C180" s="196"/>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2.75" customHeight="1" x14ac:dyDescent="0.25">
      <c r="A181" s="193"/>
      <c r="B181" s="196" t="str">
        <f>Capacidades!M1377</f>
        <v xml:space="preserve">   </v>
      </c>
      <c r="C181" s="196"/>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2.75" customHeight="1" x14ac:dyDescent="0.25">
      <c r="A182" s="193"/>
      <c r="B182" s="196" t="str">
        <f>Capacidades!M1378</f>
        <v xml:space="preserve">   </v>
      </c>
      <c r="C182" s="196"/>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2.75" customHeight="1" x14ac:dyDescent="0.25">
      <c r="A183" s="193"/>
      <c r="B183" s="196" t="str">
        <f>Capacidades!M1379</f>
        <v xml:space="preserve">   </v>
      </c>
      <c r="C183" s="196"/>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12.75" customHeight="1" x14ac:dyDescent="0.25">
      <c r="A184" s="193"/>
      <c r="B184" s="196" t="str">
        <f>Capacidades!M1380</f>
        <v xml:space="preserve">   </v>
      </c>
      <c r="C184" s="196"/>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2.75" customHeight="1" x14ac:dyDescent="0.25">
      <c r="A185" s="193"/>
      <c r="B185" s="196" t="str">
        <f>Capacidades!M1381</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2.75" customHeight="1" x14ac:dyDescent="0.25">
      <c r="A186" s="193"/>
      <c r="B186" s="196" t="str">
        <f>Capacidades!M1382</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2.75" customHeight="1" x14ac:dyDescent="0.25">
      <c r="A187" s="199"/>
      <c r="B187" s="196" t="str">
        <f>Capacidades!M1383</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2.75" customHeight="1" x14ac:dyDescent="0.25">
      <c r="A188" s="189" t="str">
        <f>Capacidades!L1384</f>
        <v xml:space="preserve">       </v>
      </c>
      <c r="B188" s="196" t="str">
        <f>Capacidades!M1384</f>
        <v xml:space="preserve">   </v>
      </c>
      <c r="C188" s="196"/>
      <c r="D188" s="191">
        <f>Organización_Modular!F151</f>
        <v>0</v>
      </c>
      <c r="E188" s="191">
        <f>Organización_Modular!G151</f>
        <v>0</v>
      </c>
      <c r="F188" s="191">
        <f>Organización_Modular!H151</f>
        <v>0</v>
      </c>
      <c r="G188" s="191">
        <f>Organización_Modular!I151</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12.75" customHeight="1" x14ac:dyDescent="0.25">
      <c r="A189" s="193"/>
      <c r="B189" s="196" t="str">
        <f>Capacidades!M1385</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2.75" customHeight="1" x14ac:dyDescent="0.25">
      <c r="A190" s="193"/>
      <c r="B190" s="196" t="str">
        <f>Capacidades!M1386</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2.75" customHeight="1" x14ac:dyDescent="0.25">
      <c r="A191" s="193"/>
      <c r="B191" s="196" t="str">
        <f>Capacidades!M1387</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2.75" customHeight="1" x14ac:dyDescent="0.25">
      <c r="A192" s="193"/>
      <c r="B192" s="196" t="str">
        <f>Capacidades!M1388</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2.75" customHeight="1" x14ac:dyDescent="0.25">
      <c r="A193" s="193"/>
      <c r="B193" s="196" t="str">
        <f>Capacidades!M1389</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2.75" customHeight="1" x14ac:dyDescent="0.25">
      <c r="A194" s="193"/>
      <c r="B194" s="196" t="str">
        <f>Capacidades!M1390</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2.75" customHeight="1" x14ac:dyDescent="0.25">
      <c r="A195" s="193"/>
      <c r="B195" s="196" t="str">
        <f>Capacidades!M1391</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2.75" customHeight="1" x14ac:dyDescent="0.25">
      <c r="A196" s="193"/>
      <c r="B196" s="196" t="str">
        <f>Capacidades!M1392</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2.75" customHeight="1" x14ac:dyDescent="0.25">
      <c r="A197" s="199"/>
      <c r="B197" s="196" t="str">
        <f>Capacidades!M1393</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2.75" customHeight="1" x14ac:dyDescent="0.25">
      <c r="A198" s="189" t="str">
        <f>Capacidades!L1394</f>
        <v xml:space="preserve">       </v>
      </c>
      <c r="B198" s="196" t="str">
        <f>Capacidades!M1394</f>
        <v xml:space="preserve">   </v>
      </c>
      <c r="C198" s="196"/>
      <c r="D198" s="191">
        <f>Organización_Modular!F152</f>
        <v>0</v>
      </c>
      <c r="E198" s="191">
        <f>Organización_Modular!G152</f>
        <v>0</v>
      </c>
      <c r="F198" s="191">
        <f>Organización_Modular!H152</f>
        <v>0</v>
      </c>
      <c r="G198" s="191">
        <f>Organización_Modular!I152</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2.75" customHeight="1" x14ac:dyDescent="0.25">
      <c r="A199" s="193"/>
      <c r="B199" s="196" t="str">
        <f>Capacidades!M1395</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2.75" customHeight="1" x14ac:dyDescent="0.25">
      <c r="A200" s="193"/>
      <c r="B200" s="196" t="str">
        <f>Capacidades!M1396</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2.75" customHeight="1" x14ac:dyDescent="0.25">
      <c r="A201" s="193"/>
      <c r="B201" s="196" t="str">
        <f>Capacidades!M1397</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2.75" customHeight="1" x14ac:dyDescent="0.25">
      <c r="A202" s="193"/>
      <c r="B202" s="196" t="str">
        <f>Capacidades!M1398</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2.75" customHeight="1" x14ac:dyDescent="0.25">
      <c r="A203" s="193"/>
      <c r="B203" s="196" t="str">
        <f>Capacidades!M1399</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2.75" customHeight="1" x14ac:dyDescent="0.25">
      <c r="A204" s="193"/>
      <c r="B204" s="196" t="str">
        <f>Capacidades!M1400</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2.75" customHeight="1" x14ac:dyDescent="0.25">
      <c r="A205" s="193"/>
      <c r="B205" s="196" t="str">
        <f>Capacidades!M1401</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2.75" customHeight="1" x14ac:dyDescent="0.25">
      <c r="A206" s="193"/>
      <c r="B206" s="196" t="str">
        <f>Capacidades!M1402</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2.75" customHeight="1" x14ac:dyDescent="0.25">
      <c r="A207" s="199"/>
      <c r="B207" s="196" t="str">
        <f>Capacidades!M1403</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customHeight="1" x14ac:dyDescent="0.25">
      <c r="A208" s="189" t="str">
        <f>Capacidades!L1404</f>
        <v xml:space="preserve">       </v>
      </c>
      <c r="B208" s="196" t="str">
        <f>Capacidades!M1404</f>
        <v xml:space="preserve">   </v>
      </c>
      <c r="C208" s="196"/>
      <c r="D208" s="191">
        <f>Organización_Modular!F153</f>
        <v>0</v>
      </c>
      <c r="E208" s="191">
        <f>Organización_Modular!G153</f>
        <v>0</v>
      </c>
      <c r="F208" s="191">
        <f>Organización_Modular!H153</f>
        <v>0</v>
      </c>
      <c r="G208" s="191">
        <f>Organización_Modular!I153</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customHeight="1" x14ac:dyDescent="0.25">
      <c r="A209" s="193"/>
      <c r="B209" s="196" t="str">
        <f>Capacidades!M1405</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customHeight="1" x14ac:dyDescent="0.25">
      <c r="A210" s="193"/>
      <c r="B210" s="196" t="str">
        <f>Capacidades!M1406</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customHeight="1" x14ac:dyDescent="0.25">
      <c r="A211" s="193"/>
      <c r="B211" s="196" t="str">
        <f>Capacidades!M1407</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customHeight="1" x14ac:dyDescent="0.25">
      <c r="A212" s="193"/>
      <c r="B212" s="196" t="str">
        <f>Capacidades!M1408</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customHeight="1" x14ac:dyDescent="0.25">
      <c r="A213" s="193"/>
      <c r="B213" s="196" t="str">
        <f>Capacidades!M1409</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customHeight="1" x14ac:dyDescent="0.25">
      <c r="A214" s="193"/>
      <c r="B214" s="196" t="str">
        <f>Capacidades!M1410</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customHeight="1" x14ac:dyDescent="0.25">
      <c r="A215" s="193"/>
      <c r="B215" s="196" t="str">
        <f>Capacidades!M1411</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customHeight="1" x14ac:dyDescent="0.25">
      <c r="A216" s="193"/>
      <c r="B216" s="196" t="str">
        <f>Capacidades!M1412</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customHeight="1" x14ac:dyDescent="0.25">
      <c r="A217" s="199"/>
      <c r="B217" s="196" t="str">
        <f>Capacidades!M1413</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79.5" customHeight="1" x14ac:dyDescent="0.25">
      <c r="A219" s="549">
        <f>Organización_Modular!C154</f>
        <v>0</v>
      </c>
      <c r="B219" s="548"/>
      <c r="C219" s="548"/>
      <c r="D219" s="548"/>
      <c r="E219" s="548"/>
      <c r="F219" s="548"/>
      <c r="G219" s="548"/>
      <c r="H219" s="548"/>
      <c r="I219" s="548"/>
      <c r="J219" s="548"/>
      <c r="K219" s="548"/>
      <c r="L219" s="540"/>
      <c r="M219" s="24">
        <f t="shared" si="1"/>
        <v>0</v>
      </c>
      <c r="N219" s="25"/>
      <c r="O219" s="25"/>
      <c r="P219" s="25"/>
      <c r="Q219" s="25"/>
      <c r="R219" s="25"/>
      <c r="S219" s="25"/>
      <c r="T219" s="25"/>
      <c r="U219" s="25"/>
      <c r="V219" s="25"/>
      <c r="W219" s="25"/>
      <c r="X219" s="25"/>
      <c r="Y219" s="25"/>
      <c r="Z219" s="25"/>
    </row>
    <row r="220" spans="1:26" ht="12.75" customHeight="1" x14ac:dyDescent="0.25">
      <c r="A220" s="58" t="s">
        <v>517</v>
      </c>
      <c r="B220" s="205" t="s">
        <v>518</v>
      </c>
      <c r="C220" s="58" t="s">
        <v>494</v>
      </c>
      <c r="D220" s="58" t="s">
        <v>441</v>
      </c>
      <c r="E220" s="183" t="s">
        <v>495</v>
      </c>
      <c r="F220" s="550" t="s">
        <v>496</v>
      </c>
      <c r="G220" s="540"/>
      <c r="H220" s="58"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205"/>
      <c r="C221" s="58"/>
      <c r="D221" s="58"/>
      <c r="E221" s="183"/>
      <c r="F221" s="58" t="s">
        <v>499</v>
      </c>
      <c r="G221" s="58" t="s">
        <v>500</v>
      </c>
      <c r="H221" s="58"/>
      <c r="I221" s="58" t="s">
        <v>499</v>
      </c>
      <c r="J221" s="58" t="s">
        <v>500</v>
      </c>
      <c r="K221" s="58"/>
      <c r="L221" s="58"/>
      <c r="M221" s="24" t="str">
        <f>A220</f>
        <v>CAPACIDADES DE EMPLEABILIDAD</v>
      </c>
      <c r="N221" s="25"/>
      <c r="O221" s="25"/>
      <c r="P221" s="25"/>
      <c r="Q221" s="25"/>
      <c r="R221" s="25"/>
      <c r="S221" s="25"/>
      <c r="T221" s="25"/>
      <c r="U221" s="25"/>
      <c r="V221" s="25"/>
      <c r="W221" s="25"/>
      <c r="X221" s="25"/>
      <c r="Y221" s="25"/>
      <c r="Z221" s="25"/>
    </row>
    <row r="222" spans="1:26" ht="12.75" customHeight="1" x14ac:dyDescent="0.25">
      <c r="A222" s="189" t="str">
        <f>Capacidades!L1414</f>
        <v xml:space="preserve">       </v>
      </c>
      <c r="B222" s="199" t="str">
        <f>Capacidades!M1414</f>
        <v xml:space="preserve">   </v>
      </c>
      <c r="C222" s="199"/>
      <c r="D222" s="194">
        <f>Organización_Modular!F154</f>
        <v>0</v>
      </c>
      <c r="E222" s="194">
        <f>Organización_Modular!G154</f>
        <v>0</v>
      </c>
      <c r="F222" s="194">
        <f>Organización_Modular!H154</f>
        <v>0</v>
      </c>
      <c r="G222" s="194">
        <f>Organización_Modular!I154</f>
        <v>0</v>
      </c>
      <c r="H222" s="194">
        <f>SUM(F222:G222)</f>
        <v>0</v>
      </c>
      <c r="I222" s="194">
        <f>F222*16</f>
        <v>0</v>
      </c>
      <c r="J222" s="194">
        <f>G222*32</f>
        <v>0</v>
      </c>
      <c r="K222" s="194">
        <f>SUM(I222:J222)</f>
        <v>0</v>
      </c>
      <c r="L222" s="195"/>
      <c r="M222" s="24" t="str">
        <f t="shared" ref="M222:M321" si="2">B222</f>
        <v xml:space="preserve">   </v>
      </c>
      <c r="N222" s="25"/>
      <c r="O222" s="25"/>
      <c r="P222" s="25"/>
      <c r="Q222" s="25"/>
      <c r="R222" s="25"/>
      <c r="S222" s="25"/>
      <c r="T222" s="25"/>
      <c r="U222" s="25"/>
      <c r="V222" s="25"/>
      <c r="W222" s="25"/>
      <c r="X222" s="25"/>
      <c r="Y222" s="25"/>
      <c r="Z222" s="25"/>
    </row>
    <row r="223" spans="1:26" ht="12.75" customHeight="1" x14ac:dyDescent="0.25">
      <c r="A223" s="193"/>
      <c r="B223" s="199" t="str">
        <f>Capacidades!M1415</f>
        <v xml:space="preserve">   </v>
      </c>
      <c r="C223" s="196"/>
      <c r="D223" s="194"/>
      <c r="E223" s="194"/>
      <c r="F223" s="194"/>
      <c r="G223" s="194"/>
      <c r="H223" s="194"/>
      <c r="I223" s="194"/>
      <c r="J223" s="194"/>
      <c r="K223" s="194"/>
      <c r="L223" s="195"/>
      <c r="M223" s="24" t="str">
        <f t="shared" si="2"/>
        <v xml:space="preserve">   </v>
      </c>
      <c r="N223" s="25"/>
      <c r="O223" s="25"/>
      <c r="P223" s="25"/>
      <c r="Q223" s="25"/>
      <c r="R223" s="25"/>
      <c r="S223" s="25"/>
      <c r="T223" s="25"/>
      <c r="U223" s="25"/>
      <c r="V223" s="25"/>
      <c r="W223" s="25"/>
      <c r="X223" s="25"/>
      <c r="Y223" s="25"/>
      <c r="Z223" s="25"/>
    </row>
    <row r="224" spans="1:26" ht="12.75" customHeight="1" x14ac:dyDescent="0.25">
      <c r="A224" s="193"/>
      <c r="B224" s="199" t="str">
        <f>Capacidades!M1416</f>
        <v xml:space="preserve">   </v>
      </c>
      <c r="C224" s="196"/>
      <c r="D224" s="194"/>
      <c r="E224" s="194"/>
      <c r="F224" s="194"/>
      <c r="G224" s="194"/>
      <c r="H224" s="194"/>
      <c r="I224" s="194"/>
      <c r="J224" s="194"/>
      <c r="K224" s="194"/>
      <c r="L224" s="195"/>
      <c r="M224" s="24" t="str">
        <f t="shared" si="2"/>
        <v xml:space="preserve">   </v>
      </c>
      <c r="N224" s="25"/>
      <c r="O224" s="25"/>
      <c r="P224" s="25"/>
      <c r="Q224" s="25"/>
      <c r="R224" s="25"/>
      <c r="S224" s="25"/>
      <c r="T224" s="25"/>
      <c r="U224" s="25"/>
      <c r="V224" s="25"/>
      <c r="W224" s="25"/>
      <c r="X224" s="25"/>
      <c r="Y224" s="25"/>
      <c r="Z224" s="25"/>
    </row>
    <row r="225" spans="1:26" ht="12.75" customHeight="1" x14ac:dyDescent="0.25">
      <c r="A225" s="193"/>
      <c r="B225" s="199" t="str">
        <f>Capacidades!M1417</f>
        <v xml:space="preserve">   </v>
      </c>
      <c r="C225" s="196"/>
      <c r="D225" s="194"/>
      <c r="E225" s="194"/>
      <c r="F225" s="194"/>
      <c r="G225" s="194"/>
      <c r="H225" s="194"/>
      <c r="I225" s="194"/>
      <c r="J225" s="194"/>
      <c r="K225" s="194"/>
      <c r="L225" s="195"/>
      <c r="M225" s="24" t="str">
        <f t="shared" si="2"/>
        <v xml:space="preserve">   </v>
      </c>
      <c r="N225" s="25"/>
      <c r="O225" s="25"/>
      <c r="P225" s="25"/>
      <c r="Q225" s="25"/>
      <c r="R225" s="25"/>
      <c r="S225" s="25"/>
      <c r="T225" s="25"/>
      <c r="U225" s="25"/>
      <c r="V225" s="25"/>
      <c r="W225" s="25"/>
      <c r="X225" s="25"/>
      <c r="Y225" s="25"/>
      <c r="Z225" s="25"/>
    </row>
    <row r="226" spans="1:26" ht="12.75" customHeight="1" x14ac:dyDescent="0.25">
      <c r="A226" s="193"/>
      <c r="B226" s="199" t="str">
        <f>Capacidades!M1418</f>
        <v xml:space="preserve">   </v>
      </c>
      <c r="C226" s="196"/>
      <c r="D226" s="194"/>
      <c r="E226" s="194"/>
      <c r="F226" s="194"/>
      <c r="G226" s="194"/>
      <c r="H226" s="194"/>
      <c r="I226" s="194"/>
      <c r="J226" s="194"/>
      <c r="K226" s="194"/>
      <c r="L226" s="195"/>
      <c r="M226" s="24" t="str">
        <f t="shared" si="2"/>
        <v xml:space="preserve">   </v>
      </c>
      <c r="N226" s="25"/>
      <c r="O226" s="25"/>
      <c r="P226" s="25"/>
      <c r="Q226" s="25"/>
      <c r="R226" s="25"/>
      <c r="S226" s="25"/>
      <c r="T226" s="25"/>
      <c r="U226" s="25"/>
      <c r="V226" s="25"/>
      <c r="W226" s="25"/>
      <c r="X226" s="25"/>
      <c r="Y226" s="25"/>
      <c r="Z226" s="25"/>
    </row>
    <row r="227" spans="1:26" ht="12.75" customHeight="1" x14ac:dyDescent="0.25">
      <c r="A227" s="193"/>
      <c r="B227" s="199" t="str">
        <f>Capacidades!M1419</f>
        <v xml:space="preserve">   </v>
      </c>
      <c r="C227" s="196"/>
      <c r="D227" s="194"/>
      <c r="E227" s="194"/>
      <c r="F227" s="194"/>
      <c r="G227" s="194"/>
      <c r="H227" s="194"/>
      <c r="I227" s="194"/>
      <c r="J227" s="194"/>
      <c r="K227" s="194"/>
      <c r="L227" s="195"/>
      <c r="M227" s="24" t="str">
        <f t="shared" si="2"/>
        <v xml:space="preserve">   </v>
      </c>
      <c r="N227" s="25"/>
      <c r="O227" s="25"/>
      <c r="P227" s="25"/>
      <c r="Q227" s="25"/>
      <c r="R227" s="25"/>
      <c r="S227" s="25"/>
      <c r="T227" s="25"/>
      <c r="U227" s="25"/>
      <c r="V227" s="25"/>
      <c r="W227" s="25"/>
      <c r="X227" s="25"/>
      <c r="Y227" s="25"/>
      <c r="Z227" s="25"/>
    </row>
    <row r="228" spans="1:26" ht="12.75" customHeight="1" x14ac:dyDescent="0.25">
      <c r="A228" s="193"/>
      <c r="B228" s="199" t="str">
        <f>Capacidades!M1420</f>
        <v xml:space="preserve">   </v>
      </c>
      <c r="C228" s="196"/>
      <c r="D228" s="194"/>
      <c r="E228" s="194"/>
      <c r="F228" s="194"/>
      <c r="G228" s="194"/>
      <c r="H228" s="194"/>
      <c r="I228" s="194"/>
      <c r="J228" s="194"/>
      <c r="K228" s="194"/>
      <c r="L228" s="195"/>
      <c r="M228" s="24" t="str">
        <f t="shared" si="2"/>
        <v xml:space="preserve">   </v>
      </c>
      <c r="N228" s="25"/>
      <c r="O228" s="25"/>
      <c r="P228" s="25"/>
      <c r="Q228" s="25"/>
      <c r="R228" s="25"/>
      <c r="S228" s="25"/>
      <c r="T228" s="25"/>
      <c r="U228" s="25"/>
      <c r="V228" s="25"/>
      <c r="W228" s="25"/>
      <c r="X228" s="25"/>
      <c r="Y228" s="25"/>
      <c r="Z228" s="25"/>
    </row>
    <row r="229" spans="1:26" ht="12.75" customHeight="1" x14ac:dyDescent="0.25">
      <c r="A229" s="193"/>
      <c r="B229" s="199" t="str">
        <f>Capacidades!M1421</f>
        <v xml:space="preserve">   </v>
      </c>
      <c r="C229" s="196"/>
      <c r="D229" s="194"/>
      <c r="E229" s="194"/>
      <c r="F229" s="194"/>
      <c r="G229" s="194"/>
      <c r="H229" s="194"/>
      <c r="I229" s="194"/>
      <c r="J229" s="194"/>
      <c r="K229" s="194"/>
      <c r="L229" s="195"/>
      <c r="M229" s="24" t="str">
        <f t="shared" si="2"/>
        <v xml:space="preserve">   </v>
      </c>
      <c r="N229" s="25"/>
      <c r="O229" s="25"/>
      <c r="P229" s="25"/>
      <c r="Q229" s="25"/>
      <c r="R229" s="25"/>
      <c r="S229" s="25"/>
      <c r="T229" s="25"/>
      <c r="U229" s="25"/>
      <c r="V229" s="25"/>
      <c r="W229" s="25"/>
      <c r="X229" s="25"/>
      <c r="Y229" s="25"/>
      <c r="Z229" s="25"/>
    </row>
    <row r="230" spans="1:26" ht="12.75" customHeight="1" x14ac:dyDescent="0.25">
      <c r="A230" s="193"/>
      <c r="B230" s="199" t="str">
        <f>Capacidades!M1422</f>
        <v xml:space="preserve">   </v>
      </c>
      <c r="C230" s="196"/>
      <c r="D230" s="194"/>
      <c r="E230" s="194"/>
      <c r="F230" s="194"/>
      <c r="G230" s="194"/>
      <c r="H230" s="194"/>
      <c r="I230" s="194"/>
      <c r="J230" s="194"/>
      <c r="K230" s="194"/>
      <c r="L230" s="195"/>
      <c r="M230" s="24" t="str">
        <f t="shared" si="2"/>
        <v xml:space="preserve">   </v>
      </c>
      <c r="N230" s="25"/>
      <c r="O230" s="25"/>
      <c r="P230" s="25"/>
      <c r="Q230" s="25"/>
      <c r="R230" s="25"/>
      <c r="S230" s="25"/>
      <c r="T230" s="25"/>
      <c r="U230" s="25"/>
      <c r="V230" s="25"/>
      <c r="W230" s="25"/>
      <c r="X230" s="25"/>
      <c r="Y230" s="25"/>
      <c r="Z230" s="25"/>
    </row>
    <row r="231" spans="1:26" ht="12.75" customHeight="1" x14ac:dyDescent="0.25">
      <c r="A231" s="199"/>
      <c r="B231" s="199" t="str">
        <f>Capacidades!M1423</f>
        <v xml:space="preserve">   </v>
      </c>
      <c r="C231" s="196"/>
      <c r="D231" s="200"/>
      <c r="E231" s="200"/>
      <c r="F231" s="200"/>
      <c r="G231" s="200"/>
      <c r="H231" s="200"/>
      <c r="I231" s="200"/>
      <c r="J231" s="200"/>
      <c r="K231" s="200"/>
      <c r="L231" s="201"/>
      <c r="M231" s="24" t="str">
        <f t="shared" si="2"/>
        <v xml:space="preserve">   </v>
      </c>
      <c r="N231" s="25"/>
      <c r="O231" s="25"/>
      <c r="P231" s="25"/>
      <c r="Q231" s="25"/>
      <c r="R231" s="25"/>
      <c r="S231" s="25"/>
      <c r="T231" s="25"/>
      <c r="U231" s="25"/>
      <c r="V231" s="25"/>
      <c r="W231" s="25"/>
      <c r="X231" s="25"/>
      <c r="Y231" s="25"/>
      <c r="Z231" s="25"/>
    </row>
    <row r="232" spans="1:26" ht="12.75" customHeight="1" x14ac:dyDescent="0.25">
      <c r="A232" s="189" t="str">
        <f>Capacidades!L1424</f>
        <v xml:space="preserve">       </v>
      </c>
      <c r="B232" s="199" t="str">
        <f>Capacidades!M1424</f>
        <v xml:space="preserve">   </v>
      </c>
      <c r="C232" s="196"/>
      <c r="D232" s="191">
        <f>Organización_Modular!F155</f>
        <v>0</v>
      </c>
      <c r="E232" s="191">
        <f>Organización_Modular!G155</f>
        <v>0</v>
      </c>
      <c r="F232" s="191">
        <f>Organización_Modular!H155</f>
        <v>0</v>
      </c>
      <c r="G232" s="191">
        <f>Organización_Modular!I155</f>
        <v>0</v>
      </c>
      <c r="H232" s="191">
        <f>SUM(F232:G232)</f>
        <v>0</v>
      </c>
      <c r="I232" s="191">
        <f>F232*16</f>
        <v>0</v>
      </c>
      <c r="J232" s="191">
        <f>G232*32</f>
        <v>0</v>
      </c>
      <c r="K232" s="191">
        <f>SUM(I232:J232)</f>
        <v>0</v>
      </c>
      <c r="L232" s="192"/>
      <c r="M232" s="24" t="str">
        <f t="shared" si="2"/>
        <v xml:space="preserve">   </v>
      </c>
      <c r="N232" s="25"/>
      <c r="O232" s="25"/>
      <c r="P232" s="25"/>
      <c r="Q232" s="25"/>
      <c r="R232" s="25"/>
      <c r="S232" s="25"/>
      <c r="T232" s="25"/>
      <c r="U232" s="25"/>
      <c r="V232" s="25"/>
      <c r="W232" s="25"/>
      <c r="X232" s="25"/>
      <c r="Y232" s="25"/>
      <c r="Z232" s="25"/>
    </row>
    <row r="233" spans="1:26" ht="12.75" customHeight="1" x14ac:dyDescent="0.25">
      <c r="A233" s="193"/>
      <c r="B233" s="199" t="str">
        <f>Capacidades!M1425</f>
        <v xml:space="preserve">   </v>
      </c>
      <c r="C233" s="196"/>
      <c r="D233" s="194"/>
      <c r="E233" s="194"/>
      <c r="F233" s="194"/>
      <c r="G233" s="194"/>
      <c r="H233" s="194"/>
      <c r="I233" s="194"/>
      <c r="J233" s="194"/>
      <c r="K233" s="194"/>
      <c r="L233" s="195"/>
      <c r="M233" s="24" t="str">
        <f t="shared" si="2"/>
        <v xml:space="preserve">   </v>
      </c>
      <c r="N233" s="25"/>
      <c r="O233" s="25"/>
      <c r="P233" s="25"/>
      <c r="Q233" s="25"/>
      <c r="R233" s="25"/>
      <c r="S233" s="25"/>
      <c r="T233" s="25"/>
      <c r="U233" s="25"/>
      <c r="V233" s="25"/>
      <c r="W233" s="25"/>
      <c r="X233" s="25"/>
      <c r="Y233" s="25"/>
      <c r="Z233" s="25"/>
    </row>
    <row r="234" spans="1:26" ht="12.75" customHeight="1" x14ac:dyDescent="0.25">
      <c r="A234" s="193"/>
      <c r="B234" s="199" t="str">
        <f>Capacidades!M1426</f>
        <v xml:space="preserve">   </v>
      </c>
      <c r="C234" s="196"/>
      <c r="D234" s="194"/>
      <c r="E234" s="194"/>
      <c r="F234" s="194"/>
      <c r="G234" s="194"/>
      <c r="H234" s="194"/>
      <c r="I234" s="194"/>
      <c r="J234" s="194"/>
      <c r="K234" s="194"/>
      <c r="L234" s="195"/>
      <c r="M234" s="24" t="str">
        <f t="shared" si="2"/>
        <v xml:space="preserve">   </v>
      </c>
      <c r="N234" s="25"/>
      <c r="O234" s="25"/>
      <c r="P234" s="25"/>
      <c r="Q234" s="25"/>
      <c r="R234" s="25"/>
      <c r="S234" s="25"/>
      <c r="T234" s="25"/>
      <c r="U234" s="25"/>
      <c r="V234" s="25"/>
      <c r="W234" s="25"/>
      <c r="X234" s="25"/>
      <c r="Y234" s="25"/>
      <c r="Z234" s="25"/>
    </row>
    <row r="235" spans="1:26" ht="12.75" customHeight="1" x14ac:dyDescent="0.25">
      <c r="A235" s="193"/>
      <c r="B235" s="199" t="str">
        <f>Capacidades!M1427</f>
        <v xml:space="preserve">   </v>
      </c>
      <c r="C235" s="196"/>
      <c r="D235" s="194"/>
      <c r="E235" s="194"/>
      <c r="F235" s="194"/>
      <c r="G235" s="194"/>
      <c r="H235" s="194"/>
      <c r="I235" s="194"/>
      <c r="J235" s="194"/>
      <c r="K235" s="194"/>
      <c r="L235" s="195"/>
      <c r="M235" s="24" t="str">
        <f t="shared" si="2"/>
        <v xml:space="preserve">   </v>
      </c>
      <c r="N235" s="25"/>
      <c r="O235" s="25"/>
      <c r="P235" s="25"/>
      <c r="Q235" s="25"/>
      <c r="R235" s="25"/>
      <c r="S235" s="25"/>
      <c r="T235" s="25"/>
      <c r="U235" s="25"/>
      <c r="V235" s="25"/>
      <c r="W235" s="25"/>
      <c r="X235" s="25"/>
      <c r="Y235" s="25"/>
      <c r="Z235" s="25"/>
    </row>
    <row r="236" spans="1:26" ht="12.75" customHeight="1" x14ac:dyDescent="0.25">
      <c r="A236" s="193"/>
      <c r="B236" s="199" t="str">
        <f>Capacidades!M1428</f>
        <v xml:space="preserve">   </v>
      </c>
      <c r="C236" s="196"/>
      <c r="D236" s="194"/>
      <c r="E236" s="194"/>
      <c r="F236" s="194"/>
      <c r="G236" s="194"/>
      <c r="H236" s="194"/>
      <c r="I236" s="194"/>
      <c r="J236" s="194"/>
      <c r="K236" s="194"/>
      <c r="L236" s="195"/>
      <c r="M236" s="24" t="str">
        <f t="shared" si="2"/>
        <v xml:space="preserve">   </v>
      </c>
      <c r="N236" s="25"/>
      <c r="O236" s="25"/>
      <c r="P236" s="25"/>
      <c r="Q236" s="25"/>
      <c r="R236" s="25"/>
      <c r="S236" s="25"/>
      <c r="T236" s="25"/>
      <c r="U236" s="25"/>
      <c r="V236" s="25"/>
      <c r="W236" s="25"/>
      <c r="X236" s="25"/>
      <c r="Y236" s="25"/>
      <c r="Z236" s="25"/>
    </row>
    <row r="237" spans="1:26" ht="12.75" customHeight="1" x14ac:dyDescent="0.25">
      <c r="A237" s="193"/>
      <c r="B237" s="199" t="str">
        <f>Capacidades!M1429</f>
        <v xml:space="preserve">   </v>
      </c>
      <c r="C237" s="196"/>
      <c r="D237" s="194"/>
      <c r="E237" s="194"/>
      <c r="F237" s="194"/>
      <c r="G237" s="194"/>
      <c r="H237" s="194"/>
      <c r="I237" s="194"/>
      <c r="J237" s="194"/>
      <c r="K237" s="194"/>
      <c r="L237" s="195"/>
      <c r="M237" s="24" t="str">
        <f t="shared" si="2"/>
        <v xml:space="preserve">   </v>
      </c>
      <c r="N237" s="25"/>
      <c r="O237" s="25"/>
      <c r="P237" s="25"/>
      <c r="Q237" s="25"/>
      <c r="R237" s="25"/>
      <c r="S237" s="25"/>
      <c r="T237" s="25"/>
      <c r="U237" s="25"/>
      <c r="V237" s="25"/>
      <c r="W237" s="25"/>
      <c r="X237" s="25"/>
      <c r="Y237" s="25"/>
      <c r="Z237" s="25"/>
    </row>
    <row r="238" spans="1:26" ht="12.75" customHeight="1" x14ac:dyDescent="0.25">
      <c r="A238" s="193"/>
      <c r="B238" s="199" t="str">
        <f>Capacidades!M1430</f>
        <v xml:space="preserve">   </v>
      </c>
      <c r="C238" s="196"/>
      <c r="D238" s="194"/>
      <c r="E238" s="194"/>
      <c r="F238" s="194"/>
      <c r="G238" s="194"/>
      <c r="H238" s="194"/>
      <c r="I238" s="194"/>
      <c r="J238" s="194"/>
      <c r="K238" s="194"/>
      <c r="L238" s="195"/>
      <c r="M238" s="24" t="str">
        <f t="shared" si="2"/>
        <v xml:space="preserve">   </v>
      </c>
      <c r="N238" s="25"/>
      <c r="O238" s="25"/>
      <c r="P238" s="25"/>
      <c r="Q238" s="25"/>
      <c r="R238" s="25"/>
      <c r="S238" s="25"/>
      <c r="T238" s="25"/>
      <c r="U238" s="25"/>
      <c r="V238" s="25"/>
      <c r="W238" s="25"/>
      <c r="X238" s="25"/>
      <c r="Y238" s="25"/>
      <c r="Z238" s="25"/>
    </row>
    <row r="239" spans="1:26" ht="12.75" customHeight="1" x14ac:dyDescent="0.25">
      <c r="A239" s="193"/>
      <c r="B239" s="199" t="str">
        <f>Capacidades!M1431</f>
        <v xml:space="preserve">   </v>
      </c>
      <c r="C239" s="196"/>
      <c r="D239" s="194"/>
      <c r="E239" s="194"/>
      <c r="F239" s="194"/>
      <c r="G239" s="194"/>
      <c r="H239" s="194"/>
      <c r="I239" s="194"/>
      <c r="J239" s="194"/>
      <c r="K239" s="194"/>
      <c r="L239" s="195"/>
      <c r="M239" s="24" t="str">
        <f t="shared" si="2"/>
        <v xml:space="preserve">   </v>
      </c>
      <c r="N239" s="25"/>
      <c r="O239" s="25"/>
      <c r="P239" s="25"/>
      <c r="Q239" s="25"/>
      <c r="R239" s="25"/>
      <c r="S239" s="25"/>
      <c r="T239" s="25"/>
      <c r="U239" s="25"/>
      <c r="V239" s="25"/>
      <c r="W239" s="25"/>
      <c r="X239" s="25"/>
      <c r="Y239" s="25"/>
      <c r="Z239" s="25"/>
    </row>
    <row r="240" spans="1:26" ht="12.75" customHeight="1" x14ac:dyDescent="0.25">
      <c r="A240" s="193"/>
      <c r="B240" s="199" t="str">
        <f>Capacidades!M1432</f>
        <v xml:space="preserve">   </v>
      </c>
      <c r="C240" s="196"/>
      <c r="D240" s="194"/>
      <c r="E240" s="194"/>
      <c r="F240" s="194"/>
      <c r="G240" s="194"/>
      <c r="H240" s="194"/>
      <c r="I240" s="194"/>
      <c r="J240" s="194"/>
      <c r="K240" s="194"/>
      <c r="L240" s="195"/>
      <c r="M240" s="24" t="str">
        <f t="shared" si="2"/>
        <v xml:space="preserve">   </v>
      </c>
      <c r="N240" s="25"/>
      <c r="O240" s="25"/>
      <c r="P240" s="25"/>
      <c r="Q240" s="25"/>
      <c r="R240" s="25"/>
      <c r="S240" s="25"/>
      <c r="T240" s="25"/>
      <c r="U240" s="25"/>
      <c r="V240" s="25"/>
      <c r="W240" s="25"/>
      <c r="X240" s="25"/>
      <c r="Y240" s="25"/>
      <c r="Z240" s="25"/>
    </row>
    <row r="241" spans="1:26" ht="12.75" customHeight="1" x14ac:dyDescent="0.25">
      <c r="A241" s="199"/>
      <c r="B241" s="199" t="str">
        <f>Capacidades!M1433</f>
        <v xml:space="preserve">   </v>
      </c>
      <c r="C241" s="189"/>
      <c r="D241" s="194"/>
      <c r="E241" s="194"/>
      <c r="F241" s="194"/>
      <c r="G241" s="194"/>
      <c r="H241" s="194"/>
      <c r="I241" s="194"/>
      <c r="J241" s="194"/>
      <c r="K241" s="194"/>
      <c r="L241" s="195"/>
      <c r="M241" s="24" t="str">
        <f t="shared" si="2"/>
        <v xml:space="preserve">   </v>
      </c>
      <c r="N241" s="25"/>
      <c r="O241" s="25"/>
      <c r="P241" s="25"/>
      <c r="Q241" s="25"/>
      <c r="R241" s="25"/>
      <c r="S241" s="25"/>
      <c r="T241" s="25"/>
      <c r="U241" s="25"/>
      <c r="V241" s="25"/>
      <c r="W241" s="25"/>
      <c r="X241" s="25"/>
      <c r="Y241" s="25"/>
      <c r="Z241" s="25"/>
    </row>
    <row r="242" spans="1:26" ht="12.75" customHeight="1" x14ac:dyDescent="0.25">
      <c r="A242" s="189" t="str">
        <f>Capacidades!L1434</f>
        <v xml:space="preserve">       </v>
      </c>
      <c r="B242" s="199" t="str">
        <f>Capacidades!M1434</f>
        <v xml:space="preserve">   </v>
      </c>
      <c r="C242" s="196"/>
      <c r="D242" s="191">
        <f>Organización_Modular!F156</f>
        <v>0</v>
      </c>
      <c r="E242" s="191">
        <f>Organización_Modular!G156</f>
        <v>0</v>
      </c>
      <c r="F242" s="191">
        <f>Organización_Modular!H156</f>
        <v>0</v>
      </c>
      <c r="G242" s="191">
        <f>Organización_Modular!I156</f>
        <v>0</v>
      </c>
      <c r="H242" s="191">
        <f>SUM(F242:G242)</f>
        <v>0</v>
      </c>
      <c r="I242" s="191">
        <f>F242*16</f>
        <v>0</v>
      </c>
      <c r="J242" s="191">
        <f>G242*32</f>
        <v>0</v>
      </c>
      <c r="K242" s="191">
        <f>SUM(I242:J242)</f>
        <v>0</v>
      </c>
      <c r="L242" s="192"/>
      <c r="M242" s="24" t="str">
        <f t="shared" si="2"/>
        <v xml:space="preserve">   </v>
      </c>
      <c r="N242" s="25"/>
      <c r="O242" s="25"/>
      <c r="P242" s="25"/>
      <c r="Q242" s="25"/>
      <c r="R242" s="25"/>
      <c r="S242" s="25"/>
      <c r="T242" s="25"/>
      <c r="U242" s="25"/>
      <c r="V242" s="25"/>
      <c r="W242" s="25"/>
      <c r="X242" s="25"/>
      <c r="Y242" s="25"/>
      <c r="Z242" s="25"/>
    </row>
    <row r="243" spans="1:26" ht="12.75" customHeight="1" x14ac:dyDescent="0.25">
      <c r="A243" s="193"/>
      <c r="B243" s="199" t="str">
        <f>Capacidades!M1435</f>
        <v xml:space="preserve">   </v>
      </c>
      <c r="C243" s="196"/>
      <c r="D243" s="194"/>
      <c r="E243" s="194"/>
      <c r="F243" s="194"/>
      <c r="G243" s="194"/>
      <c r="H243" s="194"/>
      <c r="I243" s="194"/>
      <c r="J243" s="194"/>
      <c r="K243" s="194"/>
      <c r="L243" s="195"/>
      <c r="M243" s="24" t="str">
        <f t="shared" si="2"/>
        <v xml:space="preserve">   </v>
      </c>
      <c r="N243" s="25"/>
      <c r="O243" s="25"/>
      <c r="P243" s="25"/>
      <c r="Q243" s="25"/>
      <c r="R243" s="25"/>
      <c r="S243" s="25"/>
      <c r="T243" s="25"/>
      <c r="U243" s="25"/>
      <c r="V243" s="25"/>
      <c r="W243" s="25"/>
      <c r="X243" s="25"/>
      <c r="Y243" s="25"/>
      <c r="Z243" s="25"/>
    </row>
    <row r="244" spans="1:26" ht="12.75" customHeight="1" x14ac:dyDescent="0.25">
      <c r="A244" s="193"/>
      <c r="B244" s="199" t="str">
        <f>Capacidades!M1436</f>
        <v xml:space="preserve">   </v>
      </c>
      <c r="C244" s="196"/>
      <c r="D244" s="194"/>
      <c r="E244" s="194"/>
      <c r="F244" s="194"/>
      <c r="G244" s="194"/>
      <c r="H244" s="194"/>
      <c r="I244" s="194"/>
      <c r="J244" s="194"/>
      <c r="K244" s="194"/>
      <c r="L244" s="195"/>
      <c r="M244" s="24" t="str">
        <f t="shared" si="2"/>
        <v xml:space="preserve">   </v>
      </c>
      <c r="N244" s="25"/>
      <c r="O244" s="25"/>
      <c r="P244" s="25"/>
      <c r="Q244" s="25"/>
      <c r="R244" s="25"/>
      <c r="S244" s="25"/>
      <c r="T244" s="25"/>
      <c r="U244" s="25"/>
      <c r="V244" s="25"/>
      <c r="W244" s="25"/>
      <c r="X244" s="25"/>
      <c r="Y244" s="25"/>
      <c r="Z244" s="25"/>
    </row>
    <row r="245" spans="1:26" ht="12.75" customHeight="1" x14ac:dyDescent="0.25">
      <c r="A245" s="193"/>
      <c r="B245" s="199" t="str">
        <f>Capacidades!M1437</f>
        <v xml:space="preserve">   </v>
      </c>
      <c r="C245" s="196"/>
      <c r="D245" s="194"/>
      <c r="E245" s="194"/>
      <c r="F245" s="194"/>
      <c r="G245" s="194"/>
      <c r="H245" s="194"/>
      <c r="I245" s="194"/>
      <c r="J245" s="194"/>
      <c r="K245" s="194"/>
      <c r="L245" s="195"/>
      <c r="M245" s="24" t="str">
        <f t="shared" si="2"/>
        <v xml:space="preserve">   </v>
      </c>
      <c r="N245" s="25"/>
      <c r="O245" s="25"/>
      <c r="P245" s="25"/>
      <c r="Q245" s="25"/>
      <c r="R245" s="25"/>
      <c r="S245" s="25"/>
      <c r="T245" s="25"/>
      <c r="U245" s="25"/>
      <c r="V245" s="25"/>
      <c r="W245" s="25"/>
      <c r="X245" s="25"/>
      <c r="Y245" s="25"/>
      <c r="Z245" s="25"/>
    </row>
    <row r="246" spans="1:26" ht="12.75" customHeight="1" x14ac:dyDescent="0.25">
      <c r="A246" s="193"/>
      <c r="B246" s="199" t="str">
        <f>Capacidades!M1438</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12.75" customHeight="1" x14ac:dyDescent="0.25">
      <c r="A247" s="193"/>
      <c r="B247" s="199" t="str">
        <f>Capacidades!M1439</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2.75" customHeight="1" x14ac:dyDescent="0.25">
      <c r="A248" s="193"/>
      <c r="B248" s="199" t="str">
        <f>Capacidades!M1440</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2.75" customHeight="1" x14ac:dyDescent="0.25">
      <c r="A249" s="193"/>
      <c r="B249" s="199" t="str">
        <f>Capacidades!M1441</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2.75" customHeight="1" x14ac:dyDescent="0.25">
      <c r="A250" s="193"/>
      <c r="B250" s="199" t="str">
        <f>Capacidades!M1442</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2.75" customHeight="1" x14ac:dyDescent="0.25">
      <c r="A251" s="199"/>
      <c r="B251" s="199" t="str">
        <f>Capacidades!M1443</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2.75" customHeight="1" x14ac:dyDescent="0.25">
      <c r="A252" s="189" t="str">
        <f>Capacidades!L1444</f>
        <v xml:space="preserve">       </v>
      </c>
      <c r="B252" s="199" t="str">
        <f>Capacidades!M1444</f>
        <v xml:space="preserve">   </v>
      </c>
      <c r="C252" s="196"/>
      <c r="D252" s="191">
        <f>Organización_Modular!F157</f>
        <v>0</v>
      </c>
      <c r="E252" s="191">
        <f>Organización_Modular!G157</f>
        <v>0</v>
      </c>
      <c r="F252" s="191">
        <f>Organización_Modular!H157</f>
        <v>0</v>
      </c>
      <c r="G252" s="191">
        <f>Organización_Modular!I157</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2.75" customHeight="1" x14ac:dyDescent="0.25">
      <c r="A253" s="193"/>
      <c r="B253" s="199" t="str">
        <f>Capacidades!M1445</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2.75" customHeight="1" x14ac:dyDescent="0.25">
      <c r="A254" s="193"/>
      <c r="B254" s="199" t="str">
        <f>Capacidades!M1446</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2.75" customHeight="1" x14ac:dyDescent="0.25">
      <c r="A255" s="193"/>
      <c r="B255" s="199" t="str">
        <f>Capacidades!M1447</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2.75" customHeight="1" x14ac:dyDescent="0.25">
      <c r="A256" s="193"/>
      <c r="B256" s="199" t="str">
        <f>Capacidades!M1448</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2.75" customHeight="1" x14ac:dyDescent="0.25">
      <c r="A257" s="193"/>
      <c r="B257" s="199" t="str">
        <f>Capacidades!M1449</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2.75" customHeight="1" x14ac:dyDescent="0.25">
      <c r="A258" s="193"/>
      <c r="B258" s="199" t="str">
        <f>Capacidades!M1450</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2.75" customHeight="1" x14ac:dyDescent="0.25">
      <c r="A259" s="193"/>
      <c r="B259" s="199" t="str">
        <f>Capacidades!M1451</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2.75" customHeight="1" x14ac:dyDescent="0.25">
      <c r="A260" s="193"/>
      <c r="B260" s="199" t="str">
        <f>Capacidades!M1452</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2.75" customHeight="1" x14ac:dyDescent="0.25">
      <c r="A261" s="199"/>
      <c r="B261" s="199" t="str">
        <f>Capacidades!M1453</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2.75" customHeight="1" x14ac:dyDescent="0.25">
      <c r="A262" s="189" t="str">
        <f>Capacidades!L1454</f>
        <v xml:space="preserve">       </v>
      </c>
      <c r="B262" s="199" t="str">
        <f>Capacidades!M1454</f>
        <v xml:space="preserve">   </v>
      </c>
      <c r="C262" s="196"/>
      <c r="D262" s="191">
        <f>Organización_Modular!F158</f>
        <v>0</v>
      </c>
      <c r="E262" s="191">
        <f>Organización_Modular!G158</f>
        <v>0</v>
      </c>
      <c r="F262" s="191">
        <f>Organización_Modular!H158</f>
        <v>0</v>
      </c>
      <c r="G262" s="191">
        <f>Organización_Modular!I158</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2.75" customHeight="1" x14ac:dyDescent="0.25">
      <c r="A263" s="193"/>
      <c r="B263" s="199" t="str">
        <f>Capacidades!M1455</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2.75" customHeight="1" x14ac:dyDescent="0.25">
      <c r="A264" s="193"/>
      <c r="B264" s="199" t="str">
        <f>Capacidades!M1456</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2.75" customHeight="1" x14ac:dyDescent="0.25">
      <c r="A265" s="193"/>
      <c r="B265" s="199" t="str">
        <f>Capacidades!M1457</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2.75" customHeight="1" x14ac:dyDescent="0.25">
      <c r="A266" s="193"/>
      <c r="B266" s="199" t="str">
        <f>Capacidades!M1458</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2.75" customHeight="1" x14ac:dyDescent="0.25">
      <c r="A267" s="193"/>
      <c r="B267" s="199" t="str">
        <f>Capacidades!M1459</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2.75" customHeight="1" x14ac:dyDescent="0.25">
      <c r="A268" s="193"/>
      <c r="B268" s="199" t="str">
        <f>Capacidades!M1460</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2.75" customHeight="1" x14ac:dyDescent="0.25">
      <c r="A269" s="193"/>
      <c r="B269" s="199" t="str">
        <f>Capacidades!M1461</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2.75" customHeight="1" x14ac:dyDescent="0.25">
      <c r="A270" s="193"/>
      <c r="B270" s="199" t="str">
        <f>Capacidades!M1462</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2.75" customHeight="1" x14ac:dyDescent="0.25">
      <c r="A271" s="199"/>
      <c r="B271" s="199" t="str">
        <f>Capacidades!M1463</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2.75" customHeight="1" x14ac:dyDescent="0.25">
      <c r="A272" s="189" t="str">
        <f>Capacidades!L1464</f>
        <v xml:space="preserve">       </v>
      </c>
      <c r="B272" s="199" t="str">
        <f>Capacidades!M1464</f>
        <v xml:space="preserve">   </v>
      </c>
      <c r="C272" s="196"/>
      <c r="D272" s="191">
        <f>Organización_Modular!F159</f>
        <v>0</v>
      </c>
      <c r="E272" s="191">
        <f>Organización_Modular!G159</f>
        <v>0</v>
      </c>
      <c r="F272" s="191">
        <f>Organización_Modular!H159</f>
        <v>0</v>
      </c>
      <c r="G272" s="191">
        <f>Organización_Modular!I159</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2.75" customHeight="1" x14ac:dyDescent="0.25">
      <c r="A273" s="193"/>
      <c r="B273" s="199" t="str">
        <f>Capacidades!M1465</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2.75" customHeight="1" x14ac:dyDescent="0.25">
      <c r="A274" s="193"/>
      <c r="B274" s="199" t="str">
        <f>Capacidades!M1466</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2.75" customHeight="1" x14ac:dyDescent="0.25">
      <c r="A275" s="193"/>
      <c r="B275" s="199" t="str">
        <f>Capacidades!M1467</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2.75" customHeight="1" x14ac:dyDescent="0.25">
      <c r="A276" s="193"/>
      <c r="B276" s="199" t="str">
        <f>Capacidades!M1468</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2.75" customHeight="1" x14ac:dyDescent="0.25">
      <c r="A277" s="193"/>
      <c r="B277" s="199" t="str">
        <f>Capacidades!M1469</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2.75" customHeight="1" x14ac:dyDescent="0.25">
      <c r="A278" s="193"/>
      <c r="B278" s="199" t="str">
        <f>Capacidades!M1470</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2.75" customHeight="1" x14ac:dyDescent="0.25">
      <c r="A279" s="193"/>
      <c r="B279" s="199" t="str">
        <f>Capacidades!M1471</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customHeight="1" x14ac:dyDescent="0.25">
      <c r="A280" s="193"/>
      <c r="B280" s="199" t="str">
        <f>Capacidades!M1472</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2.75" customHeight="1" x14ac:dyDescent="0.25">
      <c r="A281" s="199"/>
      <c r="B281" s="199" t="str">
        <f>Capacidades!M1473</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2.75" customHeight="1" x14ac:dyDescent="0.25">
      <c r="A282" s="189" t="str">
        <f>Capacidades!L1474</f>
        <v xml:space="preserve">       </v>
      </c>
      <c r="B282" s="199" t="str">
        <f>Capacidades!M1474</f>
        <v xml:space="preserve">   </v>
      </c>
      <c r="C282" s="196"/>
      <c r="D282" s="191">
        <f>Organización_Modular!F160</f>
        <v>0</v>
      </c>
      <c r="E282" s="191">
        <f>Organización_Modular!G160</f>
        <v>0</v>
      </c>
      <c r="F282" s="191">
        <f>Organización_Modular!H160</f>
        <v>0</v>
      </c>
      <c r="G282" s="191">
        <f>Organización_Modular!I160</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2.75" customHeight="1" x14ac:dyDescent="0.25">
      <c r="A283" s="193"/>
      <c r="B283" s="199" t="str">
        <f>Capacidades!M1475</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2.75" customHeight="1" x14ac:dyDescent="0.25">
      <c r="A284" s="193"/>
      <c r="B284" s="199" t="str">
        <f>Capacidades!M1476</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2.75" customHeight="1" x14ac:dyDescent="0.25">
      <c r="A285" s="193"/>
      <c r="B285" s="199" t="str">
        <f>Capacidades!M1477</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2.75" customHeight="1" x14ac:dyDescent="0.25">
      <c r="A286" s="193"/>
      <c r="B286" s="199" t="str">
        <f>Capacidades!M1478</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2.75" customHeight="1" x14ac:dyDescent="0.25">
      <c r="A287" s="193"/>
      <c r="B287" s="199" t="str">
        <f>Capacidades!M1479</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2.75" customHeight="1" x14ac:dyDescent="0.25">
      <c r="A288" s="193"/>
      <c r="B288" s="199" t="str">
        <f>Capacidades!M1480</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2.75" customHeight="1" x14ac:dyDescent="0.25">
      <c r="A289" s="193"/>
      <c r="B289" s="199" t="str">
        <f>Capacidades!M1481</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2.75" customHeight="1" x14ac:dyDescent="0.25">
      <c r="A290" s="193"/>
      <c r="B290" s="199" t="str">
        <f>Capacidades!M1482</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2.75" customHeight="1" x14ac:dyDescent="0.25">
      <c r="A291" s="199"/>
      <c r="B291" s="199" t="str">
        <f>Capacidades!M1483</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2.75" customHeight="1" x14ac:dyDescent="0.25">
      <c r="A292" s="189" t="str">
        <f>Capacidades!L1484</f>
        <v xml:space="preserve">       </v>
      </c>
      <c r="B292" s="199" t="str">
        <f>Capacidades!M1484</f>
        <v xml:space="preserve">   </v>
      </c>
      <c r="C292" s="196"/>
      <c r="D292" s="191">
        <f>Organización_Modular!F161</f>
        <v>0</v>
      </c>
      <c r="E292" s="191">
        <f>Organización_Modular!G161</f>
        <v>0</v>
      </c>
      <c r="F292" s="191">
        <f>Organización_Modular!H161</f>
        <v>0</v>
      </c>
      <c r="G292" s="191">
        <f>Organización_Modular!I161</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12.75" customHeight="1" x14ac:dyDescent="0.25">
      <c r="A293" s="193"/>
      <c r="B293" s="199" t="str">
        <f>Capacidades!M1485</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2.75" customHeight="1" x14ac:dyDescent="0.25">
      <c r="A294" s="193"/>
      <c r="B294" s="199" t="str">
        <f>Capacidades!M1486</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2.75" customHeight="1" x14ac:dyDescent="0.25">
      <c r="A295" s="193"/>
      <c r="B295" s="199" t="str">
        <f>Capacidades!M1487</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12.75" customHeight="1" x14ac:dyDescent="0.25">
      <c r="A296" s="193"/>
      <c r="B296" s="199" t="str">
        <f>Capacidades!M1488</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2.75" customHeight="1" x14ac:dyDescent="0.25">
      <c r="A297" s="193"/>
      <c r="B297" s="199" t="str">
        <f>Capacidades!M1489</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2.75" customHeight="1" x14ac:dyDescent="0.25">
      <c r="A298" s="193"/>
      <c r="B298" s="199" t="str">
        <f>Capacidades!M1490</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2.75" customHeight="1" x14ac:dyDescent="0.25">
      <c r="A299" s="193"/>
      <c r="B299" s="199" t="str">
        <f>Capacidades!M1491</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2.75" customHeight="1" x14ac:dyDescent="0.25">
      <c r="A300" s="193"/>
      <c r="B300" s="199" t="str">
        <f>Capacidades!M1492</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2.75" customHeight="1" x14ac:dyDescent="0.25">
      <c r="A301" s="199"/>
      <c r="B301" s="199" t="str">
        <f>Capacidades!M1493</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2.75" customHeight="1" x14ac:dyDescent="0.25">
      <c r="A302" s="189" t="str">
        <f>Capacidades!L1494</f>
        <v xml:space="preserve">       </v>
      </c>
      <c r="B302" s="199" t="str">
        <f>Capacidades!M1494</f>
        <v xml:space="preserve">   </v>
      </c>
      <c r="C302" s="196"/>
      <c r="D302" s="191">
        <f>Organización_Modular!F162</f>
        <v>0</v>
      </c>
      <c r="E302" s="191">
        <f>Organización_Modular!G162</f>
        <v>0</v>
      </c>
      <c r="F302" s="191">
        <f>Organización_Modular!H162</f>
        <v>0</v>
      </c>
      <c r="G302" s="191">
        <f>Organización_Modular!I162</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2.75" customHeight="1" x14ac:dyDescent="0.25">
      <c r="A303" s="193"/>
      <c r="B303" s="199" t="str">
        <f>Capacidades!M1495</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2.75" customHeight="1" x14ac:dyDescent="0.25">
      <c r="A304" s="193"/>
      <c r="B304" s="199" t="str">
        <f>Capacidades!M1496</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2.75" customHeight="1" x14ac:dyDescent="0.25">
      <c r="A305" s="193"/>
      <c r="B305" s="199" t="str">
        <f>Capacidades!M1497</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2.75" customHeight="1" x14ac:dyDescent="0.25">
      <c r="A306" s="193"/>
      <c r="B306" s="199" t="str">
        <f>Capacidades!M1498</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2.75" customHeight="1" x14ac:dyDescent="0.25">
      <c r="A307" s="193"/>
      <c r="B307" s="199" t="str">
        <f>Capacidades!M1499</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2.75" customHeight="1" x14ac:dyDescent="0.25">
      <c r="A308" s="193"/>
      <c r="B308" s="199" t="str">
        <f>Capacidades!M1500</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2.75" customHeight="1" x14ac:dyDescent="0.25">
      <c r="A309" s="193"/>
      <c r="B309" s="199" t="str">
        <f>Capacidades!M1501</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2.75" customHeight="1" x14ac:dyDescent="0.25">
      <c r="A310" s="193"/>
      <c r="B310" s="199" t="str">
        <f>Capacidades!M1502</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2.75" customHeight="1" x14ac:dyDescent="0.25">
      <c r="A311" s="199"/>
      <c r="B311" s="199" t="str">
        <f>Capacidades!M1503</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2.75" customHeight="1" x14ac:dyDescent="0.25">
      <c r="A312" s="189" t="str">
        <f>Capacidades!L1504</f>
        <v xml:space="preserve">       </v>
      </c>
      <c r="B312" s="199" t="str">
        <f>Capacidades!M1504</f>
        <v xml:space="preserve">   </v>
      </c>
      <c r="C312" s="196"/>
      <c r="D312" s="191">
        <f>Organización_Modular!F163</f>
        <v>0</v>
      </c>
      <c r="E312" s="191">
        <f>Organización_Modular!G163</f>
        <v>0</v>
      </c>
      <c r="F312" s="191">
        <f>Organización_Modular!H163</f>
        <v>0</v>
      </c>
      <c r="G312" s="191">
        <f>Organización_Modular!I163</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2.75" customHeight="1" x14ac:dyDescent="0.25">
      <c r="A313" s="193"/>
      <c r="B313" s="199" t="str">
        <f>Capacidades!M1505</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2.75" customHeight="1" x14ac:dyDescent="0.25">
      <c r="A314" s="193"/>
      <c r="B314" s="199" t="str">
        <f>Capacidades!M1506</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2.75" customHeight="1" x14ac:dyDescent="0.25">
      <c r="A315" s="193"/>
      <c r="B315" s="199" t="str">
        <f>Capacidades!M1507</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2.75" customHeight="1" x14ac:dyDescent="0.25">
      <c r="A316" s="193"/>
      <c r="B316" s="199" t="str">
        <f>Capacidades!M1508</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2.75" customHeight="1" x14ac:dyDescent="0.25">
      <c r="A317" s="193"/>
      <c r="B317" s="199" t="str">
        <f>Capacidades!M1509</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2.75" customHeight="1" x14ac:dyDescent="0.25">
      <c r="A318" s="193"/>
      <c r="B318" s="199" t="str">
        <f>Capacidades!M1510</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2.75" customHeight="1" x14ac:dyDescent="0.25">
      <c r="A319" s="193"/>
      <c r="B319" s="199" t="str">
        <f>Capacidades!M1511</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2.75" customHeight="1" x14ac:dyDescent="0.25">
      <c r="A320" s="193"/>
      <c r="B320" s="199" t="str">
        <f>Capacidades!M1512</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2.75" customHeight="1" x14ac:dyDescent="0.25">
      <c r="A321" s="199"/>
      <c r="B321" s="199" t="str">
        <f>Capacidades!M1513</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12.7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39" t="str">
        <f>'M4'!A323:L323</f>
        <v>CE6. Cultura Ambiental.-  Interactuar con el entorno de forma ética, autonoma responsable y sostenible preservando y cuidando el ambiente natural y social, contrarestando los efectos negativos generados por la acción humana evitando otros daños. (T)</v>
      </c>
      <c r="B323" s="548"/>
      <c r="C323" s="548"/>
      <c r="D323" s="548"/>
      <c r="E323" s="548"/>
      <c r="F323" s="548"/>
      <c r="G323" s="548"/>
      <c r="H323" s="548"/>
      <c r="I323" s="548"/>
      <c r="J323" s="548"/>
      <c r="K323" s="548"/>
      <c r="L323" s="54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39" t="str">
        <f>'M4'!A324:L324</f>
        <v>CE 7.  Liderazgo personal y profesional .- Articular recursos y potencialidades de cada integrante de su equipo logrando un trabajo comprometido, colaborativo, creativo, ético, sensible a su contexto social y ambiente, en pro del bien común. (T)</v>
      </c>
      <c r="B324" s="548"/>
      <c r="C324" s="548"/>
      <c r="D324" s="548"/>
      <c r="E324" s="548"/>
      <c r="F324" s="548"/>
      <c r="G324" s="548"/>
      <c r="H324" s="548"/>
      <c r="I324" s="548"/>
      <c r="J324" s="548"/>
      <c r="K324" s="548"/>
      <c r="L324" s="54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customHeight="1" x14ac:dyDescent="0.25">
      <c r="A325" s="539">
        <f>'M4'!A325:L325</f>
        <v>0</v>
      </c>
      <c r="B325" s="548"/>
      <c r="C325" s="548"/>
      <c r="D325" s="548"/>
      <c r="E325" s="548"/>
      <c r="F325" s="548"/>
      <c r="G325" s="548"/>
      <c r="H325" s="548"/>
      <c r="I325" s="548"/>
      <c r="J325" s="548"/>
      <c r="K325" s="548"/>
      <c r="L325" s="540"/>
      <c r="M325" s="24">
        <f t="shared" si="3"/>
        <v>0</v>
      </c>
      <c r="N325" s="25"/>
      <c r="O325" s="25"/>
      <c r="P325" s="25"/>
      <c r="Q325" s="25"/>
      <c r="R325" s="25"/>
      <c r="S325" s="25"/>
      <c r="T325" s="25"/>
      <c r="U325" s="25"/>
      <c r="V325" s="25"/>
      <c r="W325" s="25"/>
      <c r="X325" s="25"/>
      <c r="Y325" s="25"/>
      <c r="Z325" s="25"/>
    </row>
    <row r="326" spans="1:26" ht="25.5" customHeight="1" x14ac:dyDescent="0.25">
      <c r="A326" s="547" t="s">
        <v>529</v>
      </c>
      <c r="B326" s="540"/>
      <c r="C326" s="547" t="s">
        <v>570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2.75" customHeight="1" x14ac:dyDescent="0.25">
      <c r="A327" s="539" t="str">
        <f t="shared" ref="A327:A346" ca="1" si="4">OFFSET($A$9,(ROW()-326)*10-1,0)</f>
        <v xml:space="preserve">       </v>
      </c>
      <c r="B327" s="540"/>
      <c r="C327" s="206" t="str">
        <f>'M4'!C327:L356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207"/>
      <c r="E327" s="207"/>
      <c r="F327" s="207"/>
      <c r="G327" s="207"/>
      <c r="H327" s="207"/>
      <c r="I327" s="207"/>
      <c r="J327" s="207"/>
      <c r="K327" s="207"/>
      <c r="L327" s="208"/>
      <c r="M327" s="24" t="str">
        <f t="shared" ca="1" si="3"/>
        <v xml:space="preserve">       </v>
      </c>
      <c r="N327" s="25"/>
      <c r="O327" s="25"/>
      <c r="P327" s="25"/>
      <c r="Q327" s="25"/>
      <c r="R327" s="25"/>
      <c r="S327" s="25"/>
      <c r="T327" s="25"/>
      <c r="U327" s="25"/>
      <c r="V327" s="25"/>
      <c r="W327" s="25"/>
      <c r="X327" s="25"/>
      <c r="Y327" s="25"/>
      <c r="Z327" s="25"/>
    </row>
    <row r="328" spans="1:26" ht="12.75" customHeight="1" x14ac:dyDescent="0.25">
      <c r="A328" s="539" t="str">
        <f t="shared" ca="1" si="4"/>
        <v xml:space="preserve">       </v>
      </c>
      <c r="B328" s="540"/>
      <c r="C328" s="327"/>
      <c r="D328" s="209"/>
      <c r="E328" s="209"/>
      <c r="F328" s="209"/>
      <c r="G328" s="209"/>
      <c r="H328" s="209"/>
      <c r="I328" s="209"/>
      <c r="J328" s="209"/>
      <c r="K328" s="209"/>
      <c r="L328" s="210"/>
      <c r="M328" s="24" t="str">
        <f t="shared" ca="1" si="3"/>
        <v xml:space="preserve">       </v>
      </c>
      <c r="N328" s="25"/>
      <c r="O328" s="25"/>
      <c r="P328" s="25"/>
      <c r="Q328" s="25"/>
      <c r="R328" s="25"/>
      <c r="S328" s="25"/>
      <c r="T328" s="25"/>
      <c r="U328" s="25"/>
      <c r="V328" s="25"/>
      <c r="W328" s="25"/>
      <c r="X328" s="25"/>
      <c r="Y328" s="25"/>
      <c r="Z328" s="25"/>
    </row>
    <row r="329" spans="1:26" ht="12.75" customHeight="1" x14ac:dyDescent="0.25">
      <c r="A329" s="539" t="str">
        <f t="shared" ca="1" si="4"/>
        <v xml:space="preserve">       </v>
      </c>
      <c r="B329" s="540"/>
      <c r="C329" s="327"/>
      <c r="D329" s="209"/>
      <c r="E329" s="209"/>
      <c r="F329" s="209"/>
      <c r="G329" s="209"/>
      <c r="H329" s="209"/>
      <c r="I329" s="209"/>
      <c r="J329" s="209"/>
      <c r="K329" s="209"/>
      <c r="L329" s="210"/>
      <c r="M329" s="24" t="str">
        <f t="shared" ca="1" si="3"/>
        <v xml:space="preserve">       </v>
      </c>
      <c r="N329" s="25"/>
      <c r="O329" s="25"/>
      <c r="P329" s="25"/>
      <c r="Q329" s="25"/>
      <c r="R329" s="25"/>
      <c r="S329" s="25"/>
      <c r="T329" s="25"/>
      <c r="U329" s="25"/>
      <c r="V329" s="25"/>
      <c r="W329" s="25"/>
      <c r="X329" s="25"/>
      <c r="Y329" s="25"/>
      <c r="Z329" s="25"/>
    </row>
    <row r="330" spans="1:26" ht="12.75" customHeight="1" x14ac:dyDescent="0.25">
      <c r="A330" s="539" t="str">
        <f t="shared" ca="1" si="4"/>
        <v xml:space="preserve">       </v>
      </c>
      <c r="B330" s="540"/>
      <c r="C330" s="327"/>
      <c r="D330" s="209"/>
      <c r="E330" s="209"/>
      <c r="F330" s="209"/>
      <c r="G330" s="209"/>
      <c r="H330" s="209"/>
      <c r="I330" s="209"/>
      <c r="J330" s="209"/>
      <c r="K330" s="209"/>
      <c r="L330" s="210"/>
      <c r="M330" s="24" t="str">
        <f t="shared" ca="1" si="3"/>
        <v xml:space="preserve">       </v>
      </c>
      <c r="N330" s="25"/>
      <c r="O330" s="25"/>
      <c r="P330" s="25"/>
      <c r="Q330" s="25"/>
      <c r="R330" s="25"/>
      <c r="S330" s="25"/>
      <c r="T330" s="25"/>
      <c r="U330" s="25"/>
      <c r="V330" s="25"/>
      <c r="W330" s="25"/>
      <c r="X330" s="25"/>
      <c r="Y330" s="25"/>
      <c r="Z330" s="25"/>
    </row>
    <row r="331" spans="1:26" ht="12.75" customHeight="1" x14ac:dyDescent="0.25">
      <c r="A331" s="539" t="str">
        <f t="shared" ca="1" si="4"/>
        <v xml:space="preserve">       </v>
      </c>
      <c r="B331" s="540"/>
      <c r="C331" s="327"/>
      <c r="D331" s="209"/>
      <c r="E331" s="209"/>
      <c r="F331" s="209"/>
      <c r="G331" s="209"/>
      <c r="H331" s="209"/>
      <c r="I331" s="209"/>
      <c r="J331" s="209"/>
      <c r="K331" s="209"/>
      <c r="L331" s="210"/>
      <c r="M331" s="24" t="str">
        <f t="shared" ca="1" si="3"/>
        <v xml:space="preserve">       </v>
      </c>
      <c r="N331" s="25"/>
      <c r="O331" s="25"/>
      <c r="P331" s="25"/>
      <c r="Q331" s="25"/>
      <c r="R331" s="25"/>
      <c r="S331" s="25"/>
      <c r="T331" s="25"/>
      <c r="U331" s="25"/>
      <c r="V331" s="25"/>
      <c r="W331" s="25"/>
      <c r="X331" s="25"/>
      <c r="Y331" s="25"/>
      <c r="Z331" s="25"/>
    </row>
    <row r="332" spans="1:26" ht="12.75" customHeight="1" x14ac:dyDescent="0.25">
      <c r="A332" s="539" t="str">
        <f t="shared" ca="1" si="4"/>
        <v xml:space="preserve">       </v>
      </c>
      <c r="B332" s="540"/>
      <c r="C332" s="327"/>
      <c r="D332" s="209"/>
      <c r="E332" s="209"/>
      <c r="F332" s="209"/>
      <c r="G332" s="209"/>
      <c r="H332" s="209"/>
      <c r="I332" s="209"/>
      <c r="J332" s="209"/>
      <c r="K332" s="209"/>
      <c r="L332" s="210"/>
      <c r="M332" s="24" t="str">
        <f t="shared" ca="1" si="3"/>
        <v xml:space="preserve">       </v>
      </c>
      <c r="N332" s="25"/>
      <c r="O332" s="25"/>
      <c r="P332" s="25"/>
      <c r="Q332" s="25"/>
      <c r="R332" s="25"/>
      <c r="S332" s="25"/>
      <c r="T332" s="25"/>
      <c r="U332" s="25"/>
      <c r="V332" s="25"/>
      <c r="W332" s="25"/>
      <c r="X332" s="25"/>
      <c r="Y332" s="25"/>
      <c r="Z332" s="25"/>
    </row>
    <row r="333" spans="1:26" ht="12.75" customHeight="1" x14ac:dyDescent="0.25">
      <c r="A333" s="539" t="str">
        <f t="shared" ca="1" si="4"/>
        <v xml:space="preserve">       </v>
      </c>
      <c r="B333" s="540"/>
      <c r="C333" s="327"/>
      <c r="D333" s="209"/>
      <c r="E333" s="209"/>
      <c r="F333" s="209"/>
      <c r="G333" s="209"/>
      <c r="H333" s="209"/>
      <c r="I333" s="209"/>
      <c r="J333" s="209"/>
      <c r="K333" s="209"/>
      <c r="L333" s="210"/>
      <c r="M333" s="24" t="str">
        <f t="shared" ca="1" si="3"/>
        <v xml:space="preserve">       </v>
      </c>
      <c r="N333" s="25"/>
      <c r="O333" s="25"/>
      <c r="P333" s="25"/>
      <c r="Q333" s="25"/>
      <c r="R333" s="25"/>
      <c r="S333" s="25"/>
      <c r="T333" s="25"/>
      <c r="U333" s="25"/>
      <c r="V333" s="25"/>
      <c r="W333" s="25"/>
      <c r="X333" s="25"/>
      <c r="Y333" s="25"/>
      <c r="Z333" s="25"/>
    </row>
    <row r="334" spans="1:26" ht="12.75" customHeight="1" x14ac:dyDescent="0.25">
      <c r="A334" s="539" t="str">
        <f t="shared" ca="1" si="4"/>
        <v xml:space="preserve">       </v>
      </c>
      <c r="B334" s="540"/>
      <c r="C334" s="327"/>
      <c r="D334" s="209"/>
      <c r="E334" s="209"/>
      <c r="F334" s="209"/>
      <c r="G334" s="209"/>
      <c r="H334" s="209"/>
      <c r="I334" s="209"/>
      <c r="J334" s="209"/>
      <c r="K334" s="209"/>
      <c r="L334" s="210"/>
      <c r="M334" s="24" t="str">
        <f t="shared" ca="1" si="3"/>
        <v xml:space="preserve">       </v>
      </c>
      <c r="N334" s="25"/>
      <c r="O334" s="25"/>
      <c r="P334" s="25"/>
      <c r="Q334" s="25"/>
      <c r="R334" s="25"/>
      <c r="S334" s="25"/>
      <c r="T334" s="25"/>
      <c r="U334" s="25"/>
      <c r="V334" s="25"/>
      <c r="W334" s="25"/>
      <c r="X334" s="25"/>
      <c r="Y334" s="25"/>
      <c r="Z334" s="25"/>
    </row>
    <row r="335" spans="1:26" ht="12.75" customHeight="1" x14ac:dyDescent="0.25">
      <c r="A335" s="539" t="str">
        <f t="shared" ca="1" si="4"/>
        <v xml:space="preserve">       </v>
      </c>
      <c r="B335" s="540"/>
      <c r="C335" s="327"/>
      <c r="D335" s="209"/>
      <c r="E335" s="209"/>
      <c r="F335" s="209"/>
      <c r="G335" s="209"/>
      <c r="H335" s="209"/>
      <c r="I335" s="209"/>
      <c r="J335" s="209"/>
      <c r="K335" s="209"/>
      <c r="L335" s="210"/>
      <c r="M335" s="24" t="str">
        <f t="shared" ca="1" si="3"/>
        <v xml:space="preserve">       </v>
      </c>
      <c r="N335" s="25"/>
      <c r="O335" s="25"/>
      <c r="P335" s="25"/>
      <c r="Q335" s="25"/>
      <c r="R335" s="25"/>
      <c r="S335" s="25"/>
      <c r="T335" s="25"/>
      <c r="U335" s="25"/>
      <c r="V335" s="25"/>
      <c r="W335" s="25"/>
      <c r="X335" s="25"/>
      <c r="Y335" s="25"/>
      <c r="Z335" s="25"/>
    </row>
    <row r="336" spans="1:26" ht="12.75" customHeight="1" x14ac:dyDescent="0.25">
      <c r="A336" s="539" t="str">
        <f t="shared" ca="1" si="4"/>
        <v xml:space="preserve">       </v>
      </c>
      <c r="B336" s="540"/>
      <c r="C336" s="327"/>
      <c r="D336" s="209"/>
      <c r="E336" s="209"/>
      <c r="F336" s="209"/>
      <c r="G336" s="209"/>
      <c r="H336" s="209"/>
      <c r="I336" s="209"/>
      <c r="J336" s="209"/>
      <c r="K336" s="209"/>
      <c r="L336" s="210"/>
      <c r="M336" s="24" t="str">
        <f t="shared" ca="1" si="3"/>
        <v xml:space="preserve">       </v>
      </c>
      <c r="N336" s="25"/>
      <c r="O336" s="25"/>
      <c r="P336" s="25"/>
      <c r="Q336" s="25"/>
      <c r="R336" s="25"/>
      <c r="S336" s="25"/>
      <c r="T336" s="25"/>
      <c r="U336" s="25"/>
      <c r="V336" s="25"/>
      <c r="W336" s="25"/>
      <c r="X336" s="25"/>
      <c r="Y336" s="25"/>
      <c r="Z336" s="25"/>
    </row>
    <row r="337" spans="1:26" ht="12.75" customHeight="1" x14ac:dyDescent="0.25">
      <c r="A337" s="539" t="str">
        <f t="shared" ca="1" si="4"/>
        <v xml:space="preserve">       </v>
      </c>
      <c r="B337" s="540"/>
      <c r="C337" s="327"/>
      <c r="D337" s="209"/>
      <c r="E337" s="209"/>
      <c r="F337" s="209"/>
      <c r="G337" s="209"/>
      <c r="H337" s="209"/>
      <c r="I337" s="209"/>
      <c r="J337" s="209"/>
      <c r="K337" s="209"/>
      <c r="L337" s="210"/>
      <c r="M337" s="24" t="str">
        <f t="shared" ca="1" si="3"/>
        <v xml:space="preserve">       </v>
      </c>
      <c r="N337" s="25"/>
      <c r="O337" s="25"/>
      <c r="P337" s="25"/>
      <c r="Q337" s="25"/>
      <c r="R337" s="25"/>
      <c r="S337" s="25"/>
      <c r="T337" s="25"/>
      <c r="U337" s="25"/>
      <c r="V337" s="25"/>
      <c r="W337" s="25"/>
      <c r="X337" s="25"/>
      <c r="Y337" s="25"/>
      <c r="Z337" s="25"/>
    </row>
    <row r="338" spans="1:26" ht="12.75" customHeight="1" x14ac:dyDescent="0.25">
      <c r="A338" s="539" t="str">
        <f t="shared" ca="1" si="4"/>
        <v xml:space="preserve">       </v>
      </c>
      <c r="B338" s="540"/>
      <c r="C338" s="327"/>
      <c r="D338" s="209"/>
      <c r="E338" s="209"/>
      <c r="F338" s="209"/>
      <c r="G338" s="209"/>
      <c r="H338" s="209"/>
      <c r="I338" s="209"/>
      <c r="J338" s="209"/>
      <c r="K338" s="209"/>
      <c r="L338" s="210"/>
      <c r="M338" s="24" t="str">
        <f t="shared" ca="1" si="3"/>
        <v xml:space="preserve">       </v>
      </c>
      <c r="N338" s="25"/>
      <c r="O338" s="25"/>
      <c r="P338" s="25"/>
      <c r="Q338" s="25"/>
      <c r="R338" s="25"/>
      <c r="S338" s="25"/>
      <c r="T338" s="25"/>
      <c r="U338" s="25"/>
      <c r="V338" s="25"/>
      <c r="W338" s="25"/>
      <c r="X338" s="25"/>
      <c r="Y338" s="25"/>
      <c r="Z338" s="25"/>
    </row>
    <row r="339" spans="1:26" ht="12.75" customHeight="1" x14ac:dyDescent="0.25">
      <c r="A339" s="539" t="str">
        <f t="shared" ca="1" si="4"/>
        <v xml:space="preserve">       </v>
      </c>
      <c r="B339" s="540"/>
      <c r="C339" s="327"/>
      <c r="D339" s="209"/>
      <c r="E339" s="209"/>
      <c r="F339" s="209"/>
      <c r="G339" s="209"/>
      <c r="H339" s="209"/>
      <c r="I339" s="209"/>
      <c r="J339" s="209"/>
      <c r="K339" s="209"/>
      <c r="L339" s="210"/>
      <c r="M339" s="24" t="str">
        <f t="shared" ca="1" si="3"/>
        <v xml:space="preserve">       </v>
      </c>
      <c r="N339" s="25"/>
      <c r="O339" s="25"/>
      <c r="P339" s="25"/>
      <c r="Q339" s="25"/>
      <c r="R339" s="25"/>
      <c r="S339" s="25"/>
      <c r="T339" s="25"/>
      <c r="U339" s="25"/>
      <c r="V339" s="25"/>
      <c r="W339" s="25"/>
      <c r="X339" s="25"/>
      <c r="Y339" s="25"/>
      <c r="Z339" s="25"/>
    </row>
    <row r="340" spans="1:26" ht="12.75" customHeight="1" x14ac:dyDescent="0.25">
      <c r="A340" s="539" t="str">
        <f t="shared" ca="1" si="4"/>
        <v xml:space="preserve">       </v>
      </c>
      <c r="B340" s="540"/>
      <c r="C340" s="327"/>
      <c r="D340" s="209"/>
      <c r="E340" s="209"/>
      <c r="F340" s="209"/>
      <c r="G340" s="209"/>
      <c r="H340" s="209"/>
      <c r="I340" s="209"/>
      <c r="J340" s="209"/>
      <c r="K340" s="209"/>
      <c r="L340" s="210"/>
      <c r="M340" s="24" t="str">
        <f t="shared" ca="1" si="3"/>
        <v xml:space="preserve">       </v>
      </c>
      <c r="N340" s="25"/>
      <c r="O340" s="25"/>
      <c r="P340" s="25"/>
      <c r="Q340" s="25"/>
      <c r="R340" s="25"/>
      <c r="S340" s="25"/>
      <c r="T340" s="25"/>
      <c r="U340" s="25"/>
      <c r="V340" s="25"/>
      <c r="W340" s="25"/>
      <c r="X340" s="25"/>
      <c r="Y340" s="25"/>
      <c r="Z340" s="25"/>
    </row>
    <row r="341" spans="1:26" ht="12.75" customHeight="1" x14ac:dyDescent="0.25">
      <c r="A341" s="539" t="str">
        <f t="shared" ca="1" si="4"/>
        <v xml:space="preserve">       </v>
      </c>
      <c r="B341" s="540"/>
      <c r="C341" s="327"/>
      <c r="D341" s="209"/>
      <c r="E341" s="209"/>
      <c r="F341" s="209"/>
      <c r="G341" s="209"/>
      <c r="H341" s="209"/>
      <c r="I341" s="209"/>
      <c r="J341" s="209"/>
      <c r="K341" s="209"/>
      <c r="L341" s="210"/>
      <c r="M341" s="24" t="str">
        <f t="shared" ca="1" si="3"/>
        <v xml:space="preserve">       </v>
      </c>
      <c r="N341" s="25"/>
      <c r="O341" s="25"/>
      <c r="P341" s="25"/>
      <c r="Q341" s="25"/>
      <c r="R341" s="25"/>
      <c r="S341" s="25"/>
      <c r="T341" s="25"/>
      <c r="U341" s="25"/>
      <c r="V341" s="25"/>
      <c r="W341" s="25"/>
      <c r="X341" s="25"/>
      <c r="Y341" s="25"/>
      <c r="Z341" s="25"/>
    </row>
    <row r="342" spans="1:26" ht="12.75" customHeight="1" x14ac:dyDescent="0.25">
      <c r="A342" s="539" t="str">
        <f t="shared" ca="1" si="4"/>
        <v xml:space="preserve">       </v>
      </c>
      <c r="B342" s="540"/>
      <c r="C342" s="327"/>
      <c r="D342" s="209"/>
      <c r="E342" s="209"/>
      <c r="F342" s="209"/>
      <c r="G342" s="209"/>
      <c r="H342" s="209"/>
      <c r="I342" s="209"/>
      <c r="J342" s="209"/>
      <c r="K342" s="209"/>
      <c r="L342" s="210"/>
      <c r="M342" s="24" t="str">
        <f t="shared" ca="1" si="3"/>
        <v xml:space="preserve">       </v>
      </c>
      <c r="N342" s="25"/>
      <c r="O342" s="25"/>
      <c r="P342" s="25"/>
      <c r="Q342" s="25"/>
      <c r="R342" s="25"/>
      <c r="S342" s="25"/>
      <c r="T342" s="25"/>
      <c r="U342" s="25"/>
      <c r="V342" s="25"/>
      <c r="W342" s="25"/>
      <c r="X342" s="25"/>
      <c r="Y342" s="25"/>
      <c r="Z342" s="25"/>
    </row>
    <row r="343" spans="1:26" ht="12.75" customHeight="1" x14ac:dyDescent="0.25">
      <c r="A343" s="539" t="str">
        <f t="shared" ca="1" si="4"/>
        <v xml:space="preserve">       </v>
      </c>
      <c r="B343" s="540"/>
      <c r="C343" s="327"/>
      <c r="D343" s="209"/>
      <c r="E343" s="209"/>
      <c r="F343" s="209"/>
      <c r="G343" s="209"/>
      <c r="H343" s="209"/>
      <c r="I343" s="209"/>
      <c r="J343" s="209"/>
      <c r="K343" s="209"/>
      <c r="L343" s="210"/>
      <c r="M343" s="24" t="str">
        <f t="shared" ca="1" si="3"/>
        <v xml:space="preserve">       </v>
      </c>
      <c r="N343" s="25"/>
      <c r="O343" s="25"/>
      <c r="P343" s="25"/>
      <c r="Q343" s="25"/>
      <c r="R343" s="25"/>
      <c r="S343" s="25"/>
      <c r="T343" s="25"/>
      <c r="U343" s="25"/>
      <c r="V343" s="25"/>
      <c r="W343" s="25"/>
      <c r="X343" s="25"/>
      <c r="Y343" s="25"/>
      <c r="Z343" s="25"/>
    </row>
    <row r="344" spans="1:26" ht="12.75" customHeight="1" x14ac:dyDescent="0.25">
      <c r="A344" s="539" t="str">
        <f t="shared" ca="1" si="4"/>
        <v xml:space="preserve">       </v>
      </c>
      <c r="B344" s="540"/>
      <c r="C344" s="327"/>
      <c r="D344" s="209"/>
      <c r="E344" s="209"/>
      <c r="F344" s="209"/>
      <c r="G344" s="209"/>
      <c r="H344" s="209"/>
      <c r="I344" s="209"/>
      <c r="J344" s="209"/>
      <c r="K344" s="209"/>
      <c r="L344" s="210"/>
      <c r="M344" s="24" t="str">
        <f t="shared" ca="1" si="3"/>
        <v xml:space="preserve">       </v>
      </c>
      <c r="N344" s="25"/>
      <c r="O344" s="25"/>
      <c r="P344" s="25"/>
      <c r="Q344" s="25"/>
      <c r="R344" s="25"/>
      <c r="S344" s="25"/>
      <c r="T344" s="25"/>
      <c r="U344" s="25"/>
      <c r="V344" s="25"/>
      <c r="W344" s="25"/>
      <c r="X344" s="25"/>
      <c r="Y344" s="25"/>
      <c r="Z344" s="25"/>
    </row>
    <row r="345" spans="1:26" ht="12.75" customHeight="1" x14ac:dyDescent="0.25">
      <c r="A345" s="539" t="str">
        <f t="shared" ca="1" si="4"/>
        <v xml:space="preserve">       </v>
      </c>
      <c r="B345" s="540"/>
      <c r="C345" s="327"/>
      <c r="D345" s="209"/>
      <c r="E345" s="209"/>
      <c r="F345" s="209"/>
      <c r="G345" s="209"/>
      <c r="H345" s="209"/>
      <c r="I345" s="209"/>
      <c r="J345" s="209"/>
      <c r="K345" s="209"/>
      <c r="L345" s="210"/>
      <c r="M345" s="24" t="str">
        <f t="shared" ca="1" si="3"/>
        <v xml:space="preserve">       </v>
      </c>
      <c r="N345" s="25"/>
      <c r="O345" s="25"/>
      <c r="P345" s="25"/>
      <c r="Q345" s="25"/>
      <c r="R345" s="25"/>
      <c r="S345" s="25"/>
      <c r="T345" s="25"/>
      <c r="U345" s="25"/>
      <c r="V345" s="25"/>
      <c r="W345" s="25"/>
      <c r="X345" s="25"/>
      <c r="Y345" s="25"/>
      <c r="Z345" s="25"/>
    </row>
    <row r="346" spans="1:26" ht="12.75" customHeight="1" x14ac:dyDescent="0.25">
      <c r="A346" s="539" t="str">
        <f t="shared" ca="1" si="4"/>
        <v xml:space="preserve">       </v>
      </c>
      <c r="B346" s="540"/>
      <c r="C346" s="327"/>
      <c r="D346" s="209"/>
      <c r="E346" s="209"/>
      <c r="F346" s="209"/>
      <c r="G346" s="209"/>
      <c r="H346" s="209"/>
      <c r="I346" s="209"/>
      <c r="J346" s="209"/>
      <c r="K346" s="209"/>
      <c r="L346" s="210"/>
      <c r="M346" s="24" t="str">
        <f t="shared" ca="1" si="3"/>
        <v xml:space="preserve">       </v>
      </c>
      <c r="N346" s="25"/>
      <c r="O346" s="25"/>
      <c r="P346" s="25"/>
      <c r="Q346" s="25"/>
      <c r="R346" s="25"/>
      <c r="S346" s="25"/>
      <c r="T346" s="25"/>
      <c r="U346" s="25"/>
      <c r="V346" s="25"/>
      <c r="W346" s="25"/>
      <c r="X346" s="25"/>
      <c r="Y346" s="25"/>
      <c r="Z346" s="25"/>
    </row>
    <row r="347" spans="1:26" ht="12.75" customHeight="1" x14ac:dyDescent="0.25">
      <c r="A347" s="539" t="str">
        <f t="shared" ref="A347:A356" ca="1" si="5">OFFSET($A$213,(ROW()-346)*10-1,0)</f>
        <v xml:space="preserve">       </v>
      </c>
      <c r="B347" s="540"/>
      <c r="C347" s="327"/>
      <c r="D347" s="209"/>
      <c r="E347" s="209"/>
      <c r="F347" s="209"/>
      <c r="G347" s="209"/>
      <c r="H347" s="209"/>
      <c r="I347" s="209"/>
      <c r="J347" s="209"/>
      <c r="K347" s="209"/>
      <c r="L347" s="210"/>
      <c r="M347" s="24" t="str">
        <f t="shared" ca="1" si="3"/>
        <v xml:space="preserve">       </v>
      </c>
      <c r="N347" s="25"/>
      <c r="O347" s="25"/>
      <c r="P347" s="25"/>
      <c r="Q347" s="25"/>
      <c r="R347" s="25"/>
      <c r="S347" s="25"/>
      <c r="T347" s="25"/>
      <c r="U347" s="25"/>
      <c r="V347" s="25"/>
      <c r="W347" s="25"/>
      <c r="X347" s="25"/>
      <c r="Y347" s="25"/>
      <c r="Z347" s="25"/>
    </row>
    <row r="348" spans="1:26" ht="12.75" customHeight="1" x14ac:dyDescent="0.25">
      <c r="A348" s="539" t="str">
        <f t="shared" ca="1" si="5"/>
        <v xml:space="preserve">       </v>
      </c>
      <c r="B348" s="540"/>
      <c r="C348" s="327"/>
      <c r="D348" s="209"/>
      <c r="E348" s="209"/>
      <c r="F348" s="209"/>
      <c r="G348" s="209"/>
      <c r="H348" s="209"/>
      <c r="I348" s="209"/>
      <c r="J348" s="209"/>
      <c r="K348" s="209"/>
      <c r="L348" s="210"/>
      <c r="M348" s="24" t="str">
        <f t="shared" ca="1" si="3"/>
        <v xml:space="preserve">       </v>
      </c>
      <c r="N348" s="25"/>
      <c r="O348" s="25"/>
      <c r="P348" s="25"/>
      <c r="Q348" s="25"/>
      <c r="R348" s="25"/>
      <c r="S348" s="25"/>
      <c r="T348" s="25"/>
      <c r="U348" s="25"/>
      <c r="V348" s="25"/>
      <c r="W348" s="25"/>
      <c r="X348" s="25"/>
      <c r="Y348" s="25"/>
      <c r="Z348" s="25"/>
    </row>
    <row r="349" spans="1:26" ht="12.75" customHeight="1" x14ac:dyDescent="0.25">
      <c r="A349" s="539" t="str">
        <f t="shared" ca="1" si="5"/>
        <v xml:space="preserve">       </v>
      </c>
      <c r="B349" s="540"/>
      <c r="C349" s="327"/>
      <c r="D349" s="209"/>
      <c r="E349" s="209"/>
      <c r="F349" s="209"/>
      <c r="G349" s="209"/>
      <c r="H349" s="209"/>
      <c r="I349" s="209"/>
      <c r="J349" s="209"/>
      <c r="K349" s="209"/>
      <c r="L349" s="210"/>
      <c r="M349" s="24" t="str">
        <f t="shared" ca="1" si="3"/>
        <v xml:space="preserve">       </v>
      </c>
      <c r="N349" s="25"/>
      <c r="O349" s="25"/>
      <c r="P349" s="25"/>
      <c r="Q349" s="25"/>
      <c r="R349" s="25"/>
      <c r="S349" s="25"/>
      <c r="T349" s="25"/>
      <c r="U349" s="25"/>
      <c r="V349" s="25"/>
      <c r="W349" s="25"/>
      <c r="X349" s="25"/>
      <c r="Y349" s="25"/>
      <c r="Z349" s="25"/>
    </row>
    <row r="350" spans="1:26" ht="12.75" customHeight="1" x14ac:dyDescent="0.25">
      <c r="A350" s="539" t="str">
        <f t="shared" ca="1" si="5"/>
        <v xml:space="preserve">       </v>
      </c>
      <c r="B350" s="540"/>
      <c r="C350" s="327"/>
      <c r="D350" s="209"/>
      <c r="E350" s="209"/>
      <c r="F350" s="209"/>
      <c r="G350" s="209"/>
      <c r="H350" s="209"/>
      <c r="I350" s="209"/>
      <c r="J350" s="209"/>
      <c r="K350" s="209"/>
      <c r="L350" s="210"/>
      <c r="M350" s="24" t="str">
        <f t="shared" ca="1" si="3"/>
        <v xml:space="preserve">       </v>
      </c>
      <c r="N350" s="25"/>
      <c r="O350" s="25"/>
      <c r="P350" s="25"/>
      <c r="Q350" s="25"/>
      <c r="R350" s="25"/>
      <c r="S350" s="25"/>
      <c r="T350" s="25"/>
      <c r="U350" s="25"/>
      <c r="V350" s="25"/>
      <c r="W350" s="25"/>
      <c r="X350" s="25"/>
      <c r="Y350" s="25"/>
      <c r="Z350" s="25"/>
    </row>
    <row r="351" spans="1:26" ht="12.75" customHeight="1" x14ac:dyDescent="0.25">
      <c r="A351" s="539" t="str">
        <f t="shared" ca="1" si="5"/>
        <v xml:space="preserve">       </v>
      </c>
      <c r="B351" s="540"/>
      <c r="C351" s="327"/>
      <c r="D351" s="209"/>
      <c r="E351" s="209"/>
      <c r="F351" s="209"/>
      <c r="G351" s="209"/>
      <c r="H351" s="209"/>
      <c r="I351" s="209"/>
      <c r="J351" s="209"/>
      <c r="K351" s="209"/>
      <c r="L351" s="210"/>
      <c r="M351" s="24" t="str">
        <f t="shared" ca="1" si="3"/>
        <v xml:space="preserve">       </v>
      </c>
      <c r="N351" s="25"/>
      <c r="O351" s="25"/>
      <c r="P351" s="25"/>
      <c r="Q351" s="25"/>
      <c r="R351" s="25"/>
      <c r="S351" s="25"/>
      <c r="T351" s="25"/>
      <c r="U351" s="25"/>
      <c r="V351" s="25"/>
      <c r="W351" s="25"/>
      <c r="X351" s="25"/>
      <c r="Y351" s="25"/>
      <c r="Z351" s="25"/>
    </row>
    <row r="352" spans="1:26" ht="12.75" customHeight="1" x14ac:dyDescent="0.25">
      <c r="A352" s="539" t="str">
        <f t="shared" ca="1" si="5"/>
        <v xml:space="preserve">       </v>
      </c>
      <c r="B352" s="540"/>
      <c r="C352" s="327"/>
      <c r="D352" s="209"/>
      <c r="E352" s="209"/>
      <c r="F352" s="209"/>
      <c r="G352" s="209"/>
      <c r="H352" s="209"/>
      <c r="I352" s="209"/>
      <c r="J352" s="209"/>
      <c r="K352" s="209"/>
      <c r="L352" s="210"/>
      <c r="M352" s="24" t="str">
        <f t="shared" ca="1" si="3"/>
        <v xml:space="preserve">       </v>
      </c>
      <c r="N352" s="25"/>
      <c r="O352" s="25"/>
      <c r="P352" s="25"/>
      <c r="Q352" s="25"/>
      <c r="R352" s="25"/>
      <c r="S352" s="25"/>
      <c r="T352" s="25"/>
      <c r="U352" s="25"/>
      <c r="V352" s="25"/>
      <c r="W352" s="25"/>
      <c r="X352" s="25"/>
      <c r="Y352" s="25"/>
      <c r="Z352" s="25"/>
    </row>
    <row r="353" spans="1:26" ht="12.75" customHeight="1" x14ac:dyDescent="0.25">
      <c r="A353" s="539" t="str">
        <f t="shared" ca="1" si="5"/>
        <v xml:space="preserve">       </v>
      </c>
      <c r="B353" s="540"/>
      <c r="C353" s="327"/>
      <c r="D353" s="209"/>
      <c r="E353" s="209"/>
      <c r="F353" s="209"/>
      <c r="G353" s="209"/>
      <c r="H353" s="209"/>
      <c r="I353" s="209"/>
      <c r="J353" s="209"/>
      <c r="K353" s="209"/>
      <c r="L353" s="210"/>
      <c r="M353" s="24" t="str">
        <f t="shared" ca="1" si="3"/>
        <v xml:space="preserve">       </v>
      </c>
      <c r="N353" s="25"/>
      <c r="O353" s="25"/>
      <c r="P353" s="25"/>
      <c r="Q353" s="25"/>
      <c r="R353" s="25"/>
      <c r="S353" s="25"/>
      <c r="T353" s="25"/>
      <c r="U353" s="25"/>
      <c r="V353" s="25"/>
      <c r="W353" s="25"/>
      <c r="X353" s="25"/>
      <c r="Y353" s="25"/>
      <c r="Z353" s="25"/>
    </row>
    <row r="354" spans="1:26" ht="12.75" customHeight="1" x14ac:dyDescent="0.25">
      <c r="A354" s="539" t="str">
        <f t="shared" ca="1" si="5"/>
        <v xml:space="preserve">       </v>
      </c>
      <c r="B354" s="540"/>
      <c r="C354" s="327"/>
      <c r="D354" s="209"/>
      <c r="E354" s="209"/>
      <c r="F354" s="209"/>
      <c r="G354" s="209"/>
      <c r="H354" s="209"/>
      <c r="I354" s="209"/>
      <c r="J354" s="209"/>
      <c r="K354" s="209"/>
      <c r="L354" s="210"/>
      <c r="M354" s="24" t="str">
        <f t="shared" ca="1" si="3"/>
        <v xml:space="preserve">       </v>
      </c>
      <c r="N354" s="25"/>
      <c r="O354" s="25"/>
      <c r="P354" s="25"/>
      <c r="Q354" s="25"/>
      <c r="R354" s="25"/>
      <c r="S354" s="25"/>
      <c r="T354" s="25"/>
      <c r="U354" s="25"/>
      <c r="V354" s="25"/>
      <c r="W354" s="25"/>
      <c r="X354" s="25"/>
      <c r="Y354" s="25"/>
      <c r="Z354" s="25"/>
    </row>
    <row r="355" spans="1:26" ht="12.75" customHeight="1" x14ac:dyDescent="0.25">
      <c r="A355" s="539" t="str">
        <f t="shared" ca="1" si="5"/>
        <v xml:space="preserve">       </v>
      </c>
      <c r="B355" s="540"/>
      <c r="C355" s="327"/>
      <c r="D355" s="209"/>
      <c r="E355" s="209"/>
      <c r="F355" s="209"/>
      <c r="G355" s="209"/>
      <c r="H355" s="209"/>
      <c r="I355" s="209"/>
      <c r="J355" s="209"/>
      <c r="K355" s="209"/>
      <c r="L355" s="210"/>
      <c r="M355" s="24" t="str">
        <f t="shared" ca="1" si="3"/>
        <v xml:space="preserve">       </v>
      </c>
      <c r="N355" s="25"/>
      <c r="O355" s="25"/>
      <c r="P355" s="25"/>
      <c r="Q355" s="25"/>
      <c r="R355" s="25"/>
      <c r="S355" s="25"/>
      <c r="T355" s="25"/>
      <c r="U355" s="25"/>
      <c r="V355" s="25"/>
      <c r="W355" s="25"/>
      <c r="X355" s="25"/>
      <c r="Y355" s="25"/>
      <c r="Z355" s="25"/>
    </row>
    <row r="356" spans="1:26" ht="12.75" customHeight="1" x14ac:dyDescent="0.25">
      <c r="A356" s="539" t="str">
        <f t="shared" ca="1" si="5"/>
        <v xml:space="preserve">       </v>
      </c>
      <c r="B356" s="540"/>
      <c r="C356" s="212"/>
      <c r="D356" s="213"/>
      <c r="E356" s="213"/>
      <c r="F356" s="213"/>
      <c r="G356" s="213"/>
      <c r="H356" s="213"/>
      <c r="I356" s="213"/>
      <c r="J356" s="213"/>
      <c r="K356" s="213"/>
      <c r="L356" s="214"/>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51" t="str">
        <f>'M1'!A357:L357</f>
        <v>EXPERIENCIAS FORMATIVAS EN SITUACIONES REALES DE TRABAJO (EFSRT)</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18.75" customHeight="1" x14ac:dyDescent="0.25">
      <c r="A358" s="215" t="str">
        <f>'M1'!A358</f>
        <v>LUGAR PARA EL DESARROLLO DE LA EFSRT</v>
      </c>
      <c r="B358" s="215" t="str">
        <f>'M1'!B358</f>
        <v>AMBIENTES/ÁREAS (1)</v>
      </c>
      <c r="C358" s="571" t="str">
        <f>'M1'!C358:J358</f>
        <v>DESCRIPCIÓN DE LA ESTRATEGIA PARA LA IMPLEMENTACIÓN DE LA EFSRT (2)</v>
      </c>
      <c r="D358" s="548"/>
      <c r="E358" s="548"/>
      <c r="F358" s="548"/>
      <c r="G358" s="548"/>
      <c r="H358" s="548"/>
      <c r="I358" s="548"/>
      <c r="J358" s="540"/>
      <c r="K358" s="215" t="str">
        <f>'M1'!K358</f>
        <v>CRÉDITOS</v>
      </c>
      <c r="L358" s="215" t="str">
        <f>'M1'!L358</f>
        <v>HORAS (P)</v>
      </c>
      <c r="M358" s="24" t="str">
        <f t="shared" si="3"/>
        <v>LUGAR PARA EL DESARROLLO DE LA EFSRT</v>
      </c>
      <c r="N358" s="175"/>
      <c r="O358" s="175"/>
      <c r="P358" s="175"/>
      <c r="Q358" s="175"/>
      <c r="R358" s="175"/>
      <c r="S358" s="175"/>
      <c r="T358" s="175"/>
      <c r="U358" s="175"/>
      <c r="V358" s="175"/>
      <c r="W358" s="175"/>
      <c r="X358" s="175"/>
      <c r="Y358" s="175"/>
      <c r="Z358" s="175"/>
    </row>
    <row r="359" spans="1:26" ht="12.75" customHeight="1" x14ac:dyDescent="0.25">
      <c r="A359" s="219"/>
      <c r="B359" s="219"/>
      <c r="C359" s="539"/>
      <c r="D359" s="548"/>
      <c r="E359" s="548"/>
      <c r="F359" s="548"/>
      <c r="G359" s="548"/>
      <c r="H359" s="548"/>
      <c r="I359" s="548"/>
      <c r="J359" s="540"/>
      <c r="K359" s="217">
        <f>Organización_Modular!I164</f>
        <v>0</v>
      </c>
      <c r="L359" s="218">
        <f>K359*32</f>
        <v>0</v>
      </c>
      <c r="M359" s="24">
        <f t="shared" ref="M359:M360" si="6">C359</f>
        <v>0</v>
      </c>
      <c r="N359" s="175"/>
      <c r="O359" s="175"/>
      <c r="P359" s="175"/>
      <c r="Q359" s="175"/>
      <c r="R359" s="175"/>
      <c r="S359" s="175"/>
      <c r="T359" s="175"/>
      <c r="U359" s="175"/>
      <c r="V359" s="175"/>
      <c r="W359" s="175"/>
      <c r="X359" s="175"/>
      <c r="Y359" s="175"/>
      <c r="Z359" s="175"/>
    </row>
    <row r="360" spans="1:26" ht="12.75" customHeight="1" x14ac:dyDescent="0.25">
      <c r="A360" s="219"/>
      <c r="B360" s="219"/>
      <c r="C360" s="539"/>
      <c r="D360" s="548"/>
      <c r="E360" s="548"/>
      <c r="F360" s="548"/>
      <c r="G360" s="548"/>
      <c r="H360" s="548"/>
      <c r="I360" s="548"/>
      <c r="J360" s="540"/>
      <c r="K360" s="220"/>
      <c r="L360" s="221"/>
      <c r="M360" s="24">
        <f t="shared" si="6"/>
        <v>0</v>
      </c>
      <c r="N360" s="175"/>
      <c r="O360" s="175"/>
      <c r="P360" s="175"/>
      <c r="Q360" s="175"/>
      <c r="R360" s="175"/>
      <c r="S360" s="175"/>
      <c r="T360" s="175"/>
      <c r="U360" s="175"/>
      <c r="V360" s="175"/>
      <c r="W360" s="175"/>
      <c r="X360" s="175"/>
      <c r="Y360" s="175"/>
      <c r="Z360" s="175"/>
    </row>
    <row r="361" spans="1:26" ht="27.75" customHeight="1" x14ac:dyDescent="0.25">
      <c r="A361" s="569" t="str">
        <f>'M1'!A361</f>
        <v>(1) Colocar el nombre del espacio, área u otros, donde se desarrolla las EFSRT
(2) Realizar una breve descripción respecto al desarrollo de las EFSRT, según el lugar de realización.</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172"/>
      <c r="D362" s="222"/>
      <c r="E362" s="222"/>
      <c r="F362" s="223"/>
      <c r="G362" s="223"/>
      <c r="H362" s="223"/>
      <c r="I362" s="223"/>
      <c r="J362" s="223"/>
      <c r="K362" s="223"/>
      <c r="L362" s="223"/>
      <c r="M362" s="24"/>
      <c r="N362" s="25"/>
      <c r="O362" s="25"/>
      <c r="P362" s="25"/>
      <c r="Q362" s="25"/>
      <c r="R362" s="25"/>
      <c r="S362" s="25"/>
      <c r="T362" s="25"/>
      <c r="U362" s="25"/>
      <c r="V362" s="25"/>
      <c r="W362" s="25"/>
      <c r="X362" s="25"/>
      <c r="Y362" s="25"/>
      <c r="Z362" s="25"/>
    </row>
    <row r="363" spans="1:26" ht="12.75" customHeight="1" x14ac:dyDescent="0.25">
      <c r="A363" s="224" t="s">
        <v>540</v>
      </c>
      <c r="B363" s="225" t="s">
        <v>546</v>
      </c>
      <c r="C363" s="172"/>
      <c r="D363" s="222"/>
      <c r="E363" s="222"/>
      <c r="F363" s="223"/>
      <c r="G363" s="223"/>
      <c r="H363" s="223"/>
      <c r="I363" s="223"/>
      <c r="J363" s="223"/>
      <c r="K363" s="223"/>
      <c r="L363" s="223"/>
      <c r="M363" s="24"/>
      <c r="N363" s="25"/>
      <c r="O363" s="25"/>
      <c r="P363" s="25"/>
      <c r="Q363" s="25"/>
      <c r="R363" s="25"/>
      <c r="S363" s="25"/>
      <c r="T363" s="25"/>
      <c r="U363" s="25"/>
      <c r="V363" s="25"/>
      <c r="W363" s="25"/>
      <c r="X363" s="25"/>
      <c r="Y363" s="25"/>
      <c r="Z363" s="25"/>
    </row>
    <row r="364" spans="1:26" ht="12.75" customHeight="1" x14ac:dyDescent="0.25">
      <c r="A364" s="224"/>
      <c r="B364" s="225" t="s">
        <v>547</v>
      </c>
      <c r="C364" s="172"/>
      <c r="D364" s="222"/>
      <c r="E364" s="222"/>
      <c r="F364" s="223"/>
      <c r="G364" s="223"/>
      <c r="H364" s="223"/>
      <c r="I364" s="223"/>
      <c r="J364" s="223"/>
      <c r="K364" s="223"/>
      <c r="L364" s="223"/>
      <c r="M364" s="24"/>
      <c r="N364" s="25"/>
      <c r="O364" s="25"/>
      <c r="P364" s="25"/>
      <c r="Q364" s="25"/>
      <c r="R364" s="25"/>
      <c r="S364" s="25"/>
      <c r="T364" s="25"/>
      <c r="U364" s="25"/>
      <c r="V364" s="25"/>
      <c r="W364" s="25"/>
      <c r="X364" s="25"/>
      <c r="Y364" s="25"/>
      <c r="Z364" s="25"/>
    </row>
    <row r="365" spans="1:26" ht="12.75" customHeight="1" x14ac:dyDescent="0.25">
      <c r="A365" s="224"/>
      <c r="B365" s="225" t="s">
        <v>548</v>
      </c>
      <c r="C365" s="172"/>
      <c r="D365" s="222"/>
      <c r="E365" s="222"/>
      <c r="F365" s="223"/>
      <c r="G365" s="223"/>
      <c r="H365" s="223"/>
      <c r="I365" s="223"/>
      <c r="J365" s="223"/>
      <c r="K365" s="223"/>
      <c r="L365" s="223"/>
      <c r="M365" s="24"/>
      <c r="N365" s="25"/>
      <c r="O365" s="25"/>
      <c r="P365" s="25"/>
      <c r="Q365" s="25"/>
      <c r="R365" s="25"/>
      <c r="S365" s="25"/>
      <c r="T365" s="25"/>
      <c r="U365" s="25"/>
      <c r="V365" s="25"/>
      <c r="W365" s="25"/>
      <c r="X365" s="25"/>
      <c r="Y365" s="25"/>
      <c r="Z365" s="25"/>
    </row>
    <row r="366" spans="1:26" ht="12.75" customHeight="1" x14ac:dyDescent="0.25">
      <c r="A366" s="224"/>
      <c r="B366" s="225" t="s">
        <v>549</v>
      </c>
      <c r="C366" s="172"/>
      <c r="D366" s="222"/>
      <c r="E366" s="222"/>
      <c r="F366" s="223"/>
      <c r="G366" s="223"/>
      <c r="H366" s="223"/>
      <c r="I366" s="223"/>
      <c r="J366" s="223"/>
      <c r="K366" s="223"/>
      <c r="L366" s="223"/>
      <c r="M366" s="24"/>
      <c r="N366" s="25"/>
      <c r="O366" s="25"/>
      <c r="P366" s="25"/>
      <c r="Q366" s="25"/>
      <c r="R366" s="25"/>
      <c r="S366" s="25"/>
      <c r="T366" s="25"/>
      <c r="U366" s="25"/>
      <c r="V366" s="25"/>
      <c r="W366" s="25"/>
      <c r="X366" s="25"/>
      <c r="Y366" s="25"/>
      <c r="Z366" s="25"/>
    </row>
    <row r="367" spans="1:26" ht="12.75" customHeight="1" x14ac:dyDescent="0.25">
      <c r="A367" s="227"/>
      <c r="B367" s="225" t="s">
        <v>550</v>
      </c>
      <c r="C367" s="172"/>
      <c r="D367" s="222"/>
      <c r="E367" s="222"/>
      <c r="F367" s="223"/>
      <c r="G367" s="223"/>
      <c r="H367" s="223"/>
      <c r="I367" s="223"/>
      <c r="J367" s="223"/>
      <c r="K367" s="223"/>
      <c r="L367" s="223"/>
      <c r="M367" s="24"/>
      <c r="N367" s="25"/>
      <c r="O367" s="25"/>
      <c r="P367" s="25"/>
      <c r="Q367" s="25"/>
      <c r="R367" s="25"/>
      <c r="S367" s="25"/>
      <c r="T367" s="25"/>
      <c r="U367" s="25"/>
      <c r="V367" s="25"/>
      <c r="W367" s="25"/>
      <c r="X367" s="25"/>
      <c r="Y367" s="25"/>
      <c r="Z367" s="25"/>
    </row>
    <row r="368" spans="1:26" ht="12.75" customHeight="1" x14ac:dyDescent="0.25">
      <c r="A368" s="223"/>
      <c r="B368" s="172"/>
      <c r="C368" s="172"/>
      <c r="D368" s="222"/>
      <c r="E368" s="222"/>
      <c r="F368" s="223"/>
      <c r="G368" s="223"/>
      <c r="H368" s="223"/>
      <c r="I368" s="223"/>
      <c r="J368" s="223"/>
      <c r="K368" s="223"/>
      <c r="L368" s="223"/>
      <c r="M368" s="24"/>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4"/>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4"/>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4"/>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4"/>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4"/>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4"/>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4"/>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4"/>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4"/>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4"/>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4"/>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4"/>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4"/>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4"/>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4"/>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4"/>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4"/>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4"/>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4"/>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4"/>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4"/>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4"/>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4"/>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4"/>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4"/>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4"/>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4"/>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4"/>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4"/>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4"/>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4"/>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4"/>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4"/>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4"/>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4"/>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4"/>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4"/>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4"/>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4"/>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4"/>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4"/>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4"/>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4"/>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4"/>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4"/>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4"/>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4"/>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4"/>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4"/>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4"/>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4"/>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4"/>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4"/>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4"/>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4"/>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4"/>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4"/>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4"/>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4"/>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4"/>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4"/>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4"/>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4"/>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4"/>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4"/>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4"/>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4"/>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4"/>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4"/>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4"/>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4"/>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4"/>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4"/>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4"/>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4"/>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4"/>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4"/>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4"/>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4"/>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4"/>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4"/>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4"/>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4"/>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4"/>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4"/>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4"/>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4"/>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4"/>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4"/>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4"/>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4"/>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4"/>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4"/>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4"/>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4"/>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4"/>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4"/>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4"/>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4"/>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4"/>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4"/>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4"/>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4"/>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4"/>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4"/>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4"/>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4"/>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4"/>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4"/>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4"/>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4"/>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4"/>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4"/>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4"/>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4"/>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4"/>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4"/>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4"/>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4"/>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4"/>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4"/>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4"/>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4"/>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4"/>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4"/>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4"/>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4"/>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4"/>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4"/>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4"/>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4"/>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4"/>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4"/>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4"/>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4"/>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4"/>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4"/>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4"/>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4"/>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4"/>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4"/>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4"/>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4"/>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4"/>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4"/>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4"/>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4"/>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4"/>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4"/>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4"/>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4"/>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4"/>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4"/>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4"/>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4"/>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4"/>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4"/>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4"/>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4"/>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4"/>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4"/>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4"/>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4"/>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4"/>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4"/>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4"/>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4"/>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4"/>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4"/>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4"/>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4"/>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4"/>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4"/>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4"/>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4"/>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4"/>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4"/>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4"/>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4"/>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4"/>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4"/>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4"/>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4"/>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4"/>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4"/>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4"/>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4"/>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4"/>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4"/>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4"/>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4"/>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4"/>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4"/>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4"/>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4"/>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4"/>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4"/>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4"/>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4"/>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4"/>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4"/>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4"/>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4"/>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4"/>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4"/>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4"/>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4"/>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4"/>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4"/>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4"/>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4"/>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4"/>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4"/>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4"/>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4"/>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4"/>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4"/>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4"/>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4"/>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4"/>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4"/>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4"/>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4"/>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4"/>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4"/>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4"/>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4"/>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4"/>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4"/>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4"/>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4"/>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4"/>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4"/>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4"/>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4"/>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4"/>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4"/>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4"/>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4"/>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4"/>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4"/>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4"/>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4"/>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4"/>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4"/>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4"/>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4"/>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4"/>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4"/>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4"/>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4"/>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4"/>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4"/>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4"/>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4"/>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4"/>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4"/>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4"/>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4"/>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4"/>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4"/>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4"/>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4"/>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4"/>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4"/>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4"/>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4"/>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4"/>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4"/>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4"/>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4"/>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4"/>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4"/>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4"/>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4"/>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4"/>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4"/>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4"/>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4"/>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4"/>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4"/>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4"/>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4"/>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4"/>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4"/>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4"/>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4"/>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4"/>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4"/>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4"/>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4"/>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4"/>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4"/>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4"/>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4"/>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4"/>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4"/>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4"/>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4"/>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4"/>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4"/>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4"/>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4"/>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4"/>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4"/>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4"/>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4"/>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4"/>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4"/>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4"/>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4"/>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4"/>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4"/>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4"/>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4"/>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4"/>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4"/>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4"/>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4"/>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4"/>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4"/>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4"/>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4"/>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4"/>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4"/>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4"/>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4"/>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4"/>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4"/>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4"/>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4"/>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4"/>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4"/>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4"/>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4"/>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4"/>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4"/>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4"/>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4"/>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4"/>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4"/>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4"/>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4"/>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4"/>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4"/>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4"/>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4"/>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4"/>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4"/>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4"/>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4"/>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4"/>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4"/>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4"/>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4"/>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4"/>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4"/>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4"/>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4"/>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4"/>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4"/>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4"/>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4"/>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4"/>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4"/>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4"/>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4"/>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4"/>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4"/>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4"/>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4"/>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4"/>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4"/>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4"/>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4"/>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4"/>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4"/>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4"/>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4"/>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4"/>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4"/>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4"/>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4"/>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4"/>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4"/>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4"/>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4"/>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4"/>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4"/>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4"/>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4"/>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4"/>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4"/>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4"/>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4"/>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4"/>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4"/>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4"/>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4"/>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4"/>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4"/>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4"/>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4"/>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4"/>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4"/>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4"/>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4"/>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4"/>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4"/>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4"/>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4"/>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4"/>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4"/>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4"/>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4"/>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4"/>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4"/>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4"/>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4"/>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4"/>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4"/>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4"/>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4"/>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4"/>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4"/>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4"/>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4"/>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4"/>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4"/>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4"/>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4"/>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4"/>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4"/>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4"/>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4"/>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4"/>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4"/>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4"/>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4"/>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4"/>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4"/>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4"/>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4"/>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4"/>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4"/>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4"/>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4"/>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4"/>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4"/>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4"/>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4"/>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4"/>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4"/>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4"/>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4"/>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4"/>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4"/>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4"/>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4"/>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4"/>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4"/>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4"/>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4"/>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4"/>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4"/>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4"/>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4"/>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4"/>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4"/>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4"/>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4"/>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4"/>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4"/>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4"/>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4"/>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4"/>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4"/>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4"/>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4"/>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4"/>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4"/>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4"/>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4"/>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4"/>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4"/>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4"/>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4"/>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4"/>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4"/>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4"/>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4"/>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4"/>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4"/>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4"/>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4"/>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4"/>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4"/>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4"/>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4"/>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4"/>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4"/>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4"/>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4"/>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4"/>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4"/>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4"/>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4"/>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4"/>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4"/>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4"/>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4"/>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4"/>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4"/>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4"/>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4"/>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4"/>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4"/>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4"/>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4"/>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4"/>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4"/>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4"/>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4"/>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4"/>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4"/>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4"/>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4"/>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4"/>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4"/>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4"/>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4"/>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4"/>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4"/>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4"/>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4"/>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4"/>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4"/>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4"/>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4"/>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4"/>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4"/>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4"/>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4"/>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4"/>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4"/>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4"/>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4"/>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4"/>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4"/>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4"/>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4"/>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4"/>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4"/>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4"/>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4"/>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4"/>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4"/>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4"/>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4"/>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4"/>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4"/>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4"/>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4"/>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4"/>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4"/>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4"/>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4"/>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4"/>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4"/>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4"/>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4"/>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4"/>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4"/>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4"/>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4"/>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4"/>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4"/>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4"/>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4"/>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4"/>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4"/>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4"/>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4"/>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4"/>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4"/>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4"/>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4"/>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4"/>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4"/>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4"/>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4"/>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4"/>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4"/>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4"/>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4"/>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4"/>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4"/>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4"/>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4"/>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4"/>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4"/>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4"/>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4"/>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4"/>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4"/>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4"/>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4"/>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4"/>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4"/>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4"/>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4"/>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4"/>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4"/>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4"/>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4"/>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4"/>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4"/>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4"/>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4"/>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4"/>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4"/>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4"/>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4"/>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4"/>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4"/>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4"/>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4"/>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4"/>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4"/>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4"/>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4"/>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4"/>
      <c r="N1000" s="25"/>
      <c r="O1000" s="25"/>
      <c r="P1000" s="25"/>
      <c r="Q1000" s="25"/>
      <c r="R1000" s="25"/>
      <c r="S1000" s="25"/>
      <c r="T1000" s="25"/>
      <c r="U1000" s="25"/>
      <c r="V1000" s="25"/>
      <c r="W1000" s="25"/>
      <c r="X1000" s="25"/>
      <c r="Y1000" s="25"/>
      <c r="Z1000" s="25"/>
    </row>
  </sheetData>
  <autoFilter ref="A16:M361" xr:uid="{00000000-0009-0000-0000-000008000000}"/>
  <mergeCells count="63">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A323:L323"/>
    <mergeCell ref="A324:L324"/>
    <mergeCell ref="A325:L325"/>
    <mergeCell ref="A326:B326"/>
    <mergeCell ref="C326:L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C18:C217 L18:L217 C222:C321 L222:L321 C327:L356 A359:J360">
    <cfRule type="containsBlanks" dxfId="48" priority="1">
      <formula>LEN(TRIM(A359))=0</formula>
    </cfRule>
  </conditionalFormatting>
  <dataValidations count="1">
    <dataValidation type="list" allowBlank="1" showErrorMessage="1" sqref="A359:A360" xr:uid="{00000000-0002-0000-08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Z1000"/>
  <sheetViews>
    <sheetView showGridLines="0" workbookViewId="0"/>
  </sheetViews>
  <sheetFormatPr baseColWidth="10" defaultColWidth="14.42578125" defaultRowHeight="15" customHeight="1" x14ac:dyDescent="0.25"/>
  <cols>
    <col min="1" max="1" width="39.7109375" customWidth="1"/>
    <col min="2" max="2" width="41.7109375" customWidth="1"/>
    <col min="3" max="3" width="45.7109375" customWidth="1"/>
    <col min="4" max="4" width="22.7109375" customWidth="1"/>
    <col min="5" max="5" width="5.7109375" customWidth="1"/>
    <col min="6" max="7" width="6.7109375" customWidth="1"/>
    <col min="8" max="8" width="8.7109375" customWidth="1"/>
    <col min="9" max="10" width="6.7109375" customWidth="1"/>
    <col min="11" max="11" width="8.7109375" customWidth="1"/>
    <col min="12" max="12" width="20.7109375" customWidth="1"/>
    <col min="13" max="13" width="7" customWidth="1"/>
    <col min="14" max="26" width="11.42578125" customWidth="1"/>
  </cols>
  <sheetData>
    <row r="1" spans="1:26" ht="12.75" customHeight="1" x14ac:dyDescent="0.25">
      <c r="A1" s="471" t="str">
        <f>'M5'!A1:L1</f>
        <v>ORGANIZACIÓN DE LOS ELEMENTOS DEL MÓDULO</v>
      </c>
      <c r="B1" s="457"/>
      <c r="C1" s="457"/>
      <c r="D1" s="457"/>
      <c r="E1" s="457"/>
      <c r="F1" s="457"/>
      <c r="G1" s="457"/>
      <c r="H1" s="457"/>
      <c r="I1" s="457"/>
      <c r="J1" s="457"/>
      <c r="K1" s="457"/>
      <c r="L1" s="457"/>
      <c r="M1" s="239"/>
      <c r="N1" s="175"/>
      <c r="O1" s="175"/>
      <c r="P1" s="175"/>
      <c r="Q1" s="175"/>
      <c r="R1" s="175"/>
      <c r="S1" s="175"/>
      <c r="T1" s="175"/>
      <c r="U1" s="175"/>
      <c r="V1" s="175"/>
      <c r="W1" s="175"/>
      <c r="X1" s="175"/>
      <c r="Y1" s="175"/>
      <c r="Z1" s="175"/>
    </row>
    <row r="2" spans="1:26" ht="12.75" customHeight="1" x14ac:dyDescent="0.25">
      <c r="A2" s="176"/>
      <c r="B2" s="176"/>
      <c r="C2" s="176"/>
      <c r="D2" s="176"/>
      <c r="E2" s="176"/>
      <c r="F2" s="176"/>
      <c r="G2" s="176"/>
      <c r="H2" s="176"/>
      <c r="I2" s="176"/>
      <c r="J2" s="176"/>
      <c r="K2" s="176"/>
      <c r="L2" s="176"/>
      <c r="M2" s="239"/>
      <c r="N2" s="175"/>
      <c r="O2" s="175"/>
      <c r="P2" s="175"/>
      <c r="Q2" s="175"/>
      <c r="R2" s="175"/>
      <c r="S2" s="175"/>
      <c r="T2" s="175"/>
      <c r="U2" s="175"/>
      <c r="V2" s="175"/>
      <c r="W2" s="175"/>
      <c r="X2" s="175"/>
      <c r="Y2" s="175"/>
      <c r="Z2" s="175"/>
    </row>
    <row r="3" spans="1:26" ht="25.5" customHeight="1" x14ac:dyDescent="0.25">
      <c r="A3" s="13" t="s">
        <v>1</v>
      </c>
      <c r="B3" s="438" t="str">
        <f>Perfil_Egreso!B3</f>
        <v>CETPRO JUANJUI</v>
      </c>
      <c r="C3" s="433"/>
      <c r="D3" s="25"/>
      <c r="E3" s="25"/>
      <c r="F3" s="559" t="s">
        <v>489</v>
      </c>
      <c r="G3" s="423"/>
      <c r="H3" s="526"/>
      <c r="I3" s="472">
        <f>Perfil_Egreso!E3</f>
        <v>533836</v>
      </c>
      <c r="J3" s="436"/>
      <c r="K3" s="436"/>
      <c r="L3" s="433"/>
      <c r="M3" s="24"/>
      <c r="N3" s="25"/>
      <c r="O3" s="25"/>
      <c r="P3" s="25"/>
      <c r="Q3" s="25"/>
      <c r="R3" s="25"/>
      <c r="S3" s="25"/>
      <c r="T3" s="25"/>
      <c r="U3" s="25"/>
      <c r="V3" s="25"/>
      <c r="W3" s="25"/>
      <c r="X3" s="25"/>
      <c r="Y3" s="25"/>
      <c r="Z3" s="25"/>
    </row>
    <row r="4" spans="1:26" ht="15" customHeight="1" x14ac:dyDescent="0.25">
      <c r="A4" s="5"/>
      <c r="B4" s="5"/>
      <c r="C4" s="14"/>
      <c r="D4" s="14"/>
      <c r="E4" s="14"/>
      <c r="F4" s="25"/>
      <c r="G4" s="25"/>
      <c r="H4" s="25"/>
      <c r="I4" s="25"/>
      <c r="J4" s="25"/>
      <c r="K4" s="25"/>
      <c r="L4" s="25"/>
      <c r="M4" s="24"/>
      <c r="N4" s="25"/>
      <c r="O4" s="25"/>
      <c r="P4" s="25"/>
      <c r="Q4" s="25"/>
      <c r="R4" s="25"/>
      <c r="S4" s="25"/>
      <c r="T4" s="25"/>
      <c r="U4" s="25"/>
      <c r="V4" s="25"/>
      <c r="W4" s="25"/>
      <c r="X4" s="25"/>
      <c r="Y4" s="25"/>
      <c r="Z4" s="25"/>
    </row>
    <row r="5" spans="1:26" ht="26.25" customHeight="1" x14ac:dyDescent="0.25">
      <c r="A5" s="13" t="s">
        <v>3</v>
      </c>
      <c r="B5" s="26" t="str">
        <f>Perfil_Egreso!B5</f>
        <v>OTRAS ACTIVIDADES DE SERVICIO</v>
      </c>
      <c r="C5" s="394" t="s">
        <v>41</v>
      </c>
      <c r="D5" s="27" t="str">
        <f>Perfil_Egreso!D5</f>
        <v>SERVICIOS PERSONALES  Y DE HOGARES</v>
      </c>
      <c r="E5" s="395"/>
      <c r="F5" s="560" t="s">
        <v>7</v>
      </c>
      <c r="G5" s="457"/>
      <c r="H5" s="526"/>
      <c r="I5" s="438" t="str">
        <f>Perfil_Egreso!B7</f>
        <v>OTRAS ACTIVIDADES DE SERVICIOS PERSONALES</v>
      </c>
      <c r="J5" s="436"/>
      <c r="K5" s="436"/>
      <c r="L5" s="433"/>
      <c r="M5" s="24"/>
      <c r="N5" s="25"/>
      <c r="O5" s="25"/>
      <c r="P5" s="25"/>
      <c r="Q5" s="25"/>
      <c r="R5" s="25"/>
      <c r="S5" s="25"/>
      <c r="T5" s="25"/>
      <c r="U5" s="25"/>
      <c r="V5" s="25"/>
      <c r="W5" s="25"/>
      <c r="X5" s="25"/>
      <c r="Y5" s="25"/>
      <c r="Z5" s="25"/>
    </row>
    <row r="6" spans="1:26" ht="12.75" customHeight="1" x14ac:dyDescent="0.25">
      <c r="A6" s="4"/>
      <c r="B6" s="4"/>
      <c r="C6" s="29"/>
      <c r="D6" s="29"/>
      <c r="E6" s="29"/>
      <c r="F6" s="25"/>
      <c r="G6" s="25"/>
      <c r="H6" s="25"/>
      <c r="I6" s="25"/>
      <c r="J6" s="25"/>
      <c r="K6" s="25"/>
      <c r="L6" s="25"/>
      <c r="M6" s="24"/>
      <c r="N6" s="25"/>
      <c r="O6" s="25"/>
      <c r="P6" s="25"/>
      <c r="Q6" s="25"/>
      <c r="R6" s="25"/>
      <c r="S6" s="25"/>
      <c r="T6" s="25"/>
      <c r="U6" s="25"/>
      <c r="V6" s="25"/>
      <c r="W6" s="25"/>
      <c r="X6" s="25"/>
      <c r="Y6" s="25"/>
      <c r="Z6" s="25"/>
    </row>
    <row r="7" spans="1:26" ht="24" customHeight="1" x14ac:dyDescent="0.25">
      <c r="A7" s="4" t="str">
        <f>Perfil_Egreso!A11</f>
        <v>DENOMINACIÓN DEL PROGRAMA DE ESTUDIOS</v>
      </c>
      <c r="B7" s="12" t="str">
        <f>Perfil_Egreso!B11</f>
        <v>ESTILISMO</v>
      </c>
      <c r="C7" s="178" t="s">
        <v>12</v>
      </c>
      <c r="D7" s="36" t="str">
        <f>Perfil_Egreso!E11</f>
        <v>S3496-2-001</v>
      </c>
      <c r="E7" s="396"/>
      <c r="F7" s="559" t="str">
        <f>Perfil_Egreso!A9</f>
        <v>DENOMINACIÓN VARIANTE</v>
      </c>
      <c r="G7" s="423"/>
      <c r="H7" s="526"/>
      <c r="I7" s="438">
        <f>Perfil_Egreso!B9</f>
        <v>0</v>
      </c>
      <c r="J7" s="436"/>
      <c r="K7" s="436"/>
      <c r="L7" s="433"/>
      <c r="M7" s="24"/>
      <c r="N7" s="25"/>
      <c r="O7" s="25"/>
      <c r="P7" s="25"/>
      <c r="Q7" s="25"/>
      <c r="R7" s="25"/>
      <c r="S7" s="25"/>
      <c r="T7" s="25"/>
      <c r="U7" s="25"/>
      <c r="V7" s="25"/>
      <c r="W7" s="25"/>
      <c r="X7" s="25"/>
      <c r="Y7" s="25"/>
      <c r="Z7" s="25"/>
    </row>
    <row r="8" spans="1:26" ht="12.75" customHeight="1" x14ac:dyDescent="0.25">
      <c r="A8" s="33"/>
      <c r="B8" s="33"/>
      <c r="C8" s="33"/>
      <c r="D8" s="33"/>
      <c r="E8" s="33"/>
      <c r="F8" s="25"/>
      <c r="G8" s="25"/>
      <c r="H8" s="25"/>
      <c r="I8" s="25"/>
      <c r="J8" s="25"/>
      <c r="K8" s="25"/>
      <c r="L8" s="25"/>
      <c r="M8" s="24"/>
      <c r="N8" s="25"/>
      <c r="O8" s="25"/>
      <c r="P8" s="25"/>
      <c r="Q8" s="25"/>
      <c r="R8" s="25"/>
      <c r="S8" s="25"/>
      <c r="T8" s="25"/>
      <c r="U8" s="25"/>
      <c r="V8" s="25"/>
      <c r="W8" s="25"/>
      <c r="X8" s="25"/>
      <c r="Y8" s="25"/>
      <c r="Z8" s="25"/>
    </row>
    <row r="9" spans="1:26" ht="23.25" customHeight="1" x14ac:dyDescent="0.25">
      <c r="A9" s="179" t="str">
        <f>Perfil_Egreso!A13</f>
        <v>FORMACIÓN**</v>
      </c>
      <c r="B9" s="12">
        <f>Perfil_Egreso!B13</f>
        <v>0</v>
      </c>
      <c r="C9" s="177" t="s">
        <v>43</v>
      </c>
      <c r="D9" s="27">
        <f>Itinerario!W17</f>
        <v>2272</v>
      </c>
      <c r="E9" s="180"/>
      <c r="F9" s="562" t="s">
        <v>44</v>
      </c>
      <c r="G9" s="423"/>
      <c r="H9" s="526"/>
      <c r="I9" s="438">
        <f>Itinerario!T17</f>
        <v>83</v>
      </c>
      <c r="J9" s="436"/>
      <c r="K9" s="436"/>
      <c r="L9" s="433"/>
      <c r="M9" s="24"/>
      <c r="N9" s="25"/>
      <c r="O9" s="25"/>
      <c r="P9" s="25"/>
      <c r="Q9" s="25"/>
      <c r="R9" s="25"/>
      <c r="S9" s="25"/>
      <c r="T9" s="25"/>
      <c r="U9" s="25"/>
      <c r="V9" s="25"/>
      <c r="W9" s="25"/>
      <c r="X9" s="25"/>
      <c r="Y9" s="25"/>
      <c r="Z9" s="25"/>
    </row>
    <row r="10" spans="1:26" ht="12.75" customHeight="1" x14ac:dyDescent="0.25">
      <c r="A10" s="28"/>
      <c r="B10" s="28"/>
      <c r="C10" s="28"/>
      <c r="D10" s="33"/>
      <c r="E10" s="33"/>
      <c r="F10" s="25"/>
      <c r="G10" s="25"/>
      <c r="H10" s="25"/>
      <c r="I10" s="25"/>
      <c r="J10" s="25"/>
      <c r="K10" s="25"/>
      <c r="L10" s="25"/>
      <c r="M10" s="24"/>
      <c r="N10" s="25"/>
      <c r="O10" s="25"/>
      <c r="P10" s="25"/>
      <c r="Q10" s="25"/>
      <c r="R10" s="25"/>
      <c r="S10" s="25"/>
      <c r="T10" s="25"/>
      <c r="U10" s="25"/>
      <c r="V10" s="25"/>
      <c r="W10" s="25"/>
      <c r="X10" s="25"/>
      <c r="Y10" s="25"/>
      <c r="Z10" s="25"/>
    </row>
    <row r="11" spans="1:26" ht="27" customHeight="1" x14ac:dyDescent="0.25">
      <c r="A11" s="181" t="str">
        <f>Perfil_Egreso!C13</f>
        <v>MODALIDAD DEL SERVICIO EDUCATIVO ***</v>
      </c>
      <c r="B11" s="473" t="str">
        <f>Perfil_Egreso!D13</f>
        <v>PRESENCIAL</v>
      </c>
      <c r="C11" s="433"/>
      <c r="D11" s="25"/>
      <c r="E11" s="25"/>
      <c r="F11" s="563" t="str">
        <f>Perfil_Egreso!A15</f>
        <v>CICLO FORMATIVO</v>
      </c>
      <c r="G11" s="423"/>
      <c r="H11" s="526"/>
      <c r="I11" s="438" t="str">
        <f>Perfil_Egreso!B15</f>
        <v>TÉCNICO</v>
      </c>
      <c r="J11" s="436"/>
      <c r="K11" s="436"/>
      <c r="L11" s="433"/>
      <c r="M11" s="24"/>
      <c r="N11" s="25"/>
      <c r="O11" s="25"/>
      <c r="P11" s="25"/>
      <c r="Q11" s="25"/>
      <c r="R11" s="25"/>
      <c r="S11" s="25"/>
      <c r="T11" s="25"/>
      <c r="U11" s="25"/>
      <c r="V11" s="25"/>
      <c r="W11" s="25"/>
      <c r="X11" s="25"/>
      <c r="Y11" s="25"/>
      <c r="Z11" s="25"/>
    </row>
    <row r="12" spans="1:26" ht="8.25" customHeight="1" x14ac:dyDescent="0.25">
      <c r="A12" s="175"/>
      <c r="B12" s="175"/>
      <c r="C12" s="175"/>
      <c r="D12" s="175"/>
      <c r="E12" s="175"/>
      <c r="F12" s="175"/>
      <c r="G12" s="175"/>
      <c r="H12" s="175"/>
      <c r="I12" s="175"/>
      <c r="J12" s="175"/>
      <c r="K12" s="175"/>
      <c r="L12" s="175"/>
      <c r="M12" s="239"/>
      <c r="N12" s="175"/>
      <c r="O12" s="175"/>
      <c r="P12" s="175"/>
      <c r="Q12" s="175"/>
      <c r="R12" s="175"/>
      <c r="S12" s="175"/>
      <c r="T12" s="175"/>
      <c r="U12" s="175"/>
      <c r="V12" s="175"/>
      <c r="W12" s="175"/>
      <c r="X12" s="175"/>
      <c r="Y12" s="175"/>
      <c r="Z12" s="175"/>
    </row>
    <row r="13" spans="1:26" ht="18.75" customHeight="1" x14ac:dyDescent="0.25">
      <c r="A13" s="564" t="s">
        <v>490</v>
      </c>
      <c r="B13" s="548"/>
      <c r="C13" s="548"/>
      <c r="D13" s="548"/>
      <c r="E13" s="548"/>
      <c r="F13" s="548"/>
      <c r="G13" s="548"/>
      <c r="H13" s="548"/>
      <c r="I13" s="548"/>
      <c r="J13" s="548"/>
      <c r="K13" s="548"/>
      <c r="L13" s="540"/>
      <c r="M13" s="24"/>
      <c r="N13" s="25"/>
      <c r="O13" s="25"/>
      <c r="P13" s="25"/>
      <c r="Q13" s="25"/>
      <c r="R13" s="25"/>
      <c r="S13" s="25"/>
      <c r="T13" s="25"/>
      <c r="U13" s="25"/>
      <c r="V13" s="25"/>
      <c r="W13" s="25"/>
      <c r="X13" s="25"/>
      <c r="Y13" s="25"/>
      <c r="Z13" s="25"/>
    </row>
    <row r="14" spans="1:26" ht="78.75" customHeight="1" x14ac:dyDescent="0.25">
      <c r="A14" s="554">
        <f>Organización_Modular!C134</f>
        <v>0</v>
      </c>
      <c r="B14" s="548"/>
      <c r="C14" s="548"/>
      <c r="D14" s="548"/>
      <c r="E14" s="548"/>
      <c r="F14" s="548"/>
      <c r="G14" s="548"/>
      <c r="H14" s="548"/>
      <c r="I14" s="548"/>
      <c r="J14" s="548"/>
      <c r="K14" s="548"/>
      <c r="L14" s="540"/>
      <c r="M14" s="24"/>
      <c r="N14" s="25"/>
      <c r="O14" s="25"/>
      <c r="P14" s="25"/>
      <c r="Q14" s="25"/>
      <c r="R14" s="25"/>
      <c r="S14" s="25"/>
      <c r="T14" s="25"/>
      <c r="U14" s="25"/>
      <c r="V14" s="25"/>
      <c r="W14" s="25"/>
      <c r="X14" s="25"/>
      <c r="Y14" s="25"/>
      <c r="Z14" s="25"/>
    </row>
    <row r="15" spans="1:26" ht="12.75" customHeight="1" x14ac:dyDescent="0.25">
      <c r="A15" s="182" t="s">
        <v>491</v>
      </c>
      <c r="B15" s="555">
        <f>Organización_Modular!A165</f>
        <v>0</v>
      </c>
      <c r="C15" s="548"/>
      <c r="D15" s="548"/>
      <c r="E15" s="548"/>
      <c r="F15" s="548"/>
      <c r="G15" s="548"/>
      <c r="H15" s="548"/>
      <c r="I15" s="548"/>
      <c r="J15" s="548"/>
      <c r="K15" s="548"/>
      <c r="L15" s="540"/>
      <c r="M15" s="24"/>
      <c r="N15" s="25"/>
      <c r="O15" s="25"/>
      <c r="P15" s="25"/>
      <c r="Q15" s="25"/>
      <c r="R15" s="25"/>
      <c r="S15" s="25"/>
      <c r="T15" s="25"/>
      <c r="U15" s="25"/>
      <c r="V15" s="25"/>
      <c r="W15" s="25"/>
      <c r="X15" s="25"/>
      <c r="Y15" s="25"/>
      <c r="Z15" s="25"/>
    </row>
    <row r="16" spans="1:26" ht="18" customHeight="1" x14ac:dyDescent="0.25">
      <c r="A16" s="183" t="s">
        <v>492</v>
      </c>
      <c r="B16" s="184" t="s">
        <v>493</v>
      </c>
      <c r="C16" s="183" t="s">
        <v>494</v>
      </c>
      <c r="D16" s="183" t="s">
        <v>441</v>
      </c>
      <c r="E16" s="183" t="s">
        <v>495</v>
      </c>
      <c r="F16" s="547" t="s">
        <v>496</v>
      </c>
      <c r="G16" s="540"/>
      <c r="H16" s="183" t="s">
        <v>496</v>
      </c>
      <c r="I16" s="547" t="s">
        <v>497</v>
      </c>
      <c r="J16" s="540"/>
      <c r="K16" s="183" t="s">
        <v>497</v>
      </c>
      <c r="L16" s="183" t="s">
        <v>498</v>
      </c>
      <c r="M16" s="187" t="s">
        <v>20</v>
      </c>
      <c r="N16" s="25"/>
      <c r="O16" s="25"/>
      <c r="P16" s="25"/>
      <c r="Q16" s="25"/>
      <c r="R16" s="25"/>
      <c r="S16" s="25"/>
      <c r="T16" s="25"/>
      <c r="U16" s="25"/>
      <c r="V16" s="25"/>
      <c r="W16" s="25"/>
      <c r="X16" s="25"/>
      <c r="Y16" s="25"/>
      <c r="Z16" s="25"/>
    </row>
    <row r="17" spans="1:26" ht="15.75" customHeight="1" x14ac:dyDescent="0.25">
      <c r="A17" s="183"/>
      <c r="B17" s="184"/>
      <c r="C17" s="183"/>
      <c r="D17" s="183"/>
      <c r="E17" s="183"/>
      <c r="F17" s="183" t="s">
        <v>499</v>
      </c>
      <c r="G17" s="183" t="s">
        <v>500</v>
      </c>
      <c r="H17" s="183"/>
      <c r="I17" s="183" t="s">
        <v>499</v>
      </c>
      <c r="J17" s="183" t="s">
        <v>500</v>
      </c>
      <c r="K17" s="183"/>
      <c r="L17" s="183"/>
      <c r="M17" s="187"/>
      <c r="N17" s="25"/>
      <c r="O17" s="25"/>
      <c r="P17" s="25"/>
      <c r="Q17" s="25"/>
      <c r="R17" s="25"/>
      <c r="S17" s="25"/>
      <c r="T17" s="25"/>
      <c r="U17" s="25"/>
      <c r="V17" s="25"/>
      <c r="W17" s="25"/>
      <c r="X17" s="25"/>
      <c r="Y17" s="25"/>
      <c r="Z17" s="25"/>
    </row>
    <row r="18" spans="1:26" ht="12.75" customHeight="1" x14ac:dyDescent="0.25">
      <c r="A18" s="189" t="str">
        <f>Capacidades!L1515</f>
        <v xml:space="preserve">       </v>
      </c>
      <c r="B18" s="196" t="str">
        <f>Capacidades!M1515</f>
        <v xml:space="preserve">   </v>
      </c>
      <c r="C18" s="196"/>
      <c r="D18" s="191">
        <f>Organización_Modular!F165</f>
        <v>0</v>
      </c>
      <c r="E18" s="191">
        <f>Organización_Modular!G165</f>
        <v>0</v>
      </c>
      <c r="F18" s="191">
        <f>Organización_Modular!H165</f>
        <v>0</v>
      </c>
      <c r="G18" s="191">
        <f>Organización_Modular!I165</f>
        <v>0</v>
      </c>
      <c r="H18" s="191">
        <f>SUM(F18:G18)</f>
        <v>0</v>
      </c>
      <c r="I18" s="191">
        <f>F18*16</f>
        <v>0</v>
      </c>
      <c r="J18" s="191">
        <f>G18*32</f>
        <v>0</v>
      </c>
      <c r="K18" s="191">
        <f>SUM(I18:J18)</f>
        <v>0</v>
      </c>
      <c r="L18" s="192"/>
      <c r="M18" s="24" t="str">
        <f t="shared" ref="M18:M217" si="0">B18</f>
        <v xml:space="preserve">   </v>
      </c>
      <c r="N18" s="25"/>
      <c r="O18" s="25"/>
      <c r="P18" s="25"/>
      <c r="Q18" s="25"/>
      <c r="R18" s="25"/>
      <c r="S18" s="25"/>
      <c r="T18" s="25"/>
      <c r="U18" s="25"/>
      <c r="V18" s="25"/>
      <c r="W18" s="25"/>
      <c r="X18" s="25"/>
      <c r="Y18" s="25"/>
      <c r="Z18" s="25"/>
    </row>
    <row r="19" spans="1:26" ht="12.75" customHeight="1" x14ac:dyDescent="0.25">
      <c r="A19" s="193"/>
      <c r="B19" s="196" t="str">
        <f>Capacidades!M1516</f>
        <v xml:space="preserve">   </v>
      </c>
      <c r="C19" s="196"/>
      <c r="D19" s="194"/>
      <c r="E19" s="194"/>
      <c r="F19" s="194"/>
      <c r="G19" s="194"/>
      <c r="H19" s="194"/>
      <c r="I19" s="194"/>
      <c r="J19" s="194"/>
      <c r="K19" s="194"/>
      <c r="L19" s="195"/>
      <c r="M19" s="24" t="str">
        <f t="shared" si="0"/>
        <v xml:space="preserve">   </v>
      </c>
      <c r="N19" s="25"/>
      <c r="O19" s="25"/>
      <c r="P19" s="25"/>
      <c r="Q19" s="25"/>
      <c r="R19" s="25"/>
      <c r="S19" s="25"/>
      <c r="T19" s="25"/>
      <c r="U19" s="25"/>
      <c r="V19" s="25"/>
      <c r="W19" s="25"/>
      <c r="X19" s="25"/>
      <c r="Y19" s="25"/>
      <c r="Z19" s="25"/>
    </row>
    <row r="20" spans="1:26" ht="12.75" customHeight="1" x14ac:dyDescent="0.25">
      <c r="A20" s="193"/>
      <c r="B20" s="196" t="str">
        <f>Capacidades!M1517</f>
        <v xml:space="preserve">   </v>
      </c>
      <c r="C20" s="196"/>
      <c r="D20" s="194"/>
      <c r="E20" s="194"/>
      <c r="F20" s="194"/>
      <c r="G20" s="194"/>
      <c r="H20" s="194"/>
      <c r="I20" s="194"/>
      <c r="J20" s="194"/>
      <c r="K20" s="194"/>
      <c r="L20" s="195"/>
      <c r="M20" s="24" t="str">
        <f t="shared" si="0"/>
        <v xml:space="preserve">   </v>
      </c>
      <c r="N20" s="25"/>
      <c r="O20" s="25"/>
      <c r="P20" s="25"/>
      <c r="Q20" s="25"/>
      <c r="R20" s="25"/>
      <c r="S20" s="25"/>
      <c r="T20" s="25"/>
      <c r="U20" s="25"/>
      <c r="V20" s="25"/>
      <c r="W20" s="25"/>
      <c r="X20" s="25"/>
      <c r="Y20" s="25"/>
      <c r="Z20" s="25"/>
    </row>
    <row r="21" spans="1:26" ht="12.75" customHeight="1" x14ac:dyDescent="0.25">
      <c r="A21" s="193"/>
      <c r="B21" s="196" t="str">
        <f>Capacidades!M1518</f>
        <v xml:space="preserve">   </v>
      </c>
      <c r="C21" s="196"/>
      <c r="D21" s="194"/>
      <c r="E21" s="194"/>
      <c r="F21" s="194"/>
      <c r="G21" s="194"/>
      <c r="H21" s="194"/>
      <c r="I21" s="194"/>
      <c r="J21" s="194"/>
      <c r="K21" s="194"/>
      <c r="L21" s="195"/>
      <c r="M21" s="24" t="str">
        <f t="shared" si="0"/>
        <v xml:space="preserve">   </v>
      </c>
      <c r="N21" s="25"/>
      <c r="O21" s="25"/>
      <c r="P21" s="25"/>
      <c r="Q21" s="25"/>
      <c r="R21" s="25"/>
      <c r="S21" s="25"/>
      <c r="T21" s="25"/>
      <c r="U21" s="25"/>
      <c r="V21" s="25"/>
      <c r="W21" s="25"/>
      <c r="X21" s="25"/>
      <c r="Y21" s="25"/>
      <c r="Z21" s="25"/>
    </row>
    <row r="22" spans="1:26" ht="12.75" customHeight="1" x14ac:dyDescent="0.25">
      <c r="A22" s="193"/>
      <c r="B22" s="196" t="str">
        <f>Capacidades!M1519</f>
        <v xml:space="preserve">   </v>
      </c>
      <c r="C22" s="196"/>
      <c r="D22" s="194"/>
      <c r="E22" s="194"/>
      <c r="F22" s="194"/>
      <c r="G22" s="194"/>
      <c r="H22" s="194"/>
      <c r="I22" s="194"/>
      <c r="J22" s="194"/>
      <c r="K22" s="194"/>
      <c r="L22" s="195"/>
      <c r="M22" s="24" t="str">
        <f t="shared" si="0"/>
        <v xml:space="preserve">   </v>
      </c>
      <c r="N22" s="25"/>
      <c r="O22" s="25"/>
      <c r="P22" s="25"/>
      <c r="Q22" s="25"/>
      <c r="R22" s="25"/>
      <c r="S22" s="25"/>
      <c r="T22" s="25"/>
      <c r="U22" s="25"/>
      <c r="V22" s="25"/>
      <c r="W22" s="25"/>
      <c r="X22" s="25"/>
      <c r="Y22" s="25"/>
      <c r="Z22" s="25"/>
    </row>
    <row r="23" spans="1:26" ht="12.75" customHeight="1" x14ac:dyDescent="0.25">
      <c r="A23" s="193"/>
      <c r="B23" s="196" t="str">
        <f>Capacidades!M1520</f>
        <v xml:space="preserve">   </v>
      </c>
      <c r="C23" s="196"/>
      <c r="D23" s="194"/>
      <c r="E23" s="194"/>
      <c r="F23" s="194"/>
      <c r="G23" s="194"/>
      <c r="H23" s="194"/>
      <c r="I23" s="194"/>
      <c r="J23" s="194"/>
      <c r="K23" s="194"/>
      <c r="L23" s="195"/>
      <c r="M23" s="24" t="str">
        <f t="shared" si="0"/>
        <v xml:space="preserve">   </v>
      </c>
      <c r="N23" s="25"/>
      <c r="O23" s="25"/>
      <c r="P23" s="25"/>
      <c r="Q23" s="25"/>
      <c r="R23" s="25"/>
      <c r="S23" s="25"/>
      <c r="T23" s="25"/>
      <c r="U23" s="25"/>
      <c r="V23" s="25"/>
      <c r="W23" s="25"/>
      <c r="X23" s="25"/>
      <c r="Y23" s="25"/>
      <c r="Z23" s="25"/>
    </row>
    <row r="24" spans="1:26" ht="12.75" customHeight="1" x14ac:dyDescent="0.25">
      <c r="A24" s="193"/>
      <c r="B24" s="196" t="str">
        <f>Capacidades!M1521</f>
        <v xml:space="preserve">   </v>
      </c>
      <c r="C24" s="196"/>
      <c r="D24" s="194"/>
      <c r="E24" s="194"/>
      <c r="F24" s="194"/>
      <c r="G24" s="194"/>
      <c r="H24" s="194"/>
      <c r="I24" s="194"/>
      <c r="J24" s="194"/>
      <c r="K24" s="194"/>
      <c r="L24" s="195"/>
      <c r="M24" s="24" t="str">
        <f t="shared" si="0"/>
        <v xml:space="preserve">   </v>
      </c>
      <c r="N24" s="25"/>
      <c r="O24" s="25"/>
      <c r="P24" s="25"/>
      <c r="Q24" s="25"/>
      <c r="R24" s="25"/>
      <c r="S24" s="25"/>
      <c r="T24" s="25"/>
      <c r="U24" s="25"/>
      <c r="V24" s="25"/>
      <c r="W24" s="25"/>
      <c r="X24" s="25"/>
      <c r="Y24" s="25"/>
      <c r="Z24" s="25"/>
    </row>
    <row r="25" spans="1:26" ht="12.75" customHeight="1" x14ac:dyDescent="0.25">
      <c r="A25" s="193"/>
      <c r="B25" s="196" t="str">
        <f>Capacidades!M1522</f>
        <v xml:space="preserve">   </v>
      </c>
      <c r="C25" s="196"/>
      <c r="D25" s="194"/>
      <c r="E25" s="194"/>
      <c r="F25" s="194"/>
      <c r="G25" s="194"/>
      <c r="H25" s="194"/>
      <c r="I25" s="194"/>
      <c r="J25" s="194"/>
      <c r="K25" s="194"/>
      <c r="L25" s="195"/>
      <c r="M25" s="24" t="str">
        <f t="shared" si="0"/>
        <v xml:space="preserve">   </v>
      </c>
      <c r="N25" s="25"/>
      <c r="O25" s="25"/>
      <c r="P25" s="25"/>
      <c r="Q25" s="25"/>
      <c r="R25" s="25"/>
      <c r="S25" s="25"/>
      <c r="T25" s="25"/>
      <c r="U25" s="25"/>
      <c r="V25" s="25"/>
      <c r="W25" s="25"/>
      <c r="X25" s="25"/>
      <c r="Y25" s="25"/>
      <c r="Z25" s="25"/>
    </row>
    <row r="26" spans="1:26" ht="12.75" customHeight="1" x14ac:dyDescent="0.25">
      <c r="A26" s="193"/>
      <c r="B26" s="196" t="str">
        <f>Capacidades!M1523</f>
        <v xml:space="preserve">   </v>
      </c>
      <c r="C26" s="196"/>
      <c r="D26" s="194"/>
      <c r="E26" s="194"/>
      <c r="F26" s="194"/>
      <c r="G26" s="194"/>
      <c r="H26" s="194"/>
      <c r="I26" s="194"/>
      <c r="J26" s="194"/>
      <c r="K26" s="194"/>
      <c r="L26" s="195"/>
      <c r="M26" s="24" t="str">
        <f t="shared" si="0"/>
        <v xml:space="preserve">   </v>
      </c>
      <c r="N26" s="25"/>
      <c r="O26" s="25"/>
      <c r="P26" s="25"/>
      <c r="Q26" s="25"/>
      <c r="R26" s="25"/>
      <c r="S26" s="25"/>
      <c r="T26" s="25"/>
      <c r="U26" s="25"/>
      <c r="V26" s="25"/>
      <c r="W26" s="25"/>
      <c r="X26" s="25"/>
      <c r="Y26" s="25"/>
      <c r="Z26" s="25"/>
    </row>
    <row r="27" spans="1:26" ht="12.75" customHeight="1" x14ac:dyDescent="0.25">
      <c r="A27" s="199"/>
      <c r="B27" s="196" t="str">
        <f>Capacidades!M1524</f>
        <v xml:space="preserve">   </v>
      </c>
      <c r="C27" s="196"/>
      <c r="D27" s="200"/>
      <c r="E27" s="200"/>
      <c r="F27" s="200"/>
      <c r="G27" s="200"/>
      <c r="H27" s="200"/>
      <c r="I27" s="200"/>
      <c r="J27" s="200"/>
      <c r="K27" s="200"/>
      <c r="L27" s="201"/>
      <c r="M27" s="24" t="str">
        <f t="shared" si="0"/>
        <v xml:space="preserve">   </v>
      </c>
      <c r="N27" s="25"/>
      <c r="O27" s="25"/>
      <c r="P27" s="25"/>
      <c r="Q27" s="25"/>
      <c r="R27" s="25"/>
      <c r="S27" s="25"/>
      <c r="T27" s="25"/>
      <c r="U27" s="25"/>
      <c r="V27" s="25"/>
      <c r="W27" s="25"/>
      <c r="X27" s="25"/>
      <c r="Y27" s="25"/>
      <c r="Z27" s="25"/>
    </row>
    <row r="28" spans="1:26" ht="12.75" customHeight="1" x14ac:dyDescent="0.25">
      <c r="A28" s="189" t="str">
        <f>Capacidades!L1525</f>
        <v xml:space="preserve">       </v>
      </c>
      <c r="B28" s="196" t="str">
        <f>Capacidades!M1525</f>
        <v xml:space="preserve">   </v>
      </c>
      <c r="C28" s="196"/>
      <c r="D28" s="191">
        <f>Organización_Modular!F166</f>
        <v>0</v>
      </c>
      <c r="E28" s="191">
        <f>Organización_Modular!G166</f>
        <v>0</v>
      </c>
      <c r="F28" s="191">
        <f>Organización_Modular!H166</f>
        <v>0</v>
      </c>
      <c r="G28" s="191">
        <f>Organización_Modular!I166</f>
        <v>0</v>
      </c>
      <c r="H28" s="191">
        <f>SUM(F28:G28)</f>
        <v>0</v>
      </c>
      <c r="I28" s="191">
        <f>F28*16</f>
        <v>0</v>
      </c>
      <c r="J28" s="191">
        <f>G28*32</f>
        <v>0</v>
      </c>
      <c r="K28" s="191">
        <f>SUM(I28:J28)</f>
        <v>0</v>
      </c>
      <c r="L28" s="192"/>
      <c r="M28" s="24" t="str">
        <f t="shared" si="0"/>
        <v xml:space="preserve">   </v>
      </c>
      <c r="N28" s="25"/>
      <c r="O28" s="25"/>
      <c r="P28" s="25"/>
      <c r="Q28" s="25"/>
      <c r="R28" s="25"/>
      <c r="S28" s="25"/>
      <c r="T28" s="25"/>
      <c r="U28" s="25"/>
      <c r="V28" s="25"/>
      <c r="W28" s="25"/>
      <c r="X28" s="25"/>
      <c r="Y28" s="25"/>
      <c r="Z28" s="25"/>
    </row>
    <row r="29" spans="1:26" ht="12.75" customHeight="1" x14ac:dyDescent="0.25">
      <c r="A29" s="193"/>
      <c r="B29" s="196" t="str">
        <f>Capacidades!M1526</f>
        <v xml:space="preserve">   </v>
      </c>
      <c r="C29" s="196"/>
      <c r="D29" s="194"/>
      <c r="E29" s="194"/>
      <c r="F29" s="194"/>
      <c r="G29" s="194"/>
      <c r="H29" s="194"/>
      <c r="I29" s="194"/>
      <c r="J29" s="194"/>
      <c r="K29" s="194"/>
      <c r="L29" s="195"/>
      <c r="M29" s="24" t="str">
        <f t="shared" si="0"/>
        <v xml:space="preserve">   </v>
      </c>
      <c r="N29" s="25"/>
      <c r="O29" s="25"/>
      <c r="P29" s="25"/>
      <c r="Q29" s="25"/>
      <c r="R29" s="25"/>
      <c r="S29" s="25"/>
      <c r="T29" s="25"/>
      <c r="U29" s="25"/>
      <c r="V29" s="25"/>
      <c r="W29" s="25"/>
      <c r="X29" s="25"/>
      <c r="Y29" s="25"/>
      <c r="Z29" s="25"/>
    </row>
    <row r="30" spans="1:26" ht="12.75" customHeight="1" x14ac:dyDescent="0.25">
      <c r="A30" s="193"/>
      <c r="B30" s="196" t="str">
        <f>Capacidades!M1527</f>
        <v xml:space="preserve">   </v>
      </c>
      <c r="C30" s="196"/>
      <c r="D30" s="194"/>
      <c r="E30" s="194"/>
      <c r="F30" s="194"/>
      <c r="G30" s="194"/>
      <c r="H30" s="194"/>
      <c r="I30" s="194"/>
      <c r="J30" s="194"/>
      <c r="K30" s="194"/>
      <c r="L30" s="195"/>
      <c r="M30" s="24" t="str">
        <f t="shared" si="0"/>
        <v xml:space="preserve">   </v>
      </c>
      <c r="N30" s="25"/>
      <c r="O30" s="25"/>
      <c r="P30" s="25"/>
      <c r="Q30" s="25"/>
      <c r="R30" s="25"/>
      <c r="S30" s="25"/>
      <c r="T30" s="25"/>
      <c r="U30" s="25"/>
      <c r="V30" s="25"/>
      <c r="W30" s="25"/>
      <c r="X30" s="25"/>
      <c r="Y30" s="25"/>
      <c r="Z30" s="25"/>
    </row>
    <row r="31" spans="1:26" ht="12.75" customHeight="1" x14ac:dyDescent="0.25">
      <c r="A31" s="193"/>
      <c r="B31" s="196" t="str">
        <f>Capacidades!M1528</f>
        <v xml:space="preserve">   </v>
      </c>
      <c r="C31" s="196"/>
      <c r="D31" s="194"/>
      <c r="E31" s="194"/>
      <c r="F31" s="194"/>
      <c r="G31" s="194"/>
      <c r="H31" s="194"/>
      <c r="I31" s="194"/>
      <c r="J31" s="194"/>
      <c r="K31" s="194"/>
      <c r="L31" s="195"/>
      <c r="M31" s="24" t="str">
        <f t="shared" si="0"/>
        <v xml:space="preserve">   </v>
      </c>
      <c r="N31" s="25"/>
      <c r="O31" s="25"/>
      <c r="P31" s="25"/>
      <c r="Q31" s="25"/>
      <c r="R31" s="25"/>
      <c r="S31" s="25"/>
      <c r="T31" s="25"/>
      <c r="U31" s="25"/>
      <c r="V31" s="25"/>
      <c r="W31" s="25"/>
      <c r="X31" s="25"/>
      <c r="Y31" s="25"/>
      <c r="Z31" s="25"/>
    </row>
    <row r="32" spans="1:26" ht="12.75" customHeight="1" x14ac:dyDescent="0.25">
      <c r="A32" s="193"/>
      <c r="B32" s="196" t="str">
        <f>Capacidades!M1529</f>
        <v xml:space="preserve">   </v>
      </c>
      <c r="C32" s="196"/>
      <c r="D32" s="194"/>
      <c r="E32" s="194"/>
      <c r="F32" s="194"/>
      <c r="G32" s="194"/>
      <c r="H32" s="194"/>
      <c r="I32" s="194"/>
      <c r="J32" s="194"/>
      <c r="K32" s="194"/>
      <c r="L32" s="195"/>
      <c r="M32" s="24" t="str">
        <f t="shared" si="0"/>
        <v xml:space="preserve">   </v>
      </c>
      <c r="N32" s="25"/>
      <c r="O32" s="25"/>
      <c r="P32" s="25"/>
      <c r="Q32" s="25"/>
      <c r="R32" s="25"/>
      <c r="S32" s="25"/>
      <c r="T32" s="25"/>
      <c r="U32" s="25"/>
      <c r="V32" s="25"/>
      <c r="W32" s="25"/>
      <c r="X32" s="25"/>
      <c r="Y32" s="25"/>
      <c r="Z32" s="25"/>
    </row>
    <row r="33" spans="1:26" ht="12.75" customHeight="1" x14ac:dyDescent="0.25">
      <c r="A33" s="193"/>
      <c r="B33" s="196" t="str">
        <f>Capacidades!M1530</f>
        <v xml:space="preserve">   </v>
      </c>
      <c r="C33" s="196"/>
      <c r="D33" s="194"/>
      <c r="E33" s="194"/>
      <c r="F33" s="194"/>
      <c r="G33" s="194"/>
      <c r="H33" s="194"/>
      <c r="I33" s="194"/>
      <c r="J33" s="194"/>
      <c r="K33" s="194"/>
      <c r="L33" s="195"/>
      <c r="M33" s="24" t="str">
        <f t="shared" si="0"/>
        <v xml:space="preserve">   </v>
      </c>
      <c r="N33" s="25"/>
      <c r="O33" s="25"/>
      <c r="P33" s="25"/>
      <c r="Q33" s="25"/>
      <c r="R33" s="25"/>
      <c r="S33" s="25"/>
      <c r="T33" s="25"/>
      <c r="U33" s="25"/>
      <c r="V33" s="25"/>
      <c r="W33" s="25"/>
      <c r="X33" s="25"/>
      <c r="Y33" s="25"/>
      <c r="Z33" s="25"/>
    </row>
    <row r="34" spans="1:26" ht="12.75" customHeight="1" x14ac:dyDescent="0.25">
      <c r="A34" s="193"/>
      <c r="B34" s="196" t="str">
        <f>Capacidades!M1531</f>
        <v xml:space="preserve">   </v>
      </c>
      <c r="C34" s="196"/>
      <c r="D34" s="194"/>
      <c r="E34" s="194"/>
      <c r="F34" s="194"/>
      <c r="G34" s="194"/>
      <c r="H34" s="194"/>
      <c r="I34" s="194"/>
      <c r="J34" s="194"/>
      <c r="K34" s="194"/>
      <c r="L34" s="195"/>
      <c r="M34" s="24" t="str">
        <f t="shared" si="0"/>
        <v xml:space="preserve">   </v>
      </c>
      <c r="N34" s="25"/>
      <c r="O34" s="25"/>
      <c r="P34" s="25"/>
      <c r="Q34" s="25"/>
      <c r="R34" s="25"/>
      <c r="S34" s="25"/>
      <c r="T34" s="25"/>
      <c r="U34" s="25"/>
      <c r="V34" s="25"/>
      <c r="W34" s="25"/>
      <c r="X34" s="25"/>
      <c r="Y34" s="25"/>
      <c r="Z34" s="25"/>
    </row>
    <row r="35" spans="1:26" ht="12.75" customHeight="1" x14ac:dyDescent="0.25">
      <c r="A35" s="193"/>
      <c r="B35" s="196" t="str">
        <f>Capacidades!M1532</f>
        <v xml:space="preserve">   </v>
      </c>
      <c r="C35" s="196"/>
      <c r="D35" s="194"/>
      <c r="E35" s="194"/>
      <c r="F35" s="194"/>
      <c r="G35" s="194"/>
      <c r="H35" s="194"/>
      <c r="I35" s="194"/>
      <c r="J35" s="194"/>
      <c r="K35" s="194"/>
      <c r="L35" s="195"/>
      <c r="M35" s="24" t="str">
        <f t="shared" si="0"/>
        <v xml:space="preserve">   </v>
      </c>
      <c r="N35" s="25"/>
      <c r="O35" s="25"/>
      <c r="P35" s="25"/>
      <c r="Q35" s="25"/>
      <c r="R35" s="25"/>
      <c r="S35" s="25"/>
      <c r="T35" s="25"/>
      <c r="U35" s="25"/>
      <c r="V35" s="25"/>
      <c r="W35" s="25"/>
      <c r="X35" s="25"/>
      <c r="Y35" s="25"/>
      <c r="Z35" s="25"/>
    </row>
    <row r="36" spans="1:26" ht="12.75" customHeight="1" x14ac:dyDescent="0.25">
      <c r="A36" s="193"/>
      <c r="B36" s="196" t="str">
        <f>Capacidades!M1533</f>
        <v xml:space="preserve">   </v>
      </c>
      <c r="C36" s="196"/>
      <c r="D36" s="194"/>
      <c r="E36" s="194"/>
      <c r="F36" s="194"/>
      <c r="G36" s="194"/>
      <c r="H36" s="194"/>
      <c r="I36" s="194"/>
      <c r="J36" s="194"/>
      <c r="K36" s="194"/>
      <c r="L36" s="195"/>
      <c r="M36" s="24" t="str">
        <f t="shared" si="0"/>
        <v xml:space="preserve">   </v>
      </c>
      <c r="N36" s="25"/>
      <c r="O36" s="25"/>
      <c r="P36" s="25"/>
      <c r="Q36" s="25"/>
      <c r="R36" s="25"/>
      <c r="S36" s="25"/>
      <c r="T36" s="25"/>
      <c r="U36" s="25"/>
      <c r="V36" s="25"/>
      <c r="W36" s="25"/>
      <c r="X36" s="25"/>
      <c r="Y36" s="25"/>
      <c r="Z36" s="25"/>
    </row>
    <row r="37" spans="1:26" ht="12.75" customHeight="1" x14ac:dyDescent="0.25">
      <c r="A37" s="199"/>
      <c r="B37" s="196" t="str">
        <f>Capacidades!M1534</f>
        <v xml:space="preserve">   </v>
      </c>
      <c r="C37" s="196"/>
      <c r="D37" s="200"/>
      <c r="E37" s="200"/>
      <c r="F37" s="200"/>
      <c r="G37" s="200"/>
      <c r="H37" s="200"/>
      <c r="I37" s="200"/>
      <c r="J37" s="200"/>
      <c r="K37" s="200"/>
      <c r="L37" s="201"/>
      <c r="M37" s="24" t="str">
        <f t="shared" si="0"/>
        <v xml:space="preserve">   </v>
      </c>
      <c r="N37" s="25"/>
      <c r="O37" s="25"/>
      <c r="P37" s="25"/>
      <c r="Q37" s="25"/>
      <c r="R37" s="25"/>
      <c r="S37" s="25"/>
      <c r="T37" s="25"/>
      <c r="U37" s="25"/>
      <c r="V37" s="25"/>
      <c r="W37" s="25"/>
      <c r="X37" s="25"/>
      <c r="Y37" s="25"/>
      <c r="Z37" s="25"/>
    </row>
    <row r="38" spans="1:26" ht="12.75" customHeight="1" x14ac:dyDescent="0.25">
      <c r="A38" s="189" t="str">
        <f>Capacidades!L1535</f>
        <v xml:space="preserve">       </v>
      </c>
      <c r="B38" s="196" t="str">
        <f>Capacidades!M1535</f>
        <v xml:space="preserve">   </v>
      </c>
      <c r="C38" s="196"/>
      <c r="D38" s="191">
        <f>Organización_Modular!F167</f>
        <v>0</v>
      </c>
      <c r="E38" s="191">
        <f>Organización_Modular!G167</f>
        <v>0</v>
      </c>
      <c r="F38" s="191">
        <f>Organización_Modular!H167</f>
        <v>0</v>
      </c>
      <c r="G38" s="191">
        <f>Organización_Modular!I167</f>
        <v>0</v>
      </c>
      <c r="H38" s="191">
        <f>SUM(F38:G38)</f>
        <v>0</v>
      </c>
      <c r="I38" s="191">
        <f>F38*16</f>
        <v>0</v>
      </c>
      <c r="J38" s="191">
        <f>G38*32</f>
        <v>0</v>
      </c>
      <c r="K38" s="191">
        <f>SUM(I38:J38)</f>
        <v>0</v>
      </c>
      <c r="L38" s="192"/>
      <c r="M38" s="24" t="str">
        <f t="shared" si="0"/>
        <v xml:space="preserve">   </v>
      </c>
      <c r="N38" s="25"/>
      <c r="O38" s="25"/>
      <c r="P38" s="25"/>
      <c r="Q38" s="25"/>
      <c r="R38" s="25"/>
      <c r="S38" s="25"/>
      <c r="T38" s="25"/>
      <c r="U38" s="25"/>
      <c r="V38" s="25"/>
      <c r="W38" s="25"/>
      <c r="X38" s="25"/>
      <c r="Y38" s="25"/>
      <c r="Z38" s="25"/>
    </row>
    <row r="39" spans="1:26" ht="12.75" customHeight="1" x14ac:dyDescent="0.25">
      <c r="A39" s="193"/>
      <c r="B39" s="196" t="str">
        <f>Capacidades!M1536</f>
        <v xml:space="preserve">   </v>
      </c>
      <c r="C39" s="196"/>
      <c r="D39" s="194"/>
      <c r="E39" s="194"/>
      <c r="F39" s="194"/>
      <c r="G39" s="194"/>
      <c r="H39" s="194"/>
      <c r="I39" s="194"/>
      <c r="J39" s="194"/>
      <c r="K39" s="194"/>
      <c r="L39" s="195"/>
      <c r="M39" s="24" t="str">
        <f t="shared" si="0"/>
        <v xml:space="preserve">   </v>
      </c>
      <c r="N39" s="25"/>
      <c r="O39" s="25"/>
      <c r="P39" s="25"/>
      <c r="Q39" s="25"/>
      <c r="R39" s="25"/>
      <c r="S39" s="25"/>
      <c r="T39" s="25"/>
      <c r="U39" s="25"/>
      <c r="V39" s="25"/>
      <c r="W39" s="25"/>
      <c r="X39" s="25"/>
      <c r="Y39" s="25"/>
      <c r="Z39" s="25"/>
    </row>
    <row r="40" spans="1:26" ht="12.75" customHeight="1" x14ac:dyDescent="0.25">
      <c r="A40" s="193"/>
      <c r="B40" s="196" t="str">
        <f>Capacidades!M1537</f>
        <v xml:space="preserve">   </v>
      </c>
      <c r="C40" s="196"/>
      <c r="D40" s="194"/>
      <c r="E40" s="194"/>
      <c r="F40" s="194"/>
      <c r="G40" s="194"/>
      <c r="H40" s="194"/>
      <c r="I40" s="194"/>
      <c r="J40" s="194"/>
      <c r="K40" s="194"/>
      <c r="L40" s="195"/>
      <c r="M40" s="24" t="str">
        <f t="shared" si="0"/>
        <v xml:space="preserve">   </v>
      </c>
      <c r="N40" s="25"/>
      <c r="O40" s="25"/>
      <c r="P40" s="25"/>
      <c r="Q40" s="25"/>
      <c r="R40" s="25"/>
      <c r="S40" s="25"/>
      <c r="T40" s="25"/>
      <c r="U40" s="25"/>
      <c r="V40" s="25"/>
      <c r="W40" s="25"/>
      <c r="X40" s="25"/>
      <c r="Y40" s="25"/>
      <c r="Z40" s="25"/>
    </row>
    <row r="41" spans="1:26" ht="12.75" customHeight="1" x14ac:dyDescent="0.25">
      <c r="A41" s="193"/>
      <c r="B41" s="196" t="str">
        <f>Capacidades!M1538</f>
        <v xml:space="preserve">   </v>
      </c>
      <c r="C41" s="196"/>
      <c r="D41" s="194"/>
      <c r="E41" s="194"/>
      <c r="F41" s="194"/>
      <c r="G41" s="194"/>
      <c r="H41" s="194"/>
      <c r="I41" s="194"/>
      <c r="J41" s="194"/>
      <c r="K41" s="194"/>
      <c r="L41" s="195"/>
      <c r="M41" s="24" t="str">
        <f t="shared" si="0"/>
        <v xml:space="preserve">   </v>
      </c>
      <c r="N41" s="25"/>
      <c r="O41" s="25"/>
      <c r="P41" s="25"/>
      <c r="Q41" s="25"/>
      <c r="R41" s="25"/>
      <c r="S41" s="25"/>
      <c r="T41" s="25"/>
      <c r="U41" s="25"/>
      <c r="V41" s="25"/>
      <c r="W41" s="25"/>
      <c r="X41" s="25"/>
      <c r="Y41" s="25"/>
      <c r="Z41" s="25"/>
    </row>
    <row r="42" spans="1:26" ht="12.75" customHeight="1" x14ac:dyDescent="0.25">
      <c r="A42" s="193"/>
      <c r="B42" s="196" t="str">
        <f>Capacidades!M1539</f>
        <v xml:space="preserve">   </v>
      </c>
      <c r="C42" s="196"/>
      <c r="D42" s="194"/>
      <c r="E42" s="194"/>
      <c r="F42" s="194"/>
      <c r="G42" s="194"/>
      <c r="H42" s="194"/>
      <c r="I42" s="194"/>
      <c r="J42" s="194"/>
      <c r="K42" s="194"/>
      <c r="L42" s="195"/>
      <c r="M42" s="24" t="str">
        <f t="shared" si="0"/>
        <v xml:space="preserve">   </v>
      </c>
      <c r="N42" s="25"/>
      <c r="O42" s="25"/>
      <c r="P42" s="25"/>
      <c r="Q42" s="25"/>
      <c r="R42" s="25"/>
      <c r="S42" s="25"/>
      <c r="T42" s="25"/>
      <c r="U42" s="25"/>
      <c r="V42" s="25"/>
      <c r="W42" s="25"/>
      <c r="X42" s="25"/>
      <c r="Y42" s="25"/>
      <c r="Z42" s="25"/>
    </row>
    <row r="43" spans="1:26" ht="12.75" customHeight="1" x14ac:dyDescent="0.25">
      <c r="A43" s="193"/>
      <c r="B43" s="196" t="str">
        <f>Capacidades!M1540</f>
        <v xml:space="preserve">   </v>
      </c>
      <c r="C43" s="196"/>
      <c r="D43" s="194"/>
      <c r="E43" s="194"/>
      <c r="F43" s="194"/>
      <c r="G43" s="194"/>
      <c r="H43" s="194"/>
      <c r="I43" s="194"/>
      <c r="J43" s="194"/>
      <c r="K43" s="194"/>
      <c r="L43" s="195"/>
      <c r="M43" s="24" t="str">
        <f t="shared" si="0"/>
        <v xml:space="preserve">   </v>
      </c>
      <c r="N43" s="25"/>
      <c r="O43" s="25"/>
      <c r="P43" s="25"/>
      <c r="Q43" s="25"/>
      <c r="R43" s="25"/>
      <c r="S43" s="25"/>
      <c r="T43" s="25"/>
      <c r="U43" s="25"/>
      <c r="V43" s="25"/>
      <c r="W43" s="25"/>
      <c r="X43" s="25"/>
      <c r="Y43" s="25"/>
      <c r="Z43" s="25"/>
    </row>
    <row r="44" spans="1:26" ht="12.75" customHeight="1" x14ac:dyDescent="0.25">
      <c r="A44" s="193"/>
      <c r="B44" s="196" t="str">
        <f>Capacidades!M1541</f>
        <v xml:space="preserve">   </v>
      </c>
      <c r="C44" s="196"/>
      <c r="D44" s="194"/>
      <c r="E44" s="194"/>
      <c r="F44" s="194"/>
      <c r="G44" s="194"/>
      <c r="H44" s="194"/>
      <c r="I44" s="194"/>
      <c r="J44" s="194"/>
      <c r="K44" s="194"/>
      <c r="L44" s="195"/>
      <c r="M44" s="24" t="str">
        <f t="shared" si="0"/>
        <v xml:space="preserve">   </v>
      </c>
      <c r="N44" s="25"/>
      <c r="O44" s="25"/>
      <c r="P44" s="25"/>
      <c r="Q44" s="25"/>
      <c r="R44" s="25"/>
      <c r="S44" s="25"/>
      <c r="T44" s="25"/>
      <c r="U44" s="25"/>
      <c r="V44" s="25"/>
      <c r="W44" s="25"/>
      <c r="X44" s="25"/>
      <c r="Y44" s="25"/>
      <c r="Z44" s="25"/>
    </row>
    <row r="45" spans="1:26" ht="12.75" customHeight="1" x14ac:dyDescent="0.25">
      <c r="A45" s="193"/>
      <c r="B45" s="196" t="str">
        <f>Capacidades!M1542</f>
        <v xml:space="preserve">   </v>
      </c>
      <c r="C45" s="196"/>
      <c r="D45" s="194"/>
      <c r="E45" s="194"/>
      <c r="F45" s="194"/>
      <c r="G45" s="194"/>
      <c r="H45" s="194"/>
      <c r="I45" s="194"/>
      <c r="J45" s="194"/>
      <c r="K45" s="194"/>
      <c r="L45" s="195"/>
      <c r="M45" s="24" t="str">
        <f t="shared" si="0"/>
        <v xml:space="preserve">   </v>
      </c>
      <c r="N45" s="25"/>
      <c r="O45" s="25"/>
      <c r="P45" s="25"/>
      <c r="Q45" s="25"/>
      <c r="R45" s="25"/>
      <c r="S45" s="25"/>
      <c r="T45" s="25"/>
      <c r="U45" s="25"/>
      <c r="V45" s="25"/>
      <c r="W45" s="25"/>
      <c r="X45" s="25"/>
      <c r="Y45" s="25"/>
      <c r="Z45" s="25"/>
    </row>
    <row r="46" spans="1:26" ht="12.75" customHeight="1" x14ac:dyDescent="0.25">
      <c r="A46" s="193"/>
      <c r="B46" s="196" t="str">
        <f>Capacidades!M1543</f>
        <v xml:space="preserve">   </v>
      </c>
      <c r="C46" s="196"/>
      <c r="D46" s="194"/>
      <c r="E46" s="194"/>
      <c r="F46" s="194"/>
      <c r="G46" s="194"/>
      <c r="H46" s="194"/>
      <c r="I46" s="194"/>
      <c r="J46" s="194"/>
      <c r="K46" s="194"/>
      <c r="L46" s="195"/>
      <c r="M46" s="24" t="str">
        <f t="shared" si="0"/>
        <v xml:space="preserve">   </v>
      </c>
      <c r="N46" s="25"/>
      <c r="O46" s="25"/>
      <c r="P46" s="25"/>
      <c r="Q46" s="25"/>
      <c r="R46" s="25"/>
      <c r="S46" s="25"/>
      <c r="T46" s="25"/>
      <c r="U46" s="25"/>
      <c r="V46" s="25"/>
      <c r="W46" s="25"/>
      <c r="X46" s="25"/>
      <c r="Y46" s="25"/>
      <c r="Z46" s="25"/>
    </row>
    <row r="47" spans="1:26" ht="12.75" customHeight="1" x14ac:dyDescent="0.25">
      <c r="A47" s="199"/>
      <c r="B47" s="196" t="str">
        <f>Capacidades!M1544</f>
        <v xml:space="preserve">   </v>
      </c>
      <c r="C47" s="196"/>
      <c r="D47" s="200"/>
      <c r="E47" s="200"/>
      <c r="F47" s="200"/>
      <c r="G47" s="200"/>
      <c r="H47" s="200"/>
      <c r="I47" s="200"/>
      <c r="J47" s="200"/>
      <c r="K47" s="200"/>
      <c r="L47" s="201"/>
      <c r="M47" s="24" t="str">
        <f t="shared" si="0"/>
        <v xml:space="preserve">   </v>
      </c>
      <c r="N47" s="25"/>
      <c r="O47" s="25"/>
      <c r="P47" s="25"/>
      <c r="Q47" s="25"/>
      <c r="R47" s="25"/>
      <c r="S47" s="25"/>
      <c r="T47" s="25"/>
      <c r="U47" s="25"/>
      <c r="V47" s="25"/>
      <c r="W47" s="25"/>
      <c r="X47" s="25"/>
      <c r="Y47" s="25"/>
      <c r="Z47" s="25"/>
    </row>
    <row r="48" spans="1:26" ht="12.75" customHeight="1" x14ac:dyDescent="0.25">
      <c r="A48" s="189" t="str">
        <f>Capacidades!L1545</f>
        <v xml:space="preserve">       </v>
      </c>
      <c r="B48" s="196" t="str">
        <f>Capacidades!M1545</f>
        <v xml:space="preserve">   </v>
      </c>
      <c r="C48" s="196"/>
      <c r="D48" s="191">
        <f>Organización_Modular!F168</f>
        <v>0</v>
      </c>
      <c r="E48" s="191">
        <f>Organización_Modular!G168</f>
        <v>0</v>
      </c>
      <c r="F48" s="191">
        <f>Organización_Modular!H168</f>
        <v>0</v>
      </c>
      <c r="G48" s="191">
        <f>Organización_Modular!I168</f>
        <v>0</v>
      </c>
      <c r="H48" s="191">
        <f>SUM(F48:G48)</f>
        <v>0</v>
      </c>
      <c r="I48" s="191">
        <f>F48*16</f>
        <v>0</v>
      </c>
      <c r="J48" s="191">
        <f>G48*32</f>
        <v>0</v>
      </c>
      <c r="K48" s="191">
        <f>SUM(I48:J48)</f>
        <v>0</v>
      </c>
      <c r="L48" s="192"/>
      <c r="M48" s="24" t="str">
        <f t="shared" si="0"/>
        <v xml:space="preserve">   </v>
      </c>
      <c r="N48" s="25"/>
      <c r="O48" s="25"/>
      <c r="P48" s="25"/>
      <c r="Q48" s="25"/>
      <c r="R48" s="25"/>
      <c r="S48" s="25"/>
      <c r="T48" s="25"/>
      <c r="U48" s="25"/>
      <c r="V48" s="25"/>
      <c r="W48" s="25"/>
      <c r="X48" s="25"/>
      <c r="Y48" s="25"/>
      <c r="Z48" s="25"/>
    </row>
    <row r="49" spans="1:26" ht="12.75" customHeight="1" x14ac:dyDescent="0.25">
      <c r="A49" s="193"/>
      <c r="B49" s="196" t="str">
        <f>Capacidades!M1546</f>
        <v xml:space="preserve">   </v>
      </c>
      <c r="C49" s="196"/>
      <c r="D49" s="194"/>
      <c r="E49" s="194"/>
      <c r="F49" s="194"/>
      <c r="G49" s="194"/>
      <c r="H49" s="194"/>
      <c r="I49" s="194"/>
      <c r="J49" s="194"/>
      <c r="K49" s="194"/>
      <c r="L49" s="195"/>
      <c r="M49" s="24" t="str">
        <f t="shared" si="0"/>
        <v xml:space="preserve">   </v>
      </c>
      <c r="N49" s="25"/>
      <c r="O49" s="25"/>
      <c r="P49" s="25"/>
      <c r="Q49" s="25"/>
      <c r="R49" s="25"/>
      <c r="S49" s="25"/>
      <c r="T49" s="25"/>
      <c r="U49" s="25"/>
      <c r="V49" s="25"/>
      <c r="W49" s="25"/>
      <c r="X49" s="25"/>
      <c r="Y49" s="25"/>
      <c r="Z49" s="25"/>
    </row>
    <row r="50" spans="1:26" ht="12.75" customHeight="1" x14ac:dyDescent="0.25">
      <c r="A50" s="193"/>
      <c r="B50" s="196" t="str">
        <f>Capacidades!M1547</f>
        <v xml:space="preserve">   </v>
      </c>
      <c r="C50" s="196"/>
      <c r="D50" s="194"/>
      <c r="E50" s="194"/>
      <c r="F50" s="194"/>
      <c r="G50" s="194"/>
      <c r="H50" s="194"/>
      <c r="I50" s="194"/>
      <c r="J50" s="194"/>
      <c r="K50" s="194"/>
      <c r="L50" s="195"/>
      <c r="M50" s="24" t="str">
        <f t="shared" si="0"/>
        <v xml:space="preserve">   </v>
      </c>
      <c r="N50" s="25"/>
      <c r="O50" s="25"/>
      <c r="P50" s="25"/>
      <c r="Q50" s="25"/>
      <c r="R50" s="25"/>
      <c r="S50" s="25"/>
      <c r="T50" s="25"/>
      <c r="U50" s="25"/>
      <c r="V50" s="25"/>
      <c r="W50" s="25"/>
      <c r="X50" s="25"/>
      <c r="Y50" s="25"/>
      <c r="Z50" s="25"/>
    </row>
    <row r="51" spans="1:26" ht="12.75" customHeight="1" x14ac:dyDescent="0.25">
      <c r="A51" s="193"/>
      <c r="B51" s="196" t="str">
        <f>Capacidades!M1548</f>
        <v xml:space="preserve">   </v>
      </c>
      <c r="C51" s="196"/>
      <c r="D51" s="194"/>
      <c r="E51" s="194"/>
      <c r="F51" s="194"/>
      <c r="G51" s="194"/>
      <c r="H51" s="194"/>
      <c r="I51" s="194"/>
      <c r="J51" s="194"/>
      <c r="K51" s="194"/>
      <c r="L51" s="195"/>
      <c r="M51" s="24" t="str">
        <f t="shared" si="0"/>
        <v xml:space="preserve">   </v>
      </c>
      <c r="N51" s="25"/>
      <c r="O51" s="25"/>
      <c r="P51" s="25"/>
      <c r="Q51" s="25"/>
      <c r="R51" s="25"/>
      <c r="S51" s="25"/>
      <c r="T51" s="25"/>
      <c r="U51" s="25"/>
      <c r="V51" s="25"/>
      <c r="W51" s="25"/>
      <c r="X51" s="25"/>
      <c r="Y51" s="25"/>
      <c r="Z51" s="25"/>
    </row>
    <row r="52" spans="1:26" ht="12.75" customHeight="1" x14ac:dyDescent="0.25">
      <c r="A52" s="193"/>
      <c r="B52" s="196" t="str">
        <f>Capacidades!M1549</f>
        <v xml:space="preserve">   </v>
      </c>
      <c r="C52" s="196"/>
      <c r="D52" s="194"/>
      <c r="E52" s="194"/>
      <c r="F52" s="194"/>
      <c r="G52" s="194"/>
      <c r="H52" s="194"/>
      <c r="I52" s="194"/>
      <c r="J52" s="194"/>
      <c r="K52" s="194"/>
      <c r="L52" s="195"/>
      <c r="M52" s="24" t="str">
        <f t="shared" si="0"/>
        <v xml:space="preserve">   </v>
      </c>
      <c r="N52" s="25"/>
      <c r="O52" s="25"/>
      <c r="P52" s="25"/>
      <c r="Q52" s="25"/>
      <c r="R52" s="25"/>
      <c r="S52" s="25"/>
      <c r="T52" s="25"/>
      <c r="U52" s="25"/>
      <c r="V52" s="25"/>
      <c r="W52" s="25"/>
      <c r="X52" s="25"/>
      <c r="Y52" s="25"/>
      <c r="Z52" s="25"/>
    </row>
    <row r="53" spans="1:26" ht="12.75" customHeight="1" x14ac:dyDescent="0.25">
      <c r="A53" s="193"/>
      <c r="B53" s="196" t="str">
        <f>Capacidades!M1550</f>
        <v xml:space="preserve">   </v>
      </c>
      <c r="C53" s="196"/>
      <c r="D53" s="194"/>
      <c r="E53" s="194"/>
      <c r="F53" s="194"/>
      <c r="G53" s="194"/>
      <c r="H53" s="194"/>
      <c r="I53" s="194"/>
      <c r="J53" s="194"/>
      <c r="K53" s="194"/>
      <c r="L53" s="195"/>
      <c r="M53" s="24" t="str">
        <f t="shared" si="0"/>
        <v xml:space="preserve">   </v>
      </c>
      <c r="N53" s="25"/>
      <c r="O53" s="25"/>
      <c r="P53" s="25"/>
      <c r="Q53" s="25"/>
      <c r="R53" s="25"/>
      <c r="S53" s="25"/>
      <c r="T53" s="25"/>
      <c r="U53" s="25"/>
      <c r="V53" s="25"/>
      <c r="W53" s="25"/>
      <c r="X53" s="25"/>
      <c r="Y53" s="25"/>
      <c r="Z53" s="25"/>
    </row>
    <row r="54" spans="1:26" ht="12.75" customHeight="1" x14ac:dyDescent="0.25">
      <c r="A54" s="193"/>
      <c r="B54" s="196" t="str">
        <f>Capacidades!M1551</f>
        <v xml:space="preserve">   </v>
      </c>
      <c r="C54" s="196"/>
      <c r="D54" s="194"/>
      <c r="E54" s="194"/>
      <c r="F54" s="194"/>
      <c r="G54" s="194"/>
      <c r="H54" s="194"/>
      <c r="I54" s="194"/>
      <c r="J54" s="194"/>
      <c r="K54" s="194"/>
      <c r="L54" s="195"/>
      <c r="M54" s="24" t="str">
        <f t="shared" si="0"/>
        <v xml:space="preserve">   </v>
      </c>
      <c r="N54" s="25"/>
      <c r="O54" s="25"/>
      <c r="P54" s="25"/>
      <c r="Q54" s="25"/>
      <c r="R54" s="25"/>
      <c r="S54" s="25"/>
      <c r="T54" s="25"/>
      <c r="U54" s="25"/>
      <c r="V54" s="25"/>
      <c r="W54" s="25"/>
      <c r="X54" s="25"/>
      <c r="Y54" s="25"/>
      <c r="Z54" s="25"/>
    </row>
    <row r="55" spans="1:26" ht="12.75" customHeight="1" x14ac:dyDescent="0.25">
      <c r="A55" s="193"/>
      <c r="B55" s="196" t="str">
        <f>Capacidades!M1552</f>
        <v xml:space="preserve">   </v>
      </c>
      <c r="C55" s="196"/>
      <c r="D55" s="194"/>
      <c r="E55" s="194"/>
      <c r="F55" s="194"/>
      <c r="G55" s="194"/>
      <c r="H55" s="194"/>
      <c r="I55" s="194"/>
      <c r="J55" s="194"/>
      <c r="K55" s="194"/>
      <c r="L55" s="195"/>
      <c r="M55" s="24" t="str">
        <f t="shared" si="0"/>
        <v xml:space="preserve">   </v>
      </c>
      <c r="N55" s="25"/>
      <c r="O55" s="25"/>
      <c r="P55" s="25"/>
      <c r="Q55" s="25"/>
      <c r="R55" s="25"/>
      <c r="S55" s="25"/>
      <c r="T55" s="25"/>
      <c r="U55" s="25"/>
      <c r="V55" s="25"/>
      <c r="W55" s="25"/>
      <c r="X55" s="25"/>
      <c r="Y55" s="25"/>
      <c r="Z55" s="25"/>
    </row>
    <row r="56" spans="1:26" ht="12.75" customHeight="1" x14ac:dyDescent="0.25">
      <c r="A56" s="193"/>
      <c r="B56" s="196" t="str">
        <f>Capacidades!M1553</f>
        <v xml:space="preserve">   </v>
      </c>
      <c r="C56" s="196"/>
      <c r="D56" s="194"/>
      <c r="E56" s="194"/>
      <c r="F56" s="194"/>
      <c r="G56" s="194"/>
      <c r="H56" s="194"/>
      <c r="I56" s="194"/>
      <c r="J56" s="194"/>
      <c r="K56" s="194"/>
      <c r="L56" s="195"/>
      <c r="M56" s="24" t="str">
        <f t="shared" si="0"/>
        <v xml:space="preserve">   </v>
      </c>
      <c r="N56" s="25"/>
      <c r="O56" s="25"/>
      <c r="P56" s="25"/>
      <c r="Q56" s="25"/>
      <c r="R56" s="25"/>
      <c r="S56" s="25"/>
      <c r="T56" s="25"/>
      <c r="U56" s="25"/>
      <c r="V56" s="25"/>
      <c r="W56" s="25"/>
      <c r="X56" s="25"/>
      <c r="Y56" s="25"/>
      <c r="Z56" s="25"/>
    </row>
    <row r="57" spans="1:26" ht="12.75" customHeight="1" x14ac:dyDescent="0.25">
      <c r="A57" s="199"/>
      <c r="B57" s="196" t="str">
        <f>Capacidades!M1554</f>
        <v xml:space="preserve">   </v>
      </c>
      <c r="C57" s="196"/>
      <c r="D57" s="200"/>
      <c r="E57" s="200"/>
      <c r="F57" s="200"/>
      <c r="G57" s="200"/>
      <c r="H57" s="200"/>
      <c r="I57" s="200"/>
      <c r="J57" s="200"/>
      <c r="K57" s="200"/>
      <c r="L57" s="201"/>
      <c r="M57" s="24" t="str">
        <f t="shared" si="0"/>
        <v xml:space="preserve">   </v>
      </c>
      <c r="N57" s="25"/>
      <c r="O57" s="25"/>
      <c r="P57" s="25"/>
      <c r="Q57" s="25"/>
      <c r="R57" s="25"/>
      <c r="S57" s="25"/>
      <c r="T57" s="25"/>
      <c r="U57" s="25"/>
      <c r="V57" s="25"/>
      <c r="W57" s="25"/>
      <c r="X57" s="25"/>
      <c r="Y57" s="25"/>
      <c r="Z57" s="25"/>
    </row>
    <row r="58" spans="1:26" ht="12.75" customHeight="1" x14ac:dyDescent="0.25">
      <c r="A58" s="189" t="str">
        <f>Capacidades!L1555</f>
        <v xml:space="preserve">       </v>
      </c>
      <c r="B58" s="196" t="str">
        <f>Capacidades!M1555</f>
        <v xml:space="preserve">   </v>
      </c>
      <c r="C58" s="196"/>
      <c r="D58" s="191">
        <f>Organización_Modular!F169</f>
        <v>0</v>
      </c>
      <c r="E58" s="191">
        <f>Organización_Modular!G169</f>
        <v>0</v>
      </c>
      <c r="F58" s="191">
        <f>Organización_Modular!H169</f>
        <v>0</v>
      </c>
      <c r="G58" s="191">
        <f>Organización_Modular!I169</f>
        <v>0</v>
      </c>
      <c r="H58" s="191">
        <f>SUM(F58:G58)</f>
        <v>0</v>
      </c>
      <c r="I58" s="191">
        <f>F58*16</f>
        <v>0</v>
      </c>
      <c r="J58" s="191">
        <f>G58*32</f>
        <v>0</v>
      </c>
      <c r="K58" s="191">
        <f>SUM(I58:J58)</f>
        <v>0</v>
      </c>
      <c r="L58" s="192"/>
      <c r="M58" s="24" t="str">
        <f t="shared" si="0"/>
        <v xml:space="preserve">   </v>
      </c>
      <c r="N58" s="25"/>
      <c r="O58" s="25"/>
      <c r="P58" s="25"/>
      <c r="Q58" s="25"/>
      <c r="R58" s="25"/>
      <c r="S58" s="25"/>
      <c r="T58" s="25"/>
      <c r="U58" s="25"/>
      <c r="V58" s="25"/>
      <c r="W58" s="25"/>
      <c r="X58" s="25"/>
      <c r="Y58" s="25"/>
      <c r="Z58" s="25"/>
    </row>
    <row r="59" spans="1:26" ht="12.75" customHeight="1" x14ac:dyDescent="0.25">
      <c r="A59" s="193"/>
      <c r="B59" s="196" t="str">
        <f>Capacidades!M1556</f>
        <v xml:space="preserve">   </v>
      </c>
      <c r="C59" s="196"/>
      <c r="D59" s="194"/>
      <c r="E59" s="194"/>
      <c r="F59" s="194"/>
      <c r="G59" s="194"/>
      <c r="H59" s="194"/>
      <c r="I59" s="194"/>
      <c r="J59" s="194"/>
      <c r="K59" s="194"/>
      <c r="L59" s="195"/>
      <c r="M59" s="24" t="str">
        <f t="shared" si="0"/>
        <v xml:space="preserve">   </v>
      </c>
      <c r="N59" s="25"/>
      <c r="O59" s="25"/>
      <c r="P59" s="25"/>
      <c r="Q59" s="25"/>
      <c r="R59" s="25"/>
      <c r="S59" s="25"/>
      <c r="T59" s="25"/>
      <c r="U59" s="25"/>
      <c r="V59" s="25"/>
      <c r="W59" s="25"/>
      <c r="X59" s="25"/>
      <c r="Y59" s="25"/>
      <c r="Z59" s="25"/>
    </row>
    <row r="60" spans="1:26" ht="12.75" customHeight="1" x14ac:dyDescent="0.25">
      <c r="A60" s="193"/>
      <c r="B60" s="196" t="str">
        <f>Capacidades!M1557</f>
        <v xml:space="preserve">   </v>
      </c>
      <c r="C60" s="196"/>
      <c r="D60" s="194"/>
      <c r="E60" s="194"/>
      <c r="F60" s="194"/>
      <c r="G60" s="194"/>
      <c r="H60" s="194"/>
      <c r="I60" s="194"/>
      <c r="J60" s="194"/>
      <c r="K60" s="194"/>
      <c r="L60" s="195"/>
      <c r="M60" s="24" t="str">
        <f t="shared" si="0"/>
        <v xml:space="preserve">   </v>
      </c>
      <c r="N60" s="25"/>
      <c r="O60" s="25"/>
      <c r="P60" s="25"/>
      <c r="Q60" s="25"/>
      <c r="R60" s="25"/>
      <c r="S60" s="25"/>
      <c r="T60" s="25"/>
      <c r="U60" s="25"/>
      <c r="V60" s="25"/>
      <c r="W60" s="25"/>
      <c r="X60" s="25"/>
      <c r="Y60" s="25"/>
      <c r="Z60" s="25"/>
    </row>
    <row r="61" spans="1:26" ht="12.75" customHeight="1" x14ac:dyDescent="0.25">
      <c r="A61" s="193"/>
      <c r="B61" s="196" t="str">
        <f>Capacidades!M1558</f>
        <v xml:space="preserve">   </v>
      </c>
      <c r="C61" s="196"/>
      <c r="D61" s="194"/>
      <c r="E61" s="194"/>
      <c r="F61" s="194"/>
      <c r="G61" s="194"/>
      <c r="H61" s="194"/>
      <c r="I61" s="194"/>
      <c r="J61" s="194"/>
      <c r="K61" s="194"/>
      <c r="L61" s="195"/>
      <c r="M61" s="24" t="str">
        <f t="shared" si="0"/>
        <v xml:space="preserve">   </v>
      </c>
      <c r="N61" s="25"/>
      <c r="O61" s="25"/>
      <c r="P61" s="25"/>
      <c r="Q61" s="25"/>
      <c r="R61" s="25"/>
      <c r="S61" s="25"/>
      <c r="T61" s="25"/>
      <c r="U61" s="25"/>
      <c r="V61" s="25"/>
      <c r="W61" s="25"/>
      <c r="X61" s="25"/>
      <c r="Y61" s="25"/>
      <c r="Z61" s="25"/>
    </row>
    <row r="62" spans="1:26" ht="12.75" customHeight="1" x14ac:dyDescent="0.25">
      <c r="A62" s="193"/>
      <c r="B62" s="196" t="str">
        <f>Capacidades!M1559</f>
        <v xml:space="preserve">   </v>
      </c>
      <c r="C62" s="196"/>
      <c r="D62" s="194"/>
      <c r="E62" s="194"/>
      <c r="F62" s="194"/>
      <c r="G62" s="194"/>
      <c r="H62" s="194"/>
      <c r="I62" s="194"/>
      <c r="J62" s="194"/>
      <c r="K62" s="194"/>
      <c r="L62" s="195"/>
      <c r="M62" s="24" t="str">
        <f t="shared" si="0"/>
        <v xml:space="preserve">   </v>
      </c>
      <c r="N62" s="25"/>
      <c r="O62" s="25"/>
      <c r="P62" s="25"/>
      <c r="Q62" s="25"/>
      <c r="R62" s="25"/>
      <c r="S62" s="25"/>
      <c r="T62" s="25"/>
      <c r="U62" s="25"/>
      <c r="V62" s="25"/>
      <c r="W62" s="25"/>
      <c r="X62" s="25"/>
      <c r="Y62" s="25"/>
      <c r="Z62" s="25"/>
    </row>
    <row r="63" spans="1:26" ht="12.75" customHeight="1" x14ac:dyDescent="0.25">
      <c r="A63" s="193"/>
      <c r="B63" s="196" t="str">
        <f>Capacidades!M1560</f>
        <v xml:space="preserve">   </v>
      </c>
      <c r="C63" s="196"/>
      <c r="D63" s="194"/>
      <c r="E63" s="194"/>
      <c r="F63" s="194"/>
      <c r="G63" s="194"/>
      <c r="H63" s="194"/>
      <c r="I63" s="194"/>
      <c r="J63" s="194"/>
      <c r="K63" s="194"/>
      <c r="L63" s="195"/>
      <c r="M63" s="24" t="str">
        <f t="shared" si="0"/>
        <v xml:space="preserve">   </v>
      </c>
      <c r="N63" s="25"/>
      <c r="O63" s="25"/>
      <c r="P63" s="25"/>
      <c r="Q63" s="25"/>
      <c r="R63" s="25"/>
      <c r="S63" s="25"/>
      <c r="T63" s="25"/>
      <c r="U63" s="25"/>
      <c r="V63" s="25"/>
      <c r="W63" s="25"/>
      <c r="X63" s="25"/>
      <c r="Y63" s="25"/>
      <c r="Z63" s="25"/>
    </row>
    <row r="64" spans="1:26" ht="12.75" customHeight="1" x14ac:dyDescent="0.25">
      <c r="A64" s="193"/>
      <c r="B64" s="196" t="str">
        <f>Capacidades!M1561</f>
        <v xml:space="preserve">   </v>
      </c>
      <c r="C64" s="196"/>
      <c r="D64" s="194"/>
      <c r="E64" s="194"/>
      <c r="F64" s="194"/>
      <c r="G64" s="194"/>
      <c r="H64" s="194"/>
      <c r="I64" s="194"/>
      <c r="J64" s="194"/>
      <c r="K64" s="194"/>
      <c r="L64" s="195"/>
      <c r="M64" s="24" t="str">
        <f t="shared" si="0"/>
        <v xml:space="preserve">   </v>
      </c>
      <c r="N64" s="25"/>
      <c r="O64" s="25"/>
      <c r="P64" s="25"/>
      <c r="Q64" s="25"/>
      <c r="R64" s="25"/>
      <c r="S64" s="25"/>
      <c r="T64" s="25"/>
      <c r="U64" s="25"/>
      <c r="V64" s="25"/>
      <c r="W64" s="25"/>
      <c r="X64" s="25"/>
      <c r="Y64" s="25"/>
      <c r="Z64" s="25"/>
    </row>
    <row r="65" spans="1:26" ht="12.75" customHeight="1" x14ac:dyDescent="0.25">
      <c r="A65" s="193"/>
      <c r="B65" s="196" t="str">
        <f>Capacidades!M1562</f>
        <v xml:space="preserve">   </v>
      </c>
      <c r="C65" s="196"/>
      <c r="D65" s="194"/>
      <c r="E65" s="194"/>
      <c r="F65" s="194"/>
      <c r="G65" s="194"/>
      <c r="H65" s="194"/>
      <c r="I65" s="194"/>
      <c r="J65" s="194"/>
      <c r="K65" s="194"/>
      <c r="L65" s="195"/>
      <c r="M65" s="24" t="str">
        <f t="shared" si="0"/>
        <v xml:space="preserve">   </v>
      </c>
      <c r="N65" s="25"/>
      <c r="O65" s="25"/>
      <c r="P65" s="25"/>
      <c r="Q65" s="25"/>
      <c r="R65" s="25"/>
      <c r="S65" s="25"/>
      <c r="T65" s="25"/>
      <c r="U65" s="25"/>
      <c r="V65" s="25"/>
      <c r="W65" s="25"/>
      <c r="X65" s="25"/>
      <c r="Y65" s="25"/>
      <c r="Z65" s="25"/>
    </row>
    <row r="66" spans="1:26" ht="12.75" customHeight="1" x14ac:dyDescent="0.25">
      <c r="A66" s="193"/>
      <c r="B66" s="196" t="str">
        <f>Capacidades!M1563</f>
        <v xml:space="preserve">   </v>
      </c>
      <c r="C66" s="196"/>
      <c r="D66" s="194"/>
      <c r="E66" s="194"/>
      <c r="F66" s="194"/>
      <c r="G66" s="194"/>
      <c r="H66" s="194"/>
      <c r="I66" s="194"/>
      <c r="J66" s="194"/>
      <c r="K66" s="194"/>
      <c r="L66" s="195"/>
      <c r="M66" s="24" t="str">
        <f t="shared" si="0"/>
        <v xml:space="preserve">   </v>
      </c>
      <c r="N66" s="25"/>
      <c r="O66" s="25"/>
      <c r="P66" s="25"/>
      <c r="Q66" s="25"/>
      <c r="R66" s="25"/>
      <c r="S66" s="25"/>
      <c r="T66" s="25"/>
      <c r="U66" s="25"/>
      <c r="V66" s="25"/>
      <c r="W66" s="25"/>
      <c r="X66" s="25"/>
      <c r="Y66" s="25"/>
      <c r="Z66" s="25"/>
    </row>
    <row r="67" spans="1:26" ht="12.75" customHeight="1" x14ac:dyDescent="0.25">
      <c r="A67" s="199"/>
      <c r="B67" s="196" t="str">
        <f>Capacidades!M1564</f>
        <v xml:space="preserve">   </v>
      </c>
      <c r="C67" s="196"/>
      <c r="D67" s="200"/>
      <c r="E67" s="200"/>
      <c r="F67" s="200"/>
      <c r="G67" s="200"/>
      <c r="H67" s="200"/>
      <c r="I67" s="200"/>
      <c r="J67" s="200"/>
      <c r="K67" s="200"/>
      <c r="L67" s="201"/>
      <c r="M67" s="24" t="str">
        <f t="shared" si="0"/>
        <v xml:space="preserve">   </v>
      </c>
      <c r="N67" s="25"/>
      <c r="O67" s="25"/>
      <c r="P67" s="25"/>
      <c r="Q67" s="25"/>
      <c r="R67" s="25"/>
      <c r="S67" s="25"/>
      <c r="T67" s="25"/>
      <c r="U67" s="25"/>
      <c r="V67" s="25"/>
      <c r="W67" s="25"/>
      <c r="X67" s="25"/>
      <c r="Y67" s="25"/>
      <c r="Z67" s="25"/>
    </row>
    <row r="68" spans="1:26" ht="12.75" customHeight="1" x14ac:dyDescent="0.25">
      <c r="A68" s="189" t="str">
        <f>Capacidades!L1565</f>
        <v xml:space="preserve">       </v>
      </c>
      <c r="B68" s="196" t="str">
        <f>Capacidades!M1565</f>
        <v xml:space="preserve">   </v>
      </c>
      <c r="C68" s="196"/>
      <c r="D68" s="191">
        <f>Organización_Modular!F170</f>
        <v>0</v>
      </c>
      <c r="E68" s="191">
        <f>Organización_Modular!G170</f>
        <v>0</v>
      </c>
      <c r="F68" s="191">
        <f>Organización_Modular!H170</f>
        <v>0</v>
      </c>
      <c r="G68" s="191">
        <f>Organización_Modular!I170</f>
        <v>0</v>
      </c>
      <c r="H68" s="191">
        <f>SUM(F68:G68)</f>
        <v>0</v>
      </c>
      <c r="I68" s="191">
        <f>F68*16</f>
        <v>0</v>
      </c>
      <c r="J68" s="191">
        <f>G68*32</f>
        <v>0</v>
      </c>
      <c r="K68" s="191">
        <f>SUM(I68:J68)</f>
        <v>0</v>
      </c>
      <c r="L68" s="192"/>
      <c r="M68" s="24" t="str">
        <f t="shared" si="0"/>
        <v xml:space="preserve">   </v>
      </c>
      <c r="N68" s="25"/>
      <c r="O68" s="25"/>
      <c r="P68" s="25"/>
      <c r="Q68" s="25"/>
      <c r="R68" s="25"/>
      <c r="S68" s="25"/>
      <c r="T68" s="25"/>
      <c r="U68" s="25"/>
      <c r="V68" s="25"/>
      <c r="W68" s="25"/>
      <c r="X68" s="25"/>
      <c r="Y68" s="25"/>
      <c r="Z68" s="25"/>
    </row>
    <row r="69" spans="1:26" ht="12.75" customHeight="1" x14ac:dyDescent="0.25">
      <c r="A69" s="193"/>
      <c r="B69" s="196" t="str">
        <f>Capacidades!M1566</f>
        <v xml:space="preserve">   </v>
      </c>
      <c r="C69" s="196"/>
      <c r="D69" s="194"/>
      <c r="E69" s="194"/>
      <c r="F69" s="194"/>
      <c r="G69" s="194"/>
      <c r="H69" s="194"/>
      <c r="I69" s="194"/>
      <c r="J69" s="194"/>
      <c r="K69" s="194"/>
      <c r="L69" s="195"/>
      <c r="M69" s="24" t="str">
        <f t="shared" si="0"/>
        <v xml:space="preserve">   </v>
      </c>
      <c r="N69" s="25"/>
      <c r="O69" s="25"/>
      <c r="P69" s="25"/>
      <c r="Q69" s="25"/>
      <c r="R69" s="25"/>
      <c r="S69" s="25"/>
      <c r="T69" s="25"/>
      <c r="U69" s="25"/>
      <c r="V69" s="25"/>
      <c r="W69" s="25"/>
      <c r="X69" s="25"/>
      <c r="Y69" s="25"/>
      <c r="Z69" s="25"/>
    </row>
    <row r="70" spans="1:26" ht="12.75" customHeight="1" x14ac:dyDescent="0.25">
      <c r="A70" s="193"/>
      <c r="B70" s="196" t="str">
        <f>Capacidades!M1567</f>
        <v xml:space="preserve">   </v>
      </c>
      <c r="C70" s="196"/>
      <c r="D70" s="194"/>
      <c r="E70" s="194"/>
      <c r="F70" s="194"/>
      <c r="G70" s="194"/>
      <c r="H70" s="194"/>
      <c r="I70" s="194"/>
      <c r="J70" s="194"/>
      <c r="K70" s="194"/>
      <c r="L70" s="195"/>
      <c r="M70" s="24" t="str">
        <f t="shared" si="0"/>
        <v xml:space="preserve">   </v>
      </c>
      <c r="N70" s="25"/>
      <c r="O70" s="25"/>
      <c r="P70" s="25"/>
      <c r="Q70" s="25"/>
      <c r="R70" s="25"/>
      <c r="S70" s="25"/>
      <c r="T70" s="25"/>
      <c r="U70" s="25"/>
      <c r="V70" s="25"/>
      <c r="W70" s="25"/>
      <c r="X70" s="25"/>
      <c r="Y70" s="25"/>
      <c r="Z70" s="25"/>
    </row>
    <row r="71" spans="1:26" ht="12.75" customHeight="1" x14ac:dyDescent="0.25">
      <c r="A71" s="193"/>
      <c r="B71" s="196" t="str">
        <f>Capacidades!M1568</f>
        <v xml:space="preserve">   </v>
      </c>
      <c r="C71" s="196"/>
      <c r="D71" s="194"/>
      <c r="E71" s="194"/>
      <c r="F71" s="194"/>
      <c r="G71" s="194"/>
      <c r="H71" s="194"/>
      <c r="I71" s="194"/>
      <c r="J71" s="194"/>
      <c r="K71" s="194"/>
      <c r="L71" s="195"/>
      <c r="M71" s="24" t="str">
        <f t="shared" si="0"/>
        <v xml:space="preserve">   </v>
      </c>
      <c r="N71" s="25"/>
      <c r="O71" s="25"/>
      <c r="P71" s="25"/>
      <c r="Q71" s="25"/>
      <c r="R71" s="25"/>
      <c r="S71" s="25"/>
      <c r="T71" s="25"/>
      <c r="U71" s="25"/>
      <c r="V71" s="25"/>
      <c r="W71" s="25"/>
      <c r="X71" s="25"/>
      <c r="Y71" s="25"/>
      <c r="Z71" s="25"/>
    </row>
    <row r="72" spans="1:26" ht="12.75" customHeight="1" x14ac:dyDescent="0.25">
      <c r="A72" s="193"/>
      <c r="B72" s="196" t="str">
        <f>Capacidades!M1569</f>
        <v xml:space="preserve">   </v>
      </c>
      <c r="C72" s="196"/>
      <c r="D72" s="194"/>
      <c r="E72" s="194"/>
      <c r="F72" s="194"/>
      <c r="G72" s="194"/>
      <c r="H72" s="194"/>
      <c r="I72" s="194"/>
      <c r="J72" s="194"/>
      <c r="K72" s="194"/>
      <c r="L72" s="195"/>
      <c r="M72" s="24" t="str">
        <f t="shared" si="0"/>
        <v xml:space="preserve">   </v>
      </c>
      <c r="N72" s="25"/>
      <c r="O72" s="25"/>
      <c r="P72" s="25"/>
      <c r="Q72" s="25"/>
      <c r="R72" s="25"/>
      <c r="S72" s="25"/>
      <c r="T72" s="25"/>
      <c r="U72" s="25"/>
      <c r="V72" s="25"/>
      <c r="W72" s="25"/>
      <c r="X72" s="25"/>
      <c r="Y72" s="25"/>
      <c r="Z72" s="25"/>
    </row>
    <row r="73" spans="1:26" ht="12.75" customHeight="1" x14ac:dyDescent="0.25">
      <c r="A73" s="193"/>
      <c r="B73" s="196" t="str">
        <f>Capacidades!M1570</f>
        <v xml:space="preserve">   </v>
      </c>
      <c r="C73" s="196"/>
      <c r="D73" s="194"/>
      <c r="E73" s="194"/>
      <c r="F73" s="194"/>
      <c r="G73" s="194"/>
      <c r="H73" s="194"/>
      <c r="I73" s="194"/>
      <c r="J73" s="194"/>
      <c r="K73" s="194"/>
      <c r="L73" s="195"/>
      <c r="M73" s="24" t="str">
        <f t="shared" si="0"/>
        <v xml:space="preserve">   </v>
      </c>
      <c r="N73" s="25"/>
      <c r="O73" s="25"/>
      <c r="P73" s="25"/>
      <c r="Q73" s="25"/>
      <c r="R73" s="25"/>
      <c r="S73" s="25"/>
      <c r="T73" s="25"/>
      <c r="U73" s="25"/>
      <c r="V73" s="25"/>
      <c r="W73" s="25"/>
      <c r="X73" s="25"/>
      <c r="Y73" s="25"/>
      <c r="Z73" s="25"/>
    </row>
    <row r="74" spans="1:26" ht="12.75" customHeight="1" x14ac:dyDescent="0.25">
      <c r="A74" s="193"/>
      <c r="B74" s="196" t="str">
        <f>Capacidades!M1571</f>
        <v xml:space="preserve">   </v>
      </c>
      <c r="C74" s="196"/>
      <c r="D74" s="194"/>
      <c r="E74" s="194"/>
      <c r="F74" s="194"/>
      <c r="G74" s="194"/>
      <c r="H74" s="194"/>
      <c r="I74" s="194"/>
      <c r="J74" s="194"/>
      <c r="K74" s="194"/>
      <c r="L74" s="195"/>
      <c r="M74" s="24" t="str">
        <f t="shared" si="0"/>
        <v xml:space="preserve">   </v>
      </c>
      <c r="N74" s="25"/>
      <c r="O74" s="25"/>
      <c r="P74" s="25"/>
      <c r="Q74" s="25"/>
      <c r="R74" s="25"/>
      <c r="S74" s="25"/>
      <c r="T74" s="25"/>
      <c r="U74" s="25"/>
      <c r="V74" s="25"/>
      <c r="W74" s="25"/>
      <c r="X74" s="25"/>
      <c r="Y74" s="25"/>
      <c r="Z74" s="25"/>
    </row>
    <row r="75" spans="1:26" ht="12.75" customHeight="1" x14ac:dyDescent="0.25">
      <c r="A75" s="193"/>
      <c r="B75" s="196" t="str">
        <f>Capacidades!M1572</f>
        <v xml:space="preserve">   </v>
      </c>
      <c r="C75" s="196"/>
      <c r="D75" s="194"/>
      <c r="E75" s="194"/>
      <c r="F75" s="194"/>
      <c r="G75" s="194"/>
      <c r="H75" s="194"/>
      <c r="I75" s="194"/>
      <c r="J75" s="194"/>
      <c r="K75" s="194"/>
      <c r="L75" s="195"/>
      <c r="M75" s="24" t="str">
        <f t="shared" si="0"/>
        <v xml:space="preserve">   </v>
      </c>
      <c r="N75" s="25"/>
      <c r="O75" s="25"/>
      <c r="P75" s="25"/>
      <c r="Q75" s="25"/>
      <c r="R75" s="25"/>
      <c r="S75" s="25"/>
      <c r="T75" s="25"/>
      <c r="U75" s="25"/>
      <c r="V75" s="25"/>
      <c r="W75" s="25"/>
      <c r="X75" s="25"/>
      <c r="Y75" s="25"/>
      <c r="Z75" s="25"/>
    </row>
    <row r="76" spans="1:26" ht="12.75" customHeight="1" x14ac:dyDescent="0.25">
      <c r="A76" s="193"/>
      <c r="B76" s="196" t="str">
        <f>Capacidades!M1573</f>
        <v xml:space="preserve">   </v>
      </c>
      <c r="C76" s="196"/>
      <c r="D76" s="194"/>
      <c r="E76" s="194"/>
      <c r="F76" s="194"/>
      <c r="G76" s="194"/>
      <c r="H76" s="194"/>
      <c r="I76" s="194"/>
      <c r="J76" s="194"/>
      <c r="K76" s="194"/>
      <c r="L76" s="195"/>
      <c r="M76" s="24" t="str">
        <f t="shared" si="0"/>
        <v xml:space="preserve">   </v>
      </c>
      <c r="N76" s="25"/>
      <c r="O76" s="25"/>
      <c r="P76" s="25"/>
      <c r="Q76" s="25"/>
      <c r="R76" s="25"/>
      <c r="S76" s="25"/>
      <c r="T76" s="25"/>
      <c r="U76" s="25"/>
      <c r="V76" s="25"/>
      <c r="W76" s="25"/>
      <c r="X76" s="25"/>
      <c r="Y76" s="25"/>
      <c r="Z76" s="25"/>
    </row>
    <row r="77" spans="1:26" ht="12.75" customHeight="1" x14ac:dyDescent="0.25">
      <c r="A77" s="199"/>
      <c r="B77" s="196" t="str">
        <f>Capacidades!M1574</f>
        <v xml:space="preserve">   </v>
      </c>
      <c r="C77" s="196"/>
      <c r="D77" s="200"/>
      <c r="E77" s="200"/>
      <c r="F77" s="200"/>
      <c r="G77" s="200"/>
      <c r="H77" s="200"/>
      <c r="I77" s="200"/>
      <c r="J77" s="200"/>
      <c r="K77" s="200"/>
      <c r="L77" s="201"/>
      <c r="M77" s="24" t="str">
        <f t="shared" si="0"/>
        <v xml:space="preserve">   </v>
      </c>
      <c r="N77" s="25"/>
      <c r="O77" s="25"/>
      <c r="P77" s="25"/>
      <c r="Q77" s="25"/>
      <c r="R77" s="25"/>
      <c r="S77" s="25"/>
      <c r="T77" s="25"/>
      <c r="U77" s="25"/>
      <c r="V77" s="25"/>
      <c r="W77" s="25"/>
      <c r="X77" s="25"/>
      <c r="Y77" s="25"/>
      <c r="Z77" s="25"/>
    </row>
    <row r="78" spans="1:26" ht="12.75" customHeight="1" x14ac:dyDescent="0.25">
      <c r="A78" s="189" t="str">
        <f>Capacidades!L1575</f>
        <v xml:space="preserve">       </v>
      </c>
      <c r="B78" s="196" t="str">
        <f>Capacidades!M1575</f>
        <v xml:space="preserve">   </v>
      </c>
      <c r="C78" s="196"/>
      <c r="D78" s="191">
        <f>Organización_Modular!F171</f>
        <v>0</v>
      </c>
      <c r="E78" s="191">
        <f>Organización_Modular!G171</f>
        <v>0</v>
      </c>
      <c r="F78" s="191">
        <f>Organización_Modular!H171</f>
        <v>0</v>
      </c>
      <c r="G78" s="191">
        <f>Organización_Modular!I171</f>
        <v>0</v>
      </c>
      <c r="H78" s="191">
        <f>SUM(F78:G78)</f>
        <v>0</v>
      </c>
      <c r="I78" s="191">
        <f>F78*16</f>
        <v>0</v>
      </c>
      <c r="J78" s="191">
        <f>G78*32</f>
        <v>0</v>
      </c>
      <c r="K78" s="191">
        <f>SUM(I78:J78)</f>
        <v>0</v>
      </c>
      <c r="L78" s="192"/>
      <c r="M78" s="24" t="str">
        <f t="shared" si="0"/>
        <v xml:space="preserve">   </v>
      </c>
      <c r="N78" s="25"/>
      <c r="O78" s="25"/>
      <c r="P78" s="25"/>
      <c r="Q78" s="25"/>
      <c r="R78" s="25"/>
      <c r="S78" s="25"/>
      <c r="T78" s="25"/>
      <c r="U78" s="25"/>
      <c r="V78" s="25"/>
      <c r="W78" s="25"/>
      <c r="X78" s="25"/>
      <c r="Y78" s="25"/>
      <c r="Z78" s="25"/>
    </row>
    <row r="79" spans="1:26" ht="12.75" customHeight="1" x14ac:dyDescent="0.25">
      <c r="A79" s="193"/>
      <c r="B79" s="196" t="str">
        <f>Capacidades!M1576</f>
        <v xml:space="preserve">   </v>
      </c>
      <c r="C79" s="196"/>
      <c r="D79" s="194"/>
      <c r="E79" s="194"/>
      <c r="F79" s="194"/>
      <c r="G79" s="194"/>
      <c r="H79" s="194"/>
      <c r="I79" s="194"/>
      <c r="J79" s="194"/>
      <c r="K79" s="194"/>
      <c r="L79" s="195"/>
      <c r="M79" s="24" t="str">
        <f t="shared" si="0"/>
        <v xml:space="preserve">   </v>
      </c>
      <c r="N79" s="25"/>
      <c r="O79" s="25"/>
      <c r="P79" s="25"/>
      <c r="Q79" s="25"/>
      <c r="R79" s="25"/>
      <c r="S79" s="25"/>
      <c r="T79" s="25"/>
      <c r="U79" s="25"/>
      <c r="V79" s="25"/>
      <c r="W79" s="25"/>
      <c r="X79" s="25"/>
      <c r="Y79" s="25"/>
      <c r="Z79" s="25"/>
    </row>
    <row r="80" spans="1:26" ht="12.75" customHeight="1" x14ac:dyDescent="0.25">
      <c r="A80" s="193"/>
      <c r="B80" s="196" t="str">
        <f>Capacidades!M1577</f>
        <v xml:space="preserve">   </v>
      </c>
      <c r="C80" s="196"/>
      <c r="D80" s="194"/>
      <c r="E80" s="194"/>
      <c r="F80" s="194"/>
      <c r="G80" s="194"/>
      <c r="H80" s="194"/>
      <c r="I80" s="194"/>
      <c r="J80" s="194"/>
      <c r="K80" s="194"/>
      <c r="L80" s="195"/>
      <c r="M80" s="24" t="str">
        <f t="shared" si="0"/>
        <v xml:space="preserve">   </v>
      </c>
      <c r="N80" s="25"/>
      <c r="O80" s="25"/>
      <c r="P80" s="25"/>
      <c r="Q80" s="25"/>
      <c r="R80" s="25"/>
      <c r="S80" s="25"/>
      <c r="T80" s="25"/>
      <c r="U80" s="25"/>
      <c r="V80" s="25"/>
      <c r="W80" s="25"/>
      <c r="X80" s="25"/>
      <c r="Y80" s="25"/>
      <c r="Z80" s="25"/>
    </row>
    <row r="81" spans="1:26" ht="12.75" customHeight="1" x14ac:dyDescent="0.25">
      <c r="A81" s="193"/>
      <c r="B81" s="196" t="str">
        <f>Capacidades!M1578</f>
        <v xml:space="preserve">   </v>
      </c>
      <c r="C81" s="196"/>
      <c r="D81" s="194"/>
      <c r="E81" s="194"/>
      <c r="F81" s="194"/>
      <c r="G81" s="194"/>
      <c r="H81" s="194"/>
      <c r="I81" s="194"/>
      <c r="J81" s="194"/>
      <c r="K81" s="194"/>
      <c r="L81" s="195"/>
      <c r="M81" s="24" t="str">
        <f t="shared" si="0"/>
        <v xml:space="preserve">   </v>
      </c>
      <c r="N81" s="25"/>
      <c r="O81" s="25"/>
      <c r="P81" s="25"/>
      <c r="Q81" s="25"/>
      <c r="R81" s="25"/>
      <c r="S81" s="25"/>
      <c r="T81" s="25"/>
      <c r="U81" s="25"/>
      <c r="V81" s="25"/>
      <c r="W81" s="25"/>
      <c r="X81" s="25"/>
      <c r="Y81" s="25"/>
      <c r="Z81" s="25"/>
    </row>
    <row r="82" spans="1:26" ht="12.75" customHeight="1" x14ac:dyDescent="0.25">
      <c r="A82" s="193"/>
      <c r="B82" s="196" t="str">
        <f>Capacidades!M1579</f>
        <v xml:space="preserve">   </v>
      </c>
      <c r="C82" s="196"/>
      <c r="D82" s="194"/>
      <c r="E82" s="194"/>
      <c r="F82" s="194"/>
      <c r="G82" s="194"/>
      <c r="H82" s="194"/>
      <c r="I82" s="194"/>
      <c r="J82" s="194"/>
      <c r="K82" s="194"/>
      <c r="L82" s="195"/>
      <c r="M82" s="24" t="str">
        <f t="shared" si="0"/>
        <v xml:space="preserve">   </v>
      </c>
      <c r="N82" s="25"/>
      <c r="O82" s="25"/>
      <c r="P82" s="25"/>
      <c r="Q82" s="25"/>
      <c r="R82" s="25"/>
      <c r="S82" s="25"/>
      <c r="T82" s="25"/>
      <c r="U82" s="25"/>
      <c r="V82" s="25"/>
      <c r="W82" s="25"/>
      <c r="X82" s="25"/>
      <c r="Y82" s="25"/>
      <c r="Z82" s="25"/>
    </row>
    <row r="83" spans="1:26" ht="12.75" customHeight="1" x14ac:dyDescent="0.25">
      <c r="A83" s="193"/>
      <c r="B83" s="196" t="str">
        <f>Capacidades!M1580</f>
        <v xml:space="preserve">   </v>
      </c>
      <c r="C83" s="196"/>
      <c r="D83" s="194"/>
      <c r="E83" s="194"/>
      <c r="F83" s="194"/>
      <c r="G83" s="194"/>
      <c r="H83" s="194"/>
      <c r="I83" s="194"/>
      <c r="J83" s="194"/>
      <c r="K83" s="194"/>
      <c r="L83" s="195"/>
      <c r="M83" s="24" t="str">
        <f t="shared" si="0"/>
        <v xml:space="preserve">   </v>
      </c>
      <c r="N83" s="25"/>
      <c r="O83" s="25"/>
      <c r="P83" s="25"/>
      <c r="Q83" s="25"/>
      <c r="R83" s="25"/>
      <c r="S83" s="25"/>
      <c r="T83" s="25"/>
      <c r="U83" s="25"/>
      <c r="V83" s="25"/>
      <c r="W83" s="25"/>
      <c r="X83" s="25"/>
      <c r="Y83" s="25"/>
      <c r="Z83" s="25"/>
    </row>
    <row r="84" spans="1:26" ht="12.75" customHeight="1" x14ac:dyDescent="0.25">
      <c r="A84" s="193"/>
      <c r="B84" s="196" t="str">
        <f>Capacidades!M1581</f>
        <v xml:space="preserve">   </v>
      </c>
      <c r="C84" s="196"/>
      <c r="D84" s="194"/>
      <c r="E84" s="194"/>
      <c r="F84" s="194"/>
      <c r="G84" s="194"/>
      <c r="H84" s="194"/>
      <c r="I84" s="194"/>
      <c r="J84" s="194"/>
      <c r="K84" s="194"/>
      <c r="L84" s="195"/>
      <c r="M84" s="24" t="str">
        <f t="shared" si="0"/>
        <v xml:space="preserve">   </v>
      </c>
      <c r="N84" s="25"/>
      <c r="O84" s="25"/>
      <c r="P84" s="25"/>
      <c r="Q84" s="25"/>
      <c r="R84" s="25"/>
      <c r="S84" s="25"/>
      <c r="T84" s="25"/>
      <c r="U84" s="25"/>
      <c r="V84" s="25"/>
      <c r="W84" s="25"/>
      <c r="X84" s="25"/>
      <c r="Y84" s="25"/>
      <c r="Z84" s="25"/>
    </row>
    <row r="85" spans="1:26" ht="12.75" customHeight="1" x14ac:dyDescent="0.25">
      <c r="A85" s="193"/>
      <c r="B85" s="196" t="str">
        <f>Capacidades!M1582</f>
        <v xml:space="preserve">   </v>
      </c>
      <c r="C85" s="196"/>
      <c r="D85" s="194"/>
      <c r="E85" s="194"/>
      <c r="F85" s="194"/>
      <c r="G85" s="194"/>
      <c r="H85" s="194"/>
      <c r="I85" s="194"/>
      <c r="J85" s="194"/>
      <c r="K85" s="194"/>
      <c r="L85" s="195"/>
      <c r="M85" s="24" t="str">
        <f t="shared" si="0"/>
        <v xml:space="preserve">   </v>
      </c>
      <c r="N85" s="25"/>
      <c r="O85" s="25"/>
      <c r="P85" s="25"/>
      <c r="Q85" s="25"/>
      <c r="R85" s="25"/>
      <c r="S85" s="25"/>
      <c r="T85" s="25"/>
      <c r="U85" s="25"/>
      <c r="V85" s="25"/>
      <c r="W85" s="25"/>
      <c r="X85" s="25"/>
      <c r="Y85" s="25"/>
      <c r="Z85" s="25"/>
    </row>
    <row r="86" spans="1:26" ht="12.75" customHeight="1" x14ac:dyDescent="0.25">
      <c r="A86" s="193"/>
      <c r="B86" s="196" t="str">
        <f>Capacidades!M1583</f>
        <v xml:space="preserve">   </v>
      </c>
      <c r="C86" s="196"/>
      <c r="D86" s="194"/>
      <c r="E86" s="194"/>
      <c r="F86" s="194"/>
      <c r="G86" s="194"/>
      <c r="H86" s="194"/>
      <c r="I86" s="194"/>
      <c r="J86" s="194"/>
      <c r="K86" s="194"/>
      <c r="L86" s="195"/>
      <c r="M86" s="24" t="str">
        <f t="shared" si="0"/>
        <v xml:space="preserve">   </v>
      </c>
      <c r="N86" s="25"/>
      <c r="O86" s="25"/>
      <c r="P86" s="25"/>
      <c r="Q86" s="25"/>
      <c r="R86" s="25"/>
      <c r="S86" s="25"/>
      <c r="T86" s="25"/>
      <c r="U86" s="25"/>
      <c r="V86" s="25"/>
      <c r="W86" s="25"/>
      <c r="X86" s="25"/>
      <c r="Y86" s="25"/>
      <c r="Z86" s="25"/>
    </row>
    <row r="87" spans="1:26" ht="12.75" customHeight="1" x14ac:dyDescent="0.25">
      <c r="A87" s="199"/>
      <c r="B87" s="196" t="str">
        <f>Capacidades!M1584</f>
        <v xml:space="preserve">   </v>
      </c>
      <c r="C87" s="196"/>
      <c r="D87" s="200"/>
      <c r="E87" s="200"/>
      <c r="F87" s="200"/>
      <c r="G87" s="200"/>
      <c r="H87" s="200"/>
      <c r="I87" s="200"/>
      <c r="J87" s="200"/>
      <c r="K87" s="200"/>
      <c r="L87" s="201"/>
      <c r="M87" s="24" t="str">
        <f t="shared" si="0"/>
        <v xml:space="preserve">   </v>
      </c>
      <c r="N87" s="25"/>
      <c r="O87" s="25"/>
      <c r="P87" s="25"/>
      <c r="Q87" s="25"/>
      <c r="R87" s="25"/>
      <c r="S87" s="25"/>
      <c r="T87" s="25"/>
      <c r="U87" s="25"/>
      <c r="V87" s="25"/>
      <c r="W87" s="25"/>
      <c r="X87" s="25"/>
      <c r="Y87" s="25"/>
      <c r="Z87" s="25"/>
    </row>
    <row r="88" spans="1:26" ht="12.75" customHeight="1" x14ac:dyDescent="0.25">
      <c r="A88" s="189" t="str">
        <f>Capacidades!L1585</f>
        <v xml:space="preserve">       </v>
      </c>
      <c r="B88" s="196" t="str">
        <f>Capacidades!M1585</f>
        <v xml:space="preserve">   </v>
      </c>
      <c r="C88" s="196"/>
      <c r="D88" s="191">
        <f>Organización_Modular!F172</f>
        <v>0</v>
      </c>
      <c r="E88" s="191">
        <f>Organización_Modular!G172</f>
        <v>0</v>
      </c>
      <c r="F88" s="191">
        <f>Organización_Modular!H172</f>
        <v>0</v>
      </c>
      <c r="G88" s="191">
        <f>Organización_Modular!I172</f>
        <v>0</v>
      </c>
      <c r="H88" s="191">
        <f>SUM(F88:G88)</f>
        <v>0</v>
      </c>
      <c r="I88" s="191">
        <f>F88*16</f>
        <v>0</v>
      </c>
      <c r="J88" s="191">
        <f>G88*32</f>
        <v>0</v>
      </c>
      <c r="K88" s="191">
        <f>SUM(I88:J88)</f>
        <v>0</v>
      </c>
      <c r="L88" s="192"/>
      <c r="M88" s="24" t="str">
        <f t="shared" si="0"/>
        <v xml:space="preserve">   </v>
      </c>
      <c r="N88" s="25"/>
      <c r="O88" s="25"/>
      <c r="P88" s="25"/>
      <c r="Q88" s="25"/>
      <c r="R88" s="25"/>
      <c r="S88" s="25"/>
      <c r="T88" s="25"/>
      <c r="U88" s="25"/>
      <c r="V88" s="25"/>
      <c r="W88" s="25"/>
      <c r="X88" s="25"/>
      <c r="Y88" s="25"/>
      <c r="Z88" s="25"/>
    </row>
    <row r="89" spans="1:26" ht="12.75" customHeight="1" x14ac:dyDescent="0.25">
      <c r="A89" s="193"/>
      <c r="B89" s="196" t="str">
        <f>Capacidades!M1586</f>
        <v xml:space="preserve">   </v>
      </c>
      <c r="C89" s="196"/>
      <c r="D89" s="194"/>
      <c r="E89" s="194"/>
      <c r="F89" s="194"/>
      <c r="G89" s="194"/>
      <c r="H89" s="194"/>
      <c r="I89" s="194"/>
      <c r="J89" s="194"/>
      <c r="K89" s="194"/>
      <c r="L89" s="195"/>
      <c r="M89" s="24" t="str">
        <f t="shared" si="0"/>
        <v xml:space="preserve">   </v>
      </c>
      <c r="N89" s="25"/>
      <c r="O89" s="25"/>
      <c r="P89" s="25"/>
      <c r="Q89" s="25"/>
      <c r="R89" s="25"/>
      <c r="S89" s="25"/>
      <c r="T89" s="25"/>
      <c r="U89" s="25"/>
      <c r="V89" s="25"/>
      <c r="W89" s="25"/>
      <c r="X89" s="25"/>
      <c r="Y89" s="25"/>
      <c r="Z89" s="25"/>
    </row>
    <row r="90" spans="1:26" ht="12.75" customHeight="1" x14ac:dyDescent="0.25">
      <c r="A90" s="193"/>
      <c r="B90" s="196" t="str">
        <f>Capacidades!M1587</f>
        <v xml:space="preserve">   </v>
      </c>
      <c r="C90" s="196"/>
      <c r="D90" s="194"/>
      <c r="E90" s="194"/>
      <c r="F90" s="194"/>
      <c r="G90" s="194"/>
      <c r="H90" s="194"/>
      <c r="I90" s="194"/>
      <c r="J90" s="194"/>
      <c r="K90" s="194"/>
      <c r="L90" s="195"/>
      <c r="M90" s="24" t="str">
        <f t="shared" si="0"/>
        <v xml:space="preserve">   </v>
      </c>
      <c r="N90" s="25"/>
      <c r="O90" s="25"/>
      <c r="P90" s="25"/>
      <c r="Q90" s="25"/>
      <c r="R90" s="25"/>
      <c r="S90" s="25"/>
      <c r="T90" s="25"/>
      <c r="U90" s="25"/>
      <c r="V90" s="25"/>
      <c r="W90" s="25"/>
      <c r="X90" s="25"/>
      <c r="Y90" s="25"/>
      <c r="Z90" s="25"/>
    </row>
    <row r="91" spans="1:26" ht="12.75" customHeight="1" x14ac:dyDescent="0.25">
      <c r="A91" s="193"/>
      <c r="B91" s="196" t="str">
        <f>Capacidades!M1588</f>
        <v xml:space="preserve">   </v>
      </c>
      <c r="C91" s="196"/>
      <c r="D91" s="194"/>
      <c r="E91" s="194"/>
      <c r="F91" s="194"/>
      <c r="G91" s="194"/>
      <c r="H91" s="194"/>
      <c r="I91" s="194"/>
      <c r="J91" s="194"/>
      <c r="K91" s="194"/>
      <c r="L91" s="195"/>
      <c r="M91" s="24" t="str">
        <f t="shared" si="0"/>
        <v xml:space="preserve">   </v>
      </c>
      <c r="N91" s="25"/>
      <c r="O91" s="25"/>
      <c r="P91" s="25"/>
      <c r="Q91" s="25"/>
      <c r="R91" s="25"/>
      <c r="S91" s="25"/>
      <c r="T91" s="25"/>
      <c r="U91" s="25"/>
      <c r="V91" s="25"/>
      <c r="W91" s="25"/>
      <c r="X91" s="25"/>
      <c r="Y91" s="25"/>
      <c r="Z91" s="25"/>
    </row>
    <row r="92" spans="1:26" ht="12.75" customHeight="1" x14ac:dyDescent="0.25">
      <c r="A92" s="193"/>
      <c r="B92" s="196" t="str">
        <f>Capacidades!M1589</f>
        <v xml:space="preserve">   </v>
      </c>
      <c r="C92" s="196"/>
      <c r="D92" s="194"/>
      <c r="E92" s="194"/>
      <c r="F92" s="194"/>
      <c r="G92" s="194"/>
      <c r="H92" s="194"/>
      <c r="I92" s="194"/>
      <c r="J92" s="194"/>
      <c r="K92" s="194"/>
      <c r="L92" s="195"/>
      <c r="M92" s="24" t="str">
        <f t="shared" si="0"/>
        <v xml:space="preserve">   </v>
      </c>
      <c r="N92" s="25"/>
      <c r="O92" s="25"/>
      <c r="P92" s="25"/>
      <c r="Q92" s="25"/>
      <c r="R92" s="25"/>
      <c r="S92" s="25"/>
      <c r="T92" s="25"/>
      <c r="U92" s="25"/>
      <c r="V92" s="25"/>
      <c r="W92" s="25"/>
      <c r="X92" s="25"/>
      <c r="Y92" s="25"/>
      <c r="Z92" s="25"/>
    </row>
    <row r="93" spans="1:26" ht="12.75" customHeight="1" x14ac:dyDescent="0.25">
      <c r="A93" s="193"/>
      <c r="B93" s="196" t="str">
        <f>Capacidades!M1590</f>
        <v xml:space="preserve">   </v>
      </c>
      <c r="C93" s="196"/>
      <c r="D93" s="194"/>
      <c r="E93" s="194"/>
      <c r="F93" s="194"/>
      <c r="G93" s="194"/>
      <c r="H93" s="194"/>
      <c r="I93" s="194"/>
      <c r="J93" s="194"/>
      <c r="K93" s="194"/>
      <c r="L93" s="195"/>
      <c r="M93" s="24" t="str">
        <f t="shared" si="0"/>
        <v xml:space="preserve">   </v>
      </c>
      <c r="N93" s="25"/>
      <c r="O93" s="25"/>
      <c r="P93" s="25"/>
      <c r="Q93" s="25"/>
      <c r="R93" s="25"/>
      <c r="S93" s="25"/>
      <c r="T93" s="25"/>
      <c r="U93" s="25"/>
      <c r="V93" s="25"/>
      <c r="W93" s="25"/>
      <c r="X93" s="25"/>
      <c r="Y93" s="25"/>
      <c r="Z93" s="25"/>
    </row>
    <row r="94" spans="1:26" ht="12.75" customHeight="1" x14ac:dyDescent="0.25">
      <c r="A94" s="193"/>
      <c r="B94" s="196" t="str">
        <f>Capacidades!M1591</f>
        <v xml:space="preserve">   </v>
      </c>
      <c r="C94" s="196"/>
      <c r="D94" s="194"/>
      <c r="E94" s="194"/>
      <c r="F94" s="194"/>
      <c r="G94" s="194"/>
      <c r="H94" s="194"/>
      <c r="I94" s="194"/>
      <c r="J94" s="194"/>
      <c r="K94" s="194"/>
      <c r="L94" s="195"/>
      <c r="M94" s="24" t="str">
        <f t="shared" si="0"/>
        <v xml:space="preserve">   </v>
      </c>
      <c r="N94" s="25"/>
      <c r="O94" s="25"/>
      <c r="P94" s="25"/>
      <c r="Q94" s="25"/>
      <c r="R94" s="25"/>
      <c r="S94" s="25"/>
      <c r="T94" s="25"/>
      <c r="U94" s="25"/>
      <c r="V94" s="25"/>
      <c r="W94" s="25"/>
      <c r="X94" s="25"/>
      <c r="Y94" s="25"/>
      <c r="Z94" s="25"/>
    </row>
    <row r="95" spans="1:26" ht="12.75" customHeight="1" x14ac:dyDescent="0.25">
      <c r="A95" s="193"/>
      <c r="B95" s="196" t="str">
        <f>Capacidades!M1592</f>
        <v xml:space="preserve">   </v>
      </c>
      <c r="C95" s="196"/>
      <c r="D95" s="194"/>
      <c r="E95" s="194"/>
      <c r="F95" s="194"/>
      <c r="G95" s="194"/>
      <c r="H95" s="194"/>
      <c r="I95" s="194"/>
      <c r="J95" s="194"/>
      <c r="K95" s="194"/>
      <c r="L95" s="195"/>
      <c r="M95" s="24" t="str">
        <f t="shared" si="0"/>
        <v xml:space="preserve">   </v>
      </c>
      <c r="N95" s="25"/>
      <c r="O95" s="25"/>
      <c r="P95" s="25"/>
      <c r="Q95" s="25"/>
      <c r="R95" s="25"/>
      <c r="S95" s="25"/>
      <c r="T95" s="25"/>
      <c r="U95" s="25"/>
      <c r="V95" s="25"/>
      <c r="W95" s="25"/>
      <c r="X95" s="25"/>
      <c r="Y95" s="25"/>
      <c r="Z95" s="25"/>
    </row>
    <row r="96" spans="1:26" ht="12.75" customHeight="1" x14ac:dyDescent="0.25">
      <c r="A96" s="193"/>
      <c r="B96" s="196" t="str">
        <f>Capacidades!M1593</f>
        <v xml:space="preserve">   </v>
      </c>
      <c r="C96" s="196"/>
      <c r="D96" s="194"/>
      <c r="E96" s="194"/>
      <c r="F96" s="194"/>
      <c r="G96" s="194"/>
      <c r="H96" s="194"/>
      <c r="I96" s="194"/>
      <c r="J96" s="194"/>
      <c r="K96" s="194"/>
      <c r="L96" s="195"/>
      <c r="M96" s="24" t="str">
        <f t="shared" si="0"/>
        <v xml:space="preserve">   </v>
      </c>
      <c r="N96" s="25"/>
      <c r="O96" s="25"/>
      <c r="P96" s="25"/>
      <c r="Q96" s="25"/>
      <c r="R96" s="25"/>
      <c r="S96" s="25"/>
      <c r="T96" s="25"/>
      <c r="U96" s="25"/>
      <c r="V96" s="25"/>
      <c r="W96" s="25"/>
      <c r="X96" s="25"/>
      <c r="Y96" s="25"/>
      <c r="Z96" s="25"/>
    </row>
    <row r="97" spans="1:26" ht="12.75" customHeight="1" x14ac:dyDescent="0.25">
      <c r="A97" s="199"/>
      <c r="B97" s="196" t="str">
        <f>Capacidades!M1594</f>
        <v xml:space="preserve">   </v>
      </c>
      <c r="C97" s="196"/>
      <c r="D97" s="200"/>
      <c r="E97" s="200"/>
      <c r="F97" s="200"/>
      <c r="G97" s="200"/>
      <c r="H97" s="200"/>
      <c r="I97" s="200"/>
      <c r="J97" s="200"/>
      <c r="K97" s="200"/>
      <c r="L97" s="201"/>
      <c r="M97" s="24" t="str">
        <f t="shared" si="0"/>
        <v xml:space="preserve">   </v>
      </c>
      <c r="N97" s="25"/>
      <c r="O97" s="25"/>
      <c r="P97" s="25"/>
      <c r="Q97" s="25"/>
      <c r="R97" s="25"/>
      <c r="S97" s="25"/>
      <c r="T97" s="25"/>
      <c r="U97" s="25"/>
      <c r="V97" s="25"/>
      <c r="W97" s="25"/>
      <c r="X97" s="25"/>
      <c r="Y97" s="25"/>
      <c r="Z97" s="25"/>
    </row>
    <row r="98" spans="1:26" ht="12.75" customHeight="1" x14ac:dyDescent="0.25">
      <c r="A98" s="189" t="str">
        <f>Capacidades!L1595</f>
        <v xml:space="preserve">       </v>
      </c>
      <c r="B98" s="196" t="str">
        <f>Capacidades!M1595</f>
        <v xml:space="preserve">   </v>
      </c>
      <c r="C98" s="196"/>
      <c r="D98" s="191">
        <f>Organización_Modular!F173</f>
        <v>0</v>
      </c>
      <c r="E98" s="191">
        <f>Organización_Modular!G173</f>
        <v>0</v>
      </c>
      <c r="F98" s="191">
        <f>Organización_Modular!H173</f>
        <v>0</v>
      </c>
      <c r="G98" s="191">
        <f>Organización_Modular!I173</f>
        <v>0</v>
      </c>
      <c r="H98" s="191">
        <f>SUM(F98:G98)</f>
        <v>0</v>
      </c>
      <c r="I98" s="191">
        <f>F98*16</f>
        <v>0</v>
      </c>
      <c r="J98" s="191">
        <f>G98*32</f>
        <v>0</v>
      </c>
      <c r="K98" s="191">
        <f>SUM(I98:J98)</f>
        <v>0</v>
      </c>
      <c r="L98" s="192"/>
      <c r="M98" s="24" t="str">
        <f t="shared" si="0"/>
        <v xml:space="preserve">   </v>
      </c>
      <c r="N98" s="25"/>
      <c r="O98" s="25"/>
      <c r="P98" s="25"/>
      <c r="Q98" s="25"/>
      <c r="R98" s="25"/>
      <c r="S98" s="25"/>
      <c r="T98" s="25"/>
      <c r="U98" s="25"/>
      <c r="V98" s="25"/>
      <c r="W98" s="25"/>
      <c r="X98" s="25"/>
      <c r="Y98" s="25"/>
      <c r="Z98" s="25"/>
    </row>
    <row r="99" spans="1:26" ht="12.75" customHeight="1" x14ac:dyDescent="0.25">
      <c r="A99" s="193"/>
      <c r="B99" s="196" t="str">
        <f>Capacidades!M1596</f>
        <v xml:space="preserve">   </v>
      </c>
      <c r="C99" s="196"/>
      <c r="D99" s="194"/>
      <c r="E99" s="194"/>
      <c r="F99" s="194"/>
      <c r="G99" s="194"/>
      <c r="H99" s="194"/>
      <c r="I99" s="194"/>
      <c r="J99" s="194"/>
      <c r="K99" s="194"/>
      <c r="L99" s="195"/>
      <c r="M99" s="24" t="str">
        <f t="shared" si="0"/>
        <v xml:space="preserve">   </v>
      </c>
      <c r="N99" s="25"/>
      <c r="O99" s="25"/>
      <c r="P99" s="25"/>
      <c r="Q99" s="25"/>
      <c r="R99" s="25"/>
      <c r="S99" s="25"/>
      <c r="T99" s="25"/>
      <c r="U99" s="25"/>
      <c r="V99" s="25"/>
      <c r="W99" s="25"/>
      <c r="X99" s="25"/>
      <c r="Y99" s="25"/>
      <c r="Z99" s="25"/>
    </row>
    <row r="100" spans="1:26" ht="12.75" customHeight="1" x14ac:dyDescent="0.25">
      <c r="A100" s="193"/>
      <c r="B100" s="196" t="str">
        <f>Capacidades!M1597</f>
        <v xml:space="preserve">   </v>
      </c>
      <c r="C100" s="196"/>
      <c r="D100" s="194"/>
      <c r="E100" s="194"/>
      <c r="F100" s="194"/>
      <c r="G100" s="194"/>
      <c r="H100" s="194"/>
      <c r="I100" s="194"/>
      <c r="J100" s="194"/>
      <c r="K100" s="194"/>
      <c r="L100" s="195"/>
      <c r="M100" s="24" t="str">
        <f t="shared" si="0"/>
        <v xml:space="preserve">   </v>
      </c>
      <c r="N100" s="25"/>
      <c r="O100" s="25"/>
      <c r="P100" s="25"/>
      <c r="Q100" s="25"/>
      <c r="R100" s="25"/>
      <c r="S100" s="25"/>
      <c r="T100" s="25"/>
      <c r="U100" s="25"/>
      <c r="V100" s="25"/>
      <c r="W100" s="25"/>
      <c r="X100" s="25"/>
      <c r="Y100" s="25"/>
      <c r="Z100" s="25"/>
    </row>
    <row r="101" spans="1:26" ht="12.75" customHeight="1" x14ac:dyDescent="0.25">
      <c r="A101" s="193"/>
      <c r="B101" s="196" t="str">
        <f>Capacidades!M1598</f>
        <v xml:space="preserve">   </v>
      </c>
      <c r="C101" s="196"/>
      <c r="D101" s="194"/>
      <c r="E101" s="194"/>
      <c r="F101" s="194"/>
      <c r="G101" s="194"/>
      <c r="H101" s="194"/>
      <c r="I101" s="194"/>
      <c r="J101" s="194"/>
      <c r="K101" s="194"/>
      <c r="L101" s="195"/>
      <c r="M101" s="24" t="str">
        <f t="shared" si="0"/>
        <v xml:space="preserve">   </v>
      </c>
      <c r="N101" s="25"/>
      <c r="O101" s="25"/>
      <c r="P101" s="25"/>
      <c r="Q101" s="25"/>
      <c r="R101" s="25"/>
      <c r="S101" s="25"/>
      <c r="T101" s="25"/>
      <c r="U101" s="25"/>
      <c r="V101" s="25"/>
      <c r="W101" s="25"/>
      <c r="X101" s="25"/>
      <c r="Y101" s="25"/>
      <c r="Z101" s="25"/>
    </row>
    <row r="102" spans="1:26" ht="12.75" customHeight="1" x14ac:dyDescent="0.25">
      <c r="A102" s="193"/>
      <c r="B102" s="196" t="str">
        <f>Capacidades!M1599</f>
        <v xml:space="preserve">   </v>
      </c>
      <c r="C102" s="196"/>
      <c r="D102" s="194"/>
      <c r="E102" s="194"/>
      <c r="F102" s="194"/>
      <c r="G102" s="194"/>
      <c r="H102" s="194"/>
      <c r="I102" s="194"/>
      <c r="J102" s="194"/>
      <c r="K102" s="194"/>
      <c r="L102" s="195"/>
      <c r="M102" s="24" t="str">
        <f t="shared" si="0"/>
        <v xml:space="preserve">   </v>
      </c>
      <c r="N102" s="25"/>
      <c r="O102" s="25"/>
      <c r="P102" s="25"/>
      <c r="Q102" s="25"/>
      <c r="R102" s="25"/>
      <c r="S102" s="25"/>
      <c r="T102" s="25"/>
      <c r="U102" s="25"/>
      <c r="V102" s="25"/>
      <c r="W102" s="25"/>
      <c r="X102" s="25"/>
      <c r="Y102" s="25"/>
      <c r="Z102" s="25"/>
    </row>
    <row r="103" spans="1:26" ht="12.75" customHeight="1" x14ac:dyDescent="0.25">
      <c r="A103" s="193"/>
      <c r="B103" s="196" t="str">
        <f>Capacidades!M1600</f>
        <v xml:space="preserve">   </v>
      </c>
      <c r="C103" s="196"/>
      <c r="D103" s="194"/>
      <c r="E103" s="194"/>
      <c r="F103" s="194"/>
      <c r="G103" s="194"/>
      <c r="H103" s="194"/>
      <c r="I103" s="194"/>
      <c r="J103" s="194"/>
      <c r="K103" s="194"/>
      <c r="L103" s="195"/>
      <c r="M103" s="24" t="str">
        <f t="shared" si="0"/>
        <v xml:space="preserve">   </v>
      </c>
      <c r="N103" s="25"/>
      <c r="O103" s="25"/>
      <c r="P103" s="25"/>
      <c r="Q103" s="25"/>
      <c r="R103" s="25"/>
      <c r="S103" s="25"/>
      <c r="T103" s="25"/>
      <c r="U103" s="25"/>
      <c r="V103" s="25"/>
      <c r="W103" s="25"/>
      <c r="X103" s="25"/>
      <c r="Y103" s="25"/>
      <c r="Z103" s="25"/>
    </row>
    <row r="104" spans="1:26" ht="12.75" customHeight="1" x14ac:dyDescent="0.25">
      <c r="A104" s="193"/>
      <c r="B104" s="196" t="str">
        <f>Capacidades!M1601</f>
        <v xml:space="preserve">   </v>
      </c>
      <c r="C104" s="196"/>
      <c r="D104" s="194"/>
      <c r="E104" s="194"/>
      <c r="F104" s="194"/>
      <c r="G104" s="194"/>
      <c r="H104" s="194"/>
      <c r="I104" s="194"/>
      <c r="J104" s="194"/>
      <c r="K104" s="194"/>
      <c r="L104" s="195"/>
      <c r="M104" s="24" t="str">
        <f t="shared" si="0"/>
        <v xml:space="preserve">   </v>
      </c>
      <c r="N104" s="25"/>
      <c r="O104" s="25"/>
      <c r="P104" s="25"/>
      <c r="Q104" s="25"/>
      <c r="R104" s="25"/>
      <c r="S104" s="25"/>
      <c r="T104" s="25"/>
      <c r="U104" s="25"/>
      <c r="V104" s="25"/>
      <c r="W104" s="25"/>
      <c r="X104" s="25"/>
      <c r="Y104" s="25"/>
      <c r="Z104" s="25"/>
    </row>
    <row r="105" spans="1:26" ht="12.75" customHeight="1" x14ac:dyDescent="0.25">
      <c r="A105" s="193"/>
      <c r="B105" s="196" t="str">
        <f>Capacidades!M1602</f>
        <v xml:space="preserve">   </v>
      </c>
      <c r="C105" s="196"/>
      <c r="D105" s="194"/>
      <c r="E105" s="194"/>
      <c r="F105" s="194"/>
      <c r="G105" s="194"/>
      <c r="H105" s="194"/>
      <c r="I105" s="194"/>
      <c r="J105" s="194"/>
      <c r="K105" s="194"/>
      <c r="L105" s="195"/>
      <c r="M105" s="24" t="str">
        <f t="shared" si="0"/>
        <v xml:space="preserve">   </v>
      </c>
      <c r="N105" s="25"/>
      <c r="O105" s="25"/>
      <c r="P105" s="25"/>
      <c r="Q105" s="25"/>
      <c r="R105" s="25"/>
      <c r="S105" s="25"/>
      <c r="T105" s="25"/>
      <c r="U105" s="25"/>
      <c r="V105" s="25"/>
      <c r="W105" s="25"/>
      <c r="X105" s="25"/>
      <c r="Y105" s="25"/>
      <c r="Z105" s="25"/>
    </row>
    <row r="106" spans="1:26" ht="12.75" customHeight="1" x14ac:dyDescent="0.25">
      <c r="A106" s="193"/>
      <c r="B106" s="196" t="str">
        <f>Capacidades!M1603</f>
        <v xml:space="preserve">   </v>
      </c>
      <c r="C106" s="196"/>
      <c r="D106" s="194"/>
      <c r="E106" s="194"/>
      <c r="F106" s="194"/>
      <c r="G106" s="194"/>
      <c r="H106" s="194"/>
      <c r="I106" s="194"/>
      <c r="J106" s="194"/>
      <c r="K106" s="194"/>
      <c r="L106" s="195"/>
      <c r="M106" s="24" t="str">
        <f t="shared" si="0"/>
        <v xml:space="preserve">   </v>
      </c>
      <c r="N106" s="25"/>
      <c r="O106" s="25"/>
      <c r="P106" s="25"/>
      <c r="Q106" s="25"/>
      <c r="R106" s="25"/>
      <c r="S106" s="25"/>
      <c r="T106" s="25"/>
      <c r="U106" s="25"/>
      <c r="V106" s="25"/>
      <c r="W106" s="25"/>
      <c r="X106" s="25"/>
      <c r="Y106" s="25"/>
      <c r="Z106" s="25"/>
    </row>
    <row r="107" spans="1:26" ht="12.75" customHeight="1" x14ac:dyDescent="0.25">
      <c r="A107" s="199"/>
      <c r="B107" s="196" t="str">
        <f>Capacidades!M1604</f>
        <v xml:space="preserve">   </v>
      </c>
      <c r="C107" s="196"/>
      <c r="D107" s="200"/>
      <c r="E107" s="200"/>
      <c r="F107" s="200"/>
      <c r="G107" s="200"/>
      <c r="H107" s="200"/>
      <c r="I107" s="200"/>
      <c r="J107" s="200"/>
      <c r="K107" s="200"/>
      <c r="L107" s="201"/>
      <c r="M107" s="24" t="str">
        <f t="shared" si="0"/>
        <v xml:space="preserve">   </v>
      </c>
      <c r="N107" s="25"/>
      <c r="O107" s="25"/>
      <c r="P107" s="25"/>
      <c r="Q107" s="25"/>
      <c r="R107" s="25"/>
      <c r="S107" s="25"/>
      <c r="T107" s="25"/>
      <c r="U107" s="25"/>
      <c r="V107" s="25"/>
      <c r="W107" s="25"/>
      <c r="X107" s="25"/>
      <c r="Y107" s="25"/>
      <c r="Z107" s="25"/>
    </row>
    <row r="108" spans="1:26" ht="12.75" customHeight="1" x14ac:dyDescent="0.25">
      <c r="A108" s="189" t="str">
        <f>Capacidades!L1605</f>
        <v xml:space="preserve">       </v>
      </c>
      <c r="B108" s="196" t="str">
        <f>Capacidades!M1605</f>
        <v xml:space="preserve">   </v>
      </c>
      <c r="C108" s="196"/>
      <c r="D108" s="191">
        <f>Organización_Modular!F174</f>
        <v>0</v>
      </c>
      <c r="E108" s="191">
        <f>Organización_Modular!G174</f>
        <v>0</v>
      </c>
      <c r="F108" s="191">
        <f>Organización_Modular!H174</f>
        <v>0</v>
      </c>
      <c r="G108" s="191">
        <f>Organización_Modular!I174</f>
        <v>0</v>
      </c>
      <c r="H108" s="191">
        <f>SUM(F108:G108)</f>
        <v>0</v>
      </c>
      <c r="I108" s="191">
        <f>F108*16</f>
        <v>0</v>
      </c>
      <c r="J108" s="191">
        <f>G108*32</f>
        <v>0</v>
      </c>
      <c r="K108" s="191">
        <f>SUM(I108:J108)</f>
        <v>0</v>
      </c>
      <c r="L108" s="192"/>
      <c r="M108" s="24" t="str">
        <f t="shared" si="0"/>
        <v xml:space="preserve">   </v>
      </c>
      <c r="N108" s="25"/>
      <c r="O108" s="25"/>
      <c r="P108" s="25"/>
      <c r="Q108" s="25"/>
      <c r="R108" s="25"/>
      <c r="S108" s="25"/>
      <c r="T108" s="25"/>
      <c r="U108" s="25"/>
      <c r="V108" s="25"/>
      <c r="W108" s="25"/>
      <c r="X108" s="25"/>
      <c r="Y108" s="25"/>
      <c r="Z108" s="25"/>
    </row>
    <row r="109" spans="1:26" ht="12.75" customHeight="1" x14ac:dyDescent="0.25">
      <c r="A109" s="193"/>
      <c r="B109" s="196" t="str">
        <f>Capacidades!M1606</f>
        <v xml:space="preserve">   </v>
      </c>
      <c r="C109" s="196"/>
      <c r="D109" s="194"/>
      <c r="E109" s="194"/>
      <c r="F109" s="194"/>
      <c r="G109" s="194"/>
      <c r="H109" s="194"/>
      <c r="I109" s="194"/>
      <c r="J109" s="194"/>
      <c r="K109" s="194"/>
      <c r="L109" s="195"/>
      <c r="M109" s="24" t="str">
        <f t="shared" si="0"/>
        <v xml:space="preserve">   </v>
      </c>
      <c r="N109" s="25"/>
      <c r="O109" s="25"/>
      <c r="P109" s="25"/>
      <c r="Q109" s="25"/>
      <c r="R109" s="25"/>
      <c r="S109" s="25"/>
      <c r="T109" s="25"/>
      <c r="U109" s="25"/>
      <c r="V109" s="25"/>
      <c r="W109" s="25"/>
      <c r="X109" s="25"/>
      <c r="Y109" s="25"/>
      <c r="Z109" s="25"/>
    </row>
    <row r="110" spans="1:26" ht="12.75" customHeight="1" x14ac:dyDescent="0.25">
      <c r="A110" s="193"/>
      <c r="B110" s="196" t="str">
        <f>Capacidades!M1607</f>
        <v xml:space="preserve">   </v>
      </c>
      <c r="C110" s="196"/>
      <c r="D110" s="194"/>
      <c r="E110" s="194"/>
      <c r="F110" s="194"/>
      <c r="G110" s="194"/>
      <c r="H110" s="194"/>
      <c r="I110" s="194"/>
      <c r="J110" s="194"/>
      <c r="K110" s="194"/>
      <c r="L110" s="195"/>
      <c r="M110" s="24" t="str">
        <f t="shared" si="0"/>
        <v xml:space="preserve">   </v>
      </c>
      <c r="N110" s="25"/>
      <c r="O110" s="25"/>
      <c r="P110" s="25"/>
      <c r="Q110" s="25"/>
      <c r="R110" s="25"/>
      <c r="S110" s="25"/>
      <c r="T110" s="25"/>
      <c r="U110" s="25"/>
      <c r="V110" s="25"/>
      <c r="W110" s="25"/>
      <c r="X110" s="25"/>
      <c r="Y110" s="25"/>
      <c r="Z110" s="25"/>
    </row>
    <row r="111" spans="1:26" ht="12.75" customHeight="1" x14ac:dyDescent="0.25">
      <c r="A111" s="193"/>
      <c r="B111" s="196" t="str">
        <f>Capacidades!M1608</f>
        <v xml:space="preserve">   </v>
      </c>
      <c r="C111" s="196"/>
      <c r="D111" s="194"/>
      <c r="E111" s="194"/>
      <c r="F111" s="194"/>
      <c r="G111" s="194"/>
      <c r="H111" s="194"/>
      <c r="I111" s="194"/>
      <c r="J111" s="194"/>
      <c r="K111" s="194"/>
      <c r="L111" s="195"/>
      <c r="M111" s="24" t="str">
        <f t="shared" si="0"/>
        <v xml:space="preserve">   </v>
      </c>
      <c r="N111" s="25"/>
      <c r="O111" s="25"/>
      <c r="P111" s="25"/>
      <c r="Q111" s="25"/>
      <c r="R111" s="25"/>
      <c r="S111" s="25"/>
      <c r="T111" s="25"/>
      <c r="U111" s="25"/>
      <c r="V111" s="25"/>
      <c r="W111" s="25"/>
      <c r="X111" s="25"/>
      <c r="Y111" s="25"/>
      <c r="Z111" s="25"/>
    </row>
    <row r="112" spans="1:26" ht="12.75" customHeight="1" x14ac:dyDescent="0.25">
      <c r="A112" s="193"/>
      <c r="B112" s="196" t="str">
        <f>Capacidades!M1609</f>
        <v xml:space="preserve">   </v>
      </c>
      <c r="C112" s="196"/>
      <c r="D112" s="194"/>
      <c r="E112" s="194"/>
      <c r="F112" s="194"/>
      <c r="G112" s="194"/>
      <c r="H112" s="194"/>
      <c r="I112" s="194"/>
      <c r="J112" s="194"/>
      <c r="K112" s="194"/>
      <c r="L112" s="195"/>
      <c r="M112" s="24" t="str">
        <f t="shared" si="0"/>
        <v xml:space="preserve">   </v>
      </c>
      <c r="N112" s="25"/>
      <c r="O112" s="25"/>
      <c r="P112" s="25"/>
      <c r="Q112" s="25"/>
      <c r="R112" s="25"/>
      <c r="S112" s="25"/>
      <c r="T112" s="25"/>
      <c r="U112" s="25"/>
      <c r="V112" s="25"/>
      <c r="W112" s="25"/>
      <c r="X112" s="25"/>
      <c r="Y112" s="25"/>
      <c r="Z112" s="25"/>
    </row>
    <row r="113" spans="1:26" ht="12.75" customHeight="1" x14ac:dyDescent="0.25">
      <c r="A113" s="193"/>
      <c r="B113" s="196" t="str">
        <f>Capacidades!M1610</f>
        <v xml:space="preserve">   </v>
      </c>
      <c r="C113" s="196"/>
      <c r="D113" s="194"/>
      <c r="E113" s="194"/>
      <c r="F113" s="194"/>
      <c r="G113" s="194"/>
      <c r="H113" s="194"/>
      <c r="I113" s="194"/>
      <c r="J113" s="194"/>
      <c r="K113" s="194"/>
      <c r="L113" s="195"/>
      <c r="M113" s="24" t="str">
        <f t="shared" si="0"/>
        <v xml:space="preserve">   </v>
      </c>
      <c r="N113" s="25"/>
      <c r="O113" s="25"/>
      <c r="P113" s="25"/>
      <c r="Q113" s="25"/>
      <c r="R113" s="25"/>
      <c r="S113" s="25"/>
      <c r="T113" s="25"/>
      <c r="U113" s="25"/>
      <c r="V113" s="25"/>
      <c r="W113" s="25"/>
      <c r="X113" s="25"/>
      <c r="Y113" s="25"/>
      <c r="Z113" s="25"/>
    </row>
    <row r="114" spans="1:26" ht="12.75" customHeight="1" x14ac:dyDescent="0.25">
      <c r="A114" s="193"/>
      <c r="B114" s="196" t="str">
        <f>Capacidades!M1611</f>
        <v xml:space="preserve">   </v>
      </c>
      <c r="C114" s="196"/>
      <c r="D114" s="194"/>
      <c r="E114" s="194"/>
      <c r="F114" s="194"/>
      <c r="G114" s="194"/>
      <c r="H114" s="194"/>
      <c r="I114" s="194"/>
      <c r="J114" s="194"/>
      <c r="K114" s="194"/>
      <c r="L114" s="195"/>
      <c r="M114" s="24" t="str">
        <f t="shared" si="0"/>
        <v xml:space="preserve">   </v>
      </c>
      <c r="N114" s="25"/>
      <c r="O114" s="25"/>
      <c r="P114" s="25"/>
      <c r="Q114" s="25"/>
      <c r="R114" s="25"/>
      <c r="S114" s="25"/>
      <c r="T114" s="25"/>
      <c r="U114" s="25"/>
      <c r="V114" s="25"/>
      <c r="W114" s="25"/>
      <c r="X114" s="25"/>
      <c r="Y114" s="25"/>
      <c r="Z114" s="25"/>
    </row>
    <row r="115" spans="1:26" ht="12.75" customHeight="1" x14ac:dyDescent="0.25">
      <c r="A115" s="193"/>
      <c r="B115" s="196" t="str">
        <f>Capacidades!M1612</f>
        <v xml:space="preserve">   </v>
      </c>
      <c r="C115" s="196"/>
      <c r="D115" s="194"/>
      <c r="E115" s="194"/>
      <c r="F115" s="194"/>
      <c r="G115" s="194"/>
      <c r="H115" s="194"/>
      <c r="I115" s="194"/>
      <c r="J115" s="194"/>
      <c r="K115" s="194"/>
      <c r="L115" s="195"/>
      <c r="M115" s="24" t="str">
        <f t="shared" si="0"/>
        <v xml:space="preserve">   </v>
      </c>
      <c r="N115" s="25"/>
      <c r="O115" s="25"/>
      <c r="P115" s="25"/>
      <c r="Q115" s="25"/>
      <c r="R115" s="25"/>
      <c r="S115" s="25"/>
      <c r="T115" s="25"/>
      <c r="U115" s="25"/>
      <c r="V115" s="25"/>
      <c r="W115" s="25"/>
      <c r="X115" s="25"/>
      <c r="Y115" s="25"/>
      <c r="Z115" s="25"/>
    </row>
    <row r="116" spans="1:26" ht="12.75" customHeight="1" x14ac:dyDescent="0.25">
      <c r="A116" s="193"/>
      <c r="B116" s="196" t="str">
        <f>Capacidades!M1613</f>
        <v xml:space="preserve">   </v>
      </c>
      <c r="C116" s="196"/>
      <c r="D116" s="194"/>
      <c r="E116" s="194"/>
      <c r="F116" s="194"/>
      <c r="G116" s="194"/>
      <c r="H116" s="194"/>
      <c r="I116" s="194"/>
      <c r="J116" s="194"/>
      <c r="K116" s="194"/>
      <c r="L116" s="195"/>
      <c r="M116" s="24" t="str">
        <f t="shared" si="0"/>
        <v xml:space="preserve">   </v>
      </c>
      <c r="N116" s="25"/>
      <c r="O116" s="25"/>
      <c r="P116" s="25"/>
      <c r="Q116" s="25"/>
      <c r="R116" s="25"/>
      <c r="S116" s="25"/>
      <c r="T116" s="25"/>
      <c r="U116" s="25"/>
      <c r="V116" s="25"/>
      <c r="W116" s="25"/>
      <c r="X116" s="25"/>
      <c r="Y116" s="25"/>
      <c r="Z116" s="25"/>
    </row>
    <row r="117" spans="1:26" ht="12.75" customHeight="1" x14ac:dyDescent="0.25">
      <c r="A117" s="199"/>
      <c r="B117" s="196" t="str">
        <f>Capacidades!M1614</f>
        <v xml:space="preserve">   </v>
      </c>
      <c r="C117" s="196"/>
      <c r="D117" s="200"/>
      <c r="E117" s="200"/>
      <c r="F117" s="200"/>
      <c r="G117" s="200"/>
      <c r="H117" s="200"/>
      <c r="I117" s="200"/>
      <c r="J117" s="200"/>
      <c r="K117" s="200"/>
      <c r="L117" s="201"/>
      <c r="M117" s="24" t="str">
        <f t="shared" si="0"/>
        <v xml:space="preserve">   </v>
      </c>
      <c r="N117" s="25"/>
      <c r="O117" s="25"/>
      <c r="P117" s="25"/>
      <c r="Q117" s="25"/>
      <c r="R117" s="25"/>
      <c r="S117" s="25"/>
      <c r="T117" s="25"/>
      <c r="U117" s="25"/>
      <c r="V117" s="25"/>
      <c r="W117" s="25"/>
      <c r="X117" s="25"/>
      <c r="Y117" s="25"/>
      <c r="Z117" s="25"/>
    </row>
    <row r="118" spans="1:26" ht="12.75" customHeight="1" x14ac:dyDescent="0.25">
      <c r="A118" s="189" t="str">
        <f>Capacidades!L1615</f>
        <v xml:space="preserve">       </v>
      </c>
      <c r="B118" s="196" t="str">
        <f>Capacidades!M1615</f>
        <v xml:space="preserve">   </v>
      </c>
      <c r="C118" s="196"/>
      <c r="D118" s="191">
        <f>Organización_Modular!F175</f>
        <v>0</v>
      </c>
      <c r="E118" s="191">
        <f>Organización_Modular!G175</f>
        <v>0</v>
      </c>
      <c r="F118" s="191">
        <f>Organización_Modular!H175</f>
        <v>0</v>
      </c>
      <c r="G118" s="191">
        <f>Organización_Modular!I175</f>
        <v>0</v>
      </c>
      <c r="H118" s="191">
        <f>SUM(F118:G118)</f>
        <v>0</v>
      </c>
      <c r="I118" s="191">
        <f>F118*16</f>
        <v>0</v>
      </c>
      <c r="J118" s="191">
        <f>G118*32</f>
        <v>0</v>
      </c>
      <c r="K118" s="191">
        <f>SUM(I118:J118)</f>
        <v>0</v>
      </c>
      <c r="L118" s="192"/>
      <c r="M118" s="24" t="str">
        <f t="shared" si="0"/>
        <v xml:space="preserve">   </v>
      </c>
      <c r="N118" s="25"/>
      <c r="O118" s="25"/>
      <c r="P118" s="25"/>
      <c r="Q118" s="25"/>
      <c r="R118" s="25"/>
      <c r="S118" s="25"/>
      <c r="T118" s="25"/>
      <c r="U118" s="25"/>
      <c r="V118" s="25"/>
      <c r="W118" s="25"/>
      <c r="X118" s="25"/>
      <c r="Y118" s="25"/>
      <c r="Z118" s="25"/>
    </row>
    <row r="119" spans="1:26" ht="12.75" customHeight="1" x14ac:dyDescent="0.25">
      <c r="A119" s="193"/>
      <c r="B119" s="196" t="str">
        <f>Capacidades!M1616</f>
        <v xml:space="preserve">   </v>
      </c>
      <c r="C119" s="196"/>
      <c r="D119" s="194"/>
      <c r="E119" s="194"/>
      <c r="F119" s="194"/>
      <c r="G119" s="194"/>
      <c r="H119" s="194"/>
      <c r="I119" s="194"/>
      <c r="J119" s="194"/>
      <c r="K119" s="194"/>
      <c r="L119" s="195"/>
      <c r="M119" s="24" t="str">
        <f t="shared" si="0"/>
        <v xml:space="preserve">   </v>
      </c>
      <c r="N119" s="25"/>
      <c r="O119" s="25"/>
      <c r="P119" s="25"/>
      <c r="Q119" s="25"/>
      <c r="R119" s="25"/>
      <c r="S119" s="25"/>
      <c r="T119" s="25"/>
      <c r="U119" s="25"/>
      <c r="V119" s="25"/>
      <c r="W119" s="25"/>
      <c r="X119" s="25"/>
      <c r="Y119" s="25"/>
      <c r="Z119" s="25"/>
    </row>
    <row r="120" spans="1:26" ht="12.75" customHeight="1" x14ac:dyDescent="0.25">
      <c r="A120" s="193"/>
      <c r="B120" s="196" t="str">
        <f>Capacidades!M1617</f>
        <v xml:space="preserve">   </v>
      </c>
      <c r="C120" s="196"/>
      <c r="D120" s="194"/>
      <c r="E120" s="194"/>
      <c r="F120" s="194"/>
      <c r="G120" s="194"/>
      <c r="H120" s="194"/>
      <c r="I120" s="194"/>
      <c r="J120" s="194"/>
      <c r="K120" s="194"/>
      <c r="L120" s="195"/>
      <c r="M120" s="24" t="str">
        <f t="shared" si="0"/>
        <v xml:space="preserve">   </v>
      </c>
      <c r="N120" s="25"/>
      <c r="O120" s="25"/>
      <c r="P120" s="25"/>
      <c r="Q120" s="25"/>
      <c r="R120" s="25"/>
      <c r="S120" s="25"/>
      <c r="T120" s="25"/>
      <c r="U120" s="25"/>
      <c r="V120" s="25"/>
      <c r="W120" s="25"/>
      <c r="X120" s="25"/>
      <c r="Y120" s="25"/>
      <c r="Z120" s="25"/>
    </row>
    <row r="121" spans="1:26" ht="12.75" customHeight="1" x14ac:dyDescent="0.25">
      <c r="A121" s="193"/>
      <c r="B121" s="196" t="str">
        <f>Capacidades!M1618</f>
        <v xml:space="preserve">   </v>
      </c>
      <c r="C121" s="196"/>
      <c r="D121" s="194"/>
      <c r="E121" s="194"/>
      <c r="F121" s="194"/>
      <c r="G121" s="194"/>
      <c r="H121" s="194"/>
      <c r="I121" s="194"/>
      <c r="J121" s="194"/>
      <c r="K121" s="194"/>
      <c r="L121" s="195"/>
      <c r="M121" s="24" t="str">
        <f t="shared" si="0"/>
        <v xml:space="preserve">   </v>
      </c>
      <c r="N121" s="25"/>
      <c r="O121" s="25"/>
      <c r="P121" s="25"/>
      <c r="Q121" s="25"/>
      <c r="R121" s="25"/>
      <c r="S121" s="25"/>
      <c r="T121" s="25"/>
      <c r="U121" s="25"/>
      <c r="V121" s="25"/>
      <c r="W121" s="25"/>
      <c r="X121" s="25"/>
      <c r="Y121" s="25"/>
      <c r="Z121" s="25"/>
    </row>
    <row r="122" spans="1:26" ht="12.75" customHeight="1" x14ac:dyDescent="0.25">
      <c r="A122" s="193"/>
      <c r="B122" s="196" t="str">
        <f>Capacidades!M1619</f>
        <v xml:space="preserve">   </v>
      </c>
      <c r="C122" s="196"/>
      <c r="D122" s="194"/>
      <c r="E122" s="194"/>
      <c r="F122" s="194"/>
      <c r="G122" s="194"/>
      <c r="H122" s="194"/>
      <c r="I122" s="194"/>
      <c r="J122" s="194"/>
      <c r="K122" s="194"/>
      <c r="L122" s="195"/>
      <c r="M122" s="24" t="str">
        <f t="shared" si="0"/>
        <v xml:space="preserve">   </v>
      </c>
      <c r="N122" s="25"/>
      <c r="O122" s="25"/>
      <c r="P122" s="25"/>
      <c r="Q122" s="25"/>
      <c r="R122" s="25"/>
      <c r="S122" s="25"/>
      <c r="T122" s="25"/>
      <c r="U122" s="25"/>
      <c r="V122" s="25"/>
      <c r="W122" s="25"/>
      <c r="X122" s="25"/>
      <c r="Y122" s="25"/>
      <c r="Z122" s="25"/>
    </row>
    <row r="123" spans="1:26" ht="12.75" customHeight="1" x14ac:dyDescent="0.25">
      <c r="A123" s="193"/>
      <c r="B123" s="196" t="str">
        <f>Capacidades!M1620</f>
        <v xml:space="preserve">   </v>
      </c>
      <c r="C123" s="196"/>
      <c r="D123" s="194"/>
      <c r="E123" s="194"/>
      <c r="F123" s="194"/>
      <c r="G123" s="194"/>
      <c r="H123" s="194"/>
      <c r="I123" s="194"/>
      <c r="J123" s="194"/>
      <c r="K123" s="194"/>
      <c r="L123" s="195"/>
      <c r="M123" s="24" t="str">
        <f t="shared" si="0"/>
        <v xml:space="preserve">   </v>
      </c>
      <c r="N123" s="25"/>
      <c r="O123" s="25"/>
      <c r="P123" s="25"/>
      <c r="Q123" s="25"/>
      <c r="R123" s="25"/>
      <c r="S123" s="25"/>
      <c r="T123" s="25"/>
      <c r="U123" s="25"/>
      <c r="V123" s="25"/>
      <c r="W123" s="25"/>
      <c r="X123" s="25"/>
      <c r="Y123" s="25"/>
      <c r="Z123" s="25"/>
    </row>
    <row r="124" spans="1:26" ht="12.75" customHeight="1" x14ac:dyDescent="0.25">
      <c r="A124" s="193"/>
      <c r="B124" s="196" t="str">
        <f>Capacidades!M1621</f>
        <v xml:space="preserve">   </v>
      </c>
      <c r="C124" s="196"/>
      <c r="D124" s="194"/>
      <c r="E124" s="194"/>
      <c r="F124" s="194"/>
      <c r="G124" s="194"/>
      <c r="H124" s="194"/>
      <c r="I124" s="194"/>
      <c r="J124" s="194"/>
      <c r="K124" s="194"/>
      <c r="L124" s="195"/>
      <c r="M124" s="24" t="str">
        <f t="shared" si="0"/>
        <v xml:space="preserve">   </v>
      </c>
      <c r="N124" s="25"/>
      <c r="O124" s="25"/>
      <c r="P124" s="25"/>
      <c r="Q124" s="25"/>
      <c r="R124" s="25"/>
      <c r="S124" s="25"/>
      <c r="T124" s="25"/>
      <c r="U124" s="25"/>
      <c r="V124" s="25"/>
      <c r="W124" s="25"/>
      <c r="X124" s="25"/>
      <c r="Y124" s="25"/>
      <c r="Z124" s="25"/>
    </row>
    <row r="125" spans="1:26" ht="12.75" customHeight="1" x14ac:dyDescent="0.25">
      <c r="A125" s="193"/>
      <c r="B125" s="196" t="str">
        <f>Capacidades!M1622</f>
        <v xml:space="preserve">   </v>
      </c>
      <c r="C125" s="196"/>
      <c r="D125" s="194"/>
      <c r="E125" s="194"/>
      <c r="F125" s="194"/>
      <c r="G125" s="194"/>
      <c r="H125" s="194"/>
      <c r="I125" s="194"/>
      <c r="J125" s="194"/>
      <c r="K125" s="194"/>
      <c r="L125" s="195"/>
      <c r="M125" s="24" t="str">
        <f t="shared" si="0"/>
        <v xml:space="preserve">   </v>
      </c>
      <c r="N125" s="25"/>
      <c r="O125" s="25"/>
      <c r="P125" s="25"/>
      <c r="Q125" s="25"/>
      <c r="R125" s="25"/>
      <c r="S125" s="25"/>
      <c r="T125" s="25"/>
      <c r="U125" s="25"/>
      <c r="V125" s="25"/>
      <c r="W125" s="25"/>
      <c r="X125" s="25"/>
      <c r="Y125" s="25"/>
      <c r="Z125" s="25"/>
    </row>
    <row r="126" spans="1:26" ht="12.75" customHeight="1" x14ac:dyDescent="0.25">
      <c r="A126" s="193"/>
      <c r="B126" s="196" t="str">
        <f>Capacidades!M1623</f>
        <v xml:space="preserve">   </v>
      </c>
      <c r="C126" s="196"/>
      <c r="D126" s="194"/>
      <c r="E126" s="194"/>
      <c r="F126" s="194"/>
      <c r="G126" s="194"/>
      <c r="H126" s="194"/>
      <c r="I126" s="194"/>
      <c r="J126" s="194"/>
      <c r="K126" s="194"/>
      <c r="L126" s="195"/>
      <c r="M126" s="24" t="str">
        <f t="shared" si="0"/>
        <v xml:space="preserve">   </v>
      </c>
      <c r="N126" s="25"/>
      <c r="O126" s="25"/>
      <c r="P126" s="25"/>
      <c r="Q126" s="25"/>
      <c r="R126" s="25"/>
      <c r="S126" s="25"/>
      <c r="T126" s="25"/>
      <c r="U126" s="25"/>
      <c r="V126" s="25"/>
      <c r="W126" s="25"/>
      <c r="X126" s="25"/>
      <c r="Y126" s="25"/>
      <c r="Z126" s="25"/>
    </row>
    <row r="127" spans="1:26" ht="12.75" customHeight="1" x14ac:dyDescent="0.25">
      <c r="A127" s="199"/>
      <c r="B127" s="196" t="str">
        <f>Capacidades!M1624</f>
        <v xml:space="preserve">   </v>
      </c>
      <c r="C127" s="196"/>
      <c r="D127" s="200"/>
      <c r="E127" s="200"/>
      <c r="F127" s="200"/>
      <c r="G127" s="200"/>
      <c r="H127" s="200"/>
      <c r="I127" s="200"/>
      <c r="J127" s="200"/>
      <c r="K127" s="200"/>
      <c r="L127" s="201"/>
      <c r="M127" s="24" t="str">
        <f t="shared" si="0"/>
        <v xml:space="preserve">   </v>
      </c>
      <c r="N127" s="25"/>
      <c r="O127" s="25"/>
      <c r="P127" s="25"/>
      <c r="Q127" s="25"/>
      <c r="R127" s="25"/>
      <c r="S127" s="25"/>
      <c r="T127" s="25"/>
      <c r="U127" s="25"/>
      <c r="V127" s="25"/>
      <c r="W127" s="25"/>
      <c r="X127" s="25"/>
      <c r="Y127" s="25"/>
      <c r="Z127" s="25"/>
    </row>
    <row r="128" spans="1:26" ht="12.75" customHeight="1" x14ac:dyDescent="0.25">
      <c r="A128" s="189" t="str">
        <f>Capacidades!L1625</f>
        <v xml:space="preserve">       </v>
      </c>
      <c r="B128" s="196" t="str">
        <f>Capacidades!M1625</f>
        <v xml:space="preserve">   </v>
      </c>
      <c r="C128" s="196"/>
      <c r="D128" s="191">
        <f>Organización_Modular!F176</f>
        <v>0</v>
      </c>
      <c r="E128" s="191">
        <f>Organización_Modular!G176</f>
        <v>0</v>
      </c>
      <c r="F128" s="191">
        <f>Organización_Modular!H176</f>
        <v>0</v>
      </c>
      <c r="G128" s="191">
        <f>Organización_Modular!I176</f>
        <v>0</v>
      </c>
      <c r="H128" s="191">
        <f>SUM(F128:G128)</f>
        <v>0</v>
      </c>
      <c r="I128" s="191">
        <f>F128*16</f>
        <v>0</v>
      </c>
      <c r="J128" s="191">
        <f>G128*32</f>
        <v>0</v>
      </c>
      <c r="K128" s="191">
        <f>SUM(I128:J128)</f>
        <v>0</v>
      </c>
      <c r="L128" s="192"/>
      <c r="M128" s="24" t="str">
        <f t="shared" si="0"/>
        <v xml:space="preserve">   </v>
      </c>
      <c r="N128" s="25"/>
      <c r="O128" s="25"/>
      <c r="P128" s="25"/>
      <c r="Q128" s="25"/>
      <c r="R128" s="25"/>
      <c r="S128" s="25"/>
      <c r="T128" s="25"/>
      <c r="U128" s="25"/>
      <c r="V128" s="25"/>
      <c r="W128" s="25"/>
      <c r="X128" s="25"/>
      <c r="Y128" s="25"/>
      <c r="Z128" s="25"/>
    </row>
    <row r="129" spans="1:26" ht="12.75" customHeight="1" x14ac:dyDescent="0.25">
      <c r="A129" s="193"/>
      <c r="B129" s="196" t="str">
        <f>Capacidades!M1626</f>
        <v xml:space="preserve">   </v>
      </c>
      <c r="C129" s="196"/>
      <c r="D129" s="194"/>
      <c r="E129" s="194"/>
      <c r="F129" s="194"/>
      <c r="G129" s="194"/>
      <c r="H129" s="194"/>
      <c r="I129" s="194"/>
      <c r="J129" s="194"/>
      <c r="K129" s="194"/>
      <c r="L129" s="195"/>
      <c r="M129" s="24" t="str">
        <f t="shared" si="0"/>
        <v xml:space="preserve">   </v>
      </c>
      <c r="N129" s="25"/>
      <c r="O129" s="25"/>
      <c r="P129" s="25"/>
      <c r="Q129" s="25"/>
      <c r="R129" s="25"/>
      <c r="S129" s="25"/>
      <c r="T129" s="25"/>
      <c r="U129" s="25"/>
      <c r="V129" s="25"/>
      <c r="W129" s="25"/>
      <c r="X129" s="25"/>
      <c r="Y129" s="25"/>
      <c r="Z129" s="25"/>
    </row>
    <row r="130" spans="1:26" ht="12.75" customHeight="1" x14ac:dyDescent="0.25">
      <c r="A130" s="193"/>
      <c r="B130" s="196" t="str">
        <f>Capacidades!M1627</f>
        <v xml:space="preserve">   </v>
      </c>
      <c r="C130" s="196"/>
      <c r="D130" s="194"/>
      <c r="E130" s="194"/>
      <c r="F130" s="194"/>
      <c r="G130" s="194"/>
      <c r="H130" s="194"/>
      <c r="I130" s="194"/>
      <c r="J130" s="194"/>
      <c r="K130" s="194"/>
      <c r="L130" s="195"/>
      <c r="M130" s="24" t="str">
        <f t="shared" si="0"/>
        <v xml:space="preserve">   </v>
      </c>
      <c r="N130" s="25"/>
      <c r="O130" s="25"/>
      <c r="P130" s="25"/>
      <c r="Q130" s="25"/>
      <c r="R130" s="25"/>
      <c r="S130" s="25"/>
      <c r="T130" s="25"/>
      <c r="U130" s="25"/>
      <c r="V130" s="25"/>
      <c r="W130" s="25"/>
      <c r="X130" s="25"/>
      <c r="Y130" s="25"/>
      <c r="Z130" s="25"/>
    </row>
    <row r="131" spans="1:26" ht="12.75" customHeight="1" x14ac:dyDescent="0.25">
      <c r="A131" s="193"/>
      <c r="B131" s="196" t="str">
        <f>Capacidades!M1628</f>
        <v xml:space="preserve">   </v>
      </c>
      <c r="C131" s="196"/>
      <c r="D131" s="194"/>
      <c r="E131" s="194"/>
      <c r="F131" s="194"/>
      <c r="G131" s="194"/>
      <c r="H131" s="194"/>
      <c r="I131" s="194"/>
      <c r="J131" s="194"/>
      <c r="K131" s="194"/>
      <c r="L131" s="195"/>
      <c r="M131" s="24" t="str">
        <f t="shared" si="0"/>
        <v xml:space="preserve">   </v>
      </c>
      <c r="N131" s="25"/>
      <c r="O131" s="25"/>
      <c r="P131" s="25"/>
      <c r="Q131" s="25"/>
      <c r="R131" s="25"/>
      <c r="S131" s="25"/>
      <c r="T131" s="25"/>
      <c r="U131" s="25"/>
      <c r="V131" s="25"/>
      <c r="W131" s="25"/>
      <c r="X131" s="25"/>
      <c r="Y131" s="25"/>
      <c r="Z131" s="25"/>
    </row>
    <row r="132" spans="1:26" ht="12.75" customHeight="1" x14ac:dyDescent="0.25">
      <c r="A132" s="193"/>
      <c r="B132" s="196" t="str">
        <f>Capacidades!M1629</f>
        <v xml:space="preserve">   </v>
      </c>
      <c r="C132" s="196"/>
      <c r="D132" s="194"/>
      <c r="E132" s="194"/>
      <c r="F132" s="194"/>
      <c r="G132" s="194"/>
      <c r="H132" s="194"/>
      <c r="I132" s="194"/>
      <c r="J132" s="194"/>
      <c r="K132" s="194"/>
      <c r="L132" s="195"/>
      <c r="M132" s="24" t="str">
        <f t="shared" si="0"/>
        <v xml:space="preserve">   </v>
      </c>
      <c r="N132" s="25"/>
      <c r="O132" s="25"/>
      <c r="P132" s="25"/>
      <c r="Q132" s="25"/>
      <c r="R132" s="25"/>
      <c r="S132" s="25"/>
      <c r="T132" s="25"/>
      <c r="U132" s="25"/>
      <c r="V132" s="25"/>
      <c r="W132" s="25"/>
      <c r="X132" s="25"/>
      <c r="Y132" s="25"/>
      <c r="Z132" s="25"/>
    </row>
    <row r="133" spans="1:26" ht="12.75" customHeight="1" x14ac:dyDescent="0.25">
      <c r="A133" s="193"/>
      <c r="B133" s="196" t="str">
        <f>Capacidades!M1630</f>
        <v xml:space="preserve">   </v>
      </c>
      <c r="C133" s="196"/>
      <c r="D133" s="194"/>
      <c r="E133" s="194"/>
      <c r="F133" s="194"/>
      <c r="G133" s="194"/>
      <c r="H133" s="194"/>
      <c r="I133" s="194"/>
      <c r="J133" s="194"/>
      <c r="K133" s="194"/>
      <c r="L133" s="195"/>
      <c r="M133" s="24" t="str">
        <f t="shared" si="0"/>
        <v xml:space="preserve">   </v>
      </c>
      <c r="N133" s="25"/>
      <c r="O133" s="25"/>
      <c r="P133" s="25"/>
      <c r="Q133" s="25"/>
      <c r="R133" s="25"/>
      <c r="S133" s="25"/>
      <c r="T133" s="25"/>
      <c r="U133" s="25"/>
      <c r="V133" s="25"/>
      <c r="W133" s="25"/>
      <c r="X133" s="25"/>
      <c r="Y133" s="25"/>
      <c r="Z133" s="25"/>
    </row>
    <row r="134" spans="1:26" ht="12.75" customHeight="1" x14ac:dyDescent="0.25">
      <c r="A134" s="193"/>
      <c r="B134" s="196" t="str">
        <f>Capacidades!M1631</f>
        <v xml:space="preserve">   </v>
      </c>
      <c r="C134" s="196"/>
      <c r="D134" s="194"/>
      <c r="E134" s="194"/>
      <c r="F134" s="194"/>
      <c r="G134" s="194"/>
      <c r="H134" s="194"/>
      <c r="I134" s="194"/>
      <c r="J134" s="194"/>
      <c r="K134" s="194"/>
      <c r="L134" s="195"/>
      <c r="M134" s="24" t="str">
        <f t="shared" si="0"/>
        <v xml:space="preserve">   </v>
      </c>
      <c r="N134" s="25"/>
      <c r="O134" s="25"/>
      <c r="P134" s="25"/>
      <c r="Q134" s="25"/>
      <c r="R134" s="25"/>
      <c r="S134" s="25"/>
      <c r="T134" s="25"/>
      <c r="U134" s="25"/>
      <c r="V134" s="25"/>
      <c r="W134" s="25"/>
      <c r="X134" s="25"/>
      <c r="Y134" s="25"/>
      <c r="Z134" s="25"/>
    </row>
    <row r="135" spans="1:26" ht="12.75" customHeight="1" x14ac:dyDescent="0.25">
      <c r="A135" s="193"/>
      <c r="B135" s="196" t="str">
        <f>Capacidades!M1632</f>
        <v xml:space="preserve">   </v>
      </c>
      <c r="C135" s="196"/>
      <c r="D135" s="194"/>
      <c r="E135" s="194"/>
      <c r="F135" s="194"/>
      <c r="G135" s="194"/>
      <c r="H135" s="194"/>
      <c r="I135" s="194"/>
      <c r="J135" s="194"/>
      <c r="K135" s="194"/>
      <c r="L135" s="195"/>
      <c r="M135" s="24" t="str">
        <f t="shared" si="0"/>
        <v xml:space="preserve">   </v>
      </c>
      <c r="N135" s="25"/>
      <c r="O135" s="25"/>
      <c r="P135" s="25"/>
      <c r="Q135" s="25"/>
      <c r="R135" s="25"/>
      <c r="S135" s="25"/>
      <c r="T135" s="25"/>
      <c r="U135" s="25"/>
      <c r="V135" s="25"/>
      <c r="W135" s="25"/>
      <c r="X135" s="25"/>
      <c r="Y135" s="25"/>
      <c r="Z135" s="25"/>
    </row>
    <row r="136" spans="1:26" ht="12.75" customHeight="1" x14ac:dyDescent="0.25">
      <c r="A136" s="193"/>
      <c r="B136" s="196" t="str">
        <f>Capacidades!M1633</f>
        <v xml:space="preserve">   </v>
      </c>
      <c r="C136" s="196"/>
      <c r="D136" s="194"/>
      <c r="E136" s="194"/>
      <c r="F136" s="194"/>
      <c r="G136" s="194"/>
      <c r="H136" s="194"/>
      <c r="I136" s="194"/>
      <c r="J136" s="194"/>
      <c r="K136" s="194"/>
      <c r="L136" s="195"/>
      <c r="M136" s="24" t="str">
        <f t="shared" si="0"/>
        <v xml:space="preserve">   </v>
      </c>
      <c r="N136" s="25"/>
      <c r="O136" s="25"/>
      <c r="P136" s="25"/>
      <c r="Q136" s="25"/>
      <c r="R136" s="25"/>
      <c r="S136" s="25"/>
      <c r="T136" s="25"/>
      <c r="U136" s="25"/>
      <c r="V136" s="25"/>
      <c r="W136" s="25"/>
      <c r="X136" s="25"/>
      <c r="Y136" s="25"/>
      <c r="Z136" s="25"/>
    </row>
    <row r="137" spans="1:26" ht="12.75" customHeight="1" x14ac:dyDescent="0.25">
      <c r="A137" s="199"/>
      <c r="B137" s="196" t="str">
        <f>Capacidades!M1634</f>
        <v xml:space="preserve">   </v>
      </c>
      <c r="C137" s="196"/>
      <c r="D137" s="200"/>
      <c r="E137" s="200"/>
      <c r="F137" s="200"/>
      <c r="G137" s="200"/>
      <c r="H137" s="200"/>
      <c r="I137" s="200"/>
      <c r="J137" s="200"/>
      <c r="K137" s="200"/>
      <c r="L137" s="201"/>
      <c r="M137" s="24" t="str">
        <f t="shared" si="0"/>
        <v xml:space="preserve">   </v>
      </c>
      <c r="N137" s="25"/>
      <c r="O137" s="25"/>
      <c r="P137" s="25"/>
      <c r="Q137" s="25"/>
      <c r="R137" s="25"/>
      <c r="S137" s="25"/>
      <c r="T137" s="25"/>
      <c r="U137" s="25"/>
      <c r="V137" s="25"/>
      <c r="W137" s="25"/>
      <c r="X137" s="25"/>
      <c r="Y137" s="25"/>
      <c r="Z137" s="25"/>
    </row>
    <row r="138" spans="1:26" ht="12.75" customHeight="1" x14ac:dyDescent="0.25">
      <c r="A138" s="189" t="str">
        <f>Capacidades!L1635</f>
        <v xml:space="preserve">       </v>
      </c>
      <c r="B138" s="196" t="str">
        <f>Capacidades!M1635</f>
        <v xml:space="preserve">   </v>
      </c>
      <c r="C138" s="196"/>
      <c r="D138" s="191">
        <f>Organización_Modular!F177</f>
        <v>0</v>
      </c>
      <c r="E138" s="191">
        <f>Organización_Modular!G177</f>
        <v>0</v>
      </c>
      <c r="F138" s="191">
        <f>Organización_Modular!H177</f>
        <v>0</v>
      </c>
      <c r="G138" s="191">
        <f>Organización_Modular!I177</f>
        <v>0</v>
      </c>
      <c r="H138" s="191">
        <f>SUM(F138:G138)</f>
        <v>0</v>
      </c>
      <c r="I138" s="191">
        <f>F138*16</f>
        <v>0</v>
      </c>
      <c r="J138" s="191">
        <f>G138*32</f>
        <v>0</v>
      </c>
      <c r="K138" s="191">
        <f>SUM(I138:J138)</f>
        <v>0</v>
      </c>
      <c r="L138" s="192"/>
      <c r="M138" s="24" t="str">
        <f t="shared" si="0"/>
        <v xml:space="preserve">   </v>
      </c>
      <c r="N138" s="25"/>
      <c r="O138" s="25"/>
      <c r="P138" s="25"/>
      <c r="Q138" s="25"/>
      <c r="R138" s="25"/>
      <c r="S138" s="25"/>
      <c r="T138" s="25"/>
      <c r="U138" s="25"/>
      <c r="V138" s="25"/>
      <c r="W138" s="25"/>
      <c r="X138" s="25"/>
      <c r="Y138" s="25"/>
      <c r="Z138" s="25"/>
    </row>
    <row r="139" spans="1:26" ht="12.75" customHeight="1" x14ac:dyDescent="0.25">
      <c r="A139" s="193"/>
      <c r="B139" s="196" t="str">
        <f>Capacidades!M1636</f>
        <v xml:space="preserve">   </v>
      </c>
      <c r="C139" s="196"/>
      <c r="D139" s="194"/>
      <c r="E139" s="194"/>
      <c r="F139" s="194"/>
      <c r="G139" s="194"/>
      <c r="H139" s="194"/>
      <c r="I139" s="194"/>
      <c r="J139" s="194"/>
      <c r="K139" s="194"/>
      <c r="L139" s="195"/>
      <c r="M139" s="24" t="str">
        <f t="shared" si="0"/>
        <v xml:space="preserve">   </v>
      </c>
      <c r="N139" s="25"/>
      <c r="O139" s="25"/>
      <c r="P139" s="25"/>
      <c r="Q139" s="25"/>
      <c r="R139" s="25"/>
      <c r="S139" s="25"/>
      <c r="T139" s="25"/>
      <c r="U139" s="25"/>
      <c r="V139" s="25"/>
      <c r="W139" s="25"/>
      <c r="X139" s="25"/>
      <c r="Y139" s="25"/>
      <c r="Z139" s="25"/>
    </row>
    <row r="140" spans="1:26" ht="12.75" customHeight="1" x14ac:dyDescent="0.25">
      <c r="A140" s="193"/>
      <c r="B140" s="196" t="str">
        <f>Capacidades!M1637</f>
        <v xml:space="preserve">   </v>
      </c>
      <c r="C140" s="196"/>
      <c r="D140" s="194"/>
      <c r="E140" s="194"/>
      <c r="F140" s="194"/>
      <c r="G140" s="194"/>
      <c r="H140" s="194"/>
      <c r="I140" s="194"/>
      <c r="J140" s="194"/>
      <c r="K140" s="194"/>
      <c r="L140" s="195"/>
      <c r="M140" s="24" t="str">
        <f t="shared" si="0"/>
        <v xml:space="preserve">   </v>
      </c>
      <c r="N140" s="25"/>
      <c r="O140" s="25"/>
      <c r="P140" s="25"/>
      <c r="Q140" s="25"/>
      <c r="R140" s="25"/>
      <c r="S140" s="25"/>
      <c r="T140" s="25"/>
      <c r="U140" s="25"/>
      <c r="V140" s="25"/>
      <c r="W140" s="25"/>
      <c r="X140" s="25"/>
      <c r="Y140" s="25"/>
      <c r="Z140" s="25"/>
    </row>
    <row r="141" spans="1:26" ht="12.75" customHeight="1" x14ac:dyDescent="0.25">
      <c r="A141" s="193"/>
      <c r="B141" s="196" t="str">
        <f>Capacidades!M1638</f>
        <v xml:space="preserve">   </v>
      </c>
      <c r="C141" s="196"/>
      <c r="D141" s="194"/>
      <c r="E141" s="194"/>
      <c r="F141" s="194"/>
      <c r="G141" s="194"/>
      <c r="H141" s="194"/>
      <c r="I141" s="194"/>
      <c r="J141" s="194"/>
      <c r="K141" s="194"/>
      <c r="L141" s="195"/>
      <c r="M141" s="24" t="str">
        <f t="shared" si="0"/>
        <v xml:space="preserve">   </v>
      </c>
      <c r="N141" s="25"/>
      <c r="O141" s="25"/>
      <c r="P141" s="25"/>
      <c r="Q141" s="25"/>
      <c r="R141" s="25"/>
      <c r="S141" s="25"/>
      <c r="T141" s="25"/>
      <c r="U141" s="25"/>
      <c r="V141" s="25"/>
      <c r="W141" s="25"/>
      <c r="X141" s="25"/>
      <c r="Y141" s="25"/>
      <c r="Z141" s="25"/>
    </row>
    <row r="142" spans="1:26" ht="12.75" customHeight="1" x14ac:dyDescent="0.25">
      <c r="A142" s="193"/>
      <c r="B142" s="196" t="str">
        <f>Capacidades!M1639</f>
        <v xml:space="preserve">   </v>
      </c>
      <c r="C142" s="196"/>
      <c r="D142" s="194"/>
      <c r="E142" s="194"/>
      <c r="F142" s="194"/>
      <c r="G142" s="194"/>
      <c r="H142" s="194"/>
      <c r="I142" s="194"/>
      <c r="J142" s="194"/>
      <c r="K142" s="194"/>
      <c r="L142" s="195"/>
      <c r="M142" s="24" t="str">
        <f t="shared" si="0"/>
        <v xml:space="preserve">   </v>
      </c>
      <c r="N142" s="25"/>
      <c r="O142" s="25"/>
      <c r="P142" s="25"/>
      <c r="Q142" s="25"/>
      <c r="R142" s="25"/>
      <c r="S142" s="25"/>
      <c r="T142" s="25"/>
      <c r="U142" s="25"/>
      <c r="V142" s="25"/>
      <c r="W142" s="25"/>
      <c r="X142" s="25"/>
      <c r="Y142" s="25"/>
      <c r="Z142" s="25"/>
    </row>
    <row r="143" spans="1:26" ht="12.75" customHeight="1" x14ac:dyDescent="0.25">
      <c r="A143" s="193"/>
      <c r="B143" s="196" t="str">
        <f>Capacidades!M1640</f>
        <v xml:space="preserve">   </v>
      </c>
      <c r="C143" s="196"/>
      <c r="D143" s="194"/>
      <c r="E143" s="194"/>
      <c r="F143" s="194"/>
      <c r="G143" s="194"/>
      <c r="H143" s="194"/>
      <c r="I143" s="194"/>
      <c r="J143" s="194"/>
      <c r="K143" s="194"/>
      <c r="L143" s="195"/>
      <c r="M143" s="24" t="str">
        <f t="shared" si="0"/>
        <v xml:space="preserve">   </v>
      </c>
      <c r="N143" s="25"/>
      <c r="O143" s="25"/>
      <c r="P143" s="25"/>
      <c r="Q143" s="25"/>
      <c r="R143" s="25"/>
      <c r="S143" s="25"/>
      <c r="T143" s="25"/>
      <c r="U143" s="25"/>
      <c r="V143" s="25"/>
      <c r="W143" s="25"/>
      <c r="X143" s="25"/>
      <c r="Y143" s="25"/>
      <c r="Z143" s="25"/>
    </row>
    <row r="144" spans="1:26" ht="12.75" customHeight="1" x14ac:dyDescent="0.25">
      <c r="A144" s="193"/>
      <c r="B144" s="196" t="str">
        <f>Capacidades!M1641</f>
        <v xml:space="preserve">   </v>
      </c>
      <c r="C144" s="196"/>
      <c r="D144" s="194"/>
      <c r="E144" s="194"/>
      <c r="F144" s="194"/>
      <c r="G144" s="194"/>
      <c r="H144" s="194"/>
      <c r="I144" s="194"/>
      <c r="J144" s="194"/>
      <c r="K144" s="194"/>
      <c r="L144" s="195"/>
      <c r="M144" s="24" t="str">
        <f t="shared" si="0"/>
        <v xml:space="preserve">   </v>
      </c>
      <c r="N144" s="25"/>
      <c r="O144" s="25"/>
      <c r="P144" s="25"/>
      <c r="Q144" s="25"/>
      <c r="R144" s="25"/>
      <c r="S144" s="25"/>
      <c r="T144" s="25"/>
      <c r="U144" s="25"/>
      <c r="V144" s="25"/>
      <c r="W144" s="25"/>
      <c r="X144" s="25"/>
      <c r="Y144" s="25"/>
      <c r="Z144" s="25"/>
    </row>
    <row r="145" spans="1:26" ht="12.75" customHeight="1" x14ac:dyDescent="0.25">
      <c r="A145" s="193"/>
      <c r="B145" s="196" t="str">
        <f>Capacidades!M1642</f>
        <v xml:space="preserve">   </v>
      </c>
      <c r="C145" s="196"/>
      <c r="D145" s="194"/>
      <c r="E145" s="194"/>
      <c r="F145" s="194"/>
      <c r="G145" s="194"/>
      <c r="H145" s="194"/>
      <c r="I145" s="194"/>
      <c r="J145" s="194"/>
      <c r="K145" s="194"/>
      <c r="L145" s="195"/>
      <c r="M145" s="24" t="str">
        <f t="shared" si="0"/>
        <v xml:space="preserve">   </v>
      </c>
      <c r="N145" s="25"/>
      <c r="O145" s="25"/>
      <c r="P145" s="25"/>
      <c r="Q145" s="25"/>
      <c r="R145" s="25"/>
      <c r="S145" s="25"/>
      <c r="T145" s="25"/>
      <c r="U145" s="25"/>
      <c r="V145" s="25"/>
      <c r="W145" s="25"/>
      <c r="X145" s="25"/>
      <c r="Y145" s="25"/>
      <c r="Z145" s="25"/>
    </row>
    <row r="146" spans="1:26" ht="12.75" customHeight="1" x14ac:dyDescent="0.25">
      <c r="A146" s="193"/>
      <c r="B146" s="196" t="str">
        <f>Capacidades!M1643</f>
        <v xml:space="preserve">   </v>
      </c>
      <c r="C146" s="196"/>
      <c r="D146" s="194"/>
      <c r="E146" s="194"/>
      <c r="F146" s="194"/>
      <c r="G146" s="194"/>
      <c r="H146" s="194"/>
      <c r="I146" s="194"/>
      <c r="J146" s="194"/>
      <c r="K146" s="194"/>
      <c r="L146" s="195"/>
      <c r="M146" s="24" t="str">
        <f t="shared" si="0"/>
        <v xml:space="preserve">   </v>
      </c>
      <c r="N146" s="25"/>
      <c r="O146" s="25"/>
      <c r="P146" s="25"/>
      <c r="Q146" s="25"/>
      <c r="R146" s="25"/>
      <c r="S146" s="25"/>
      <c r="T146" s="25"/>
      <c r="U146" s="25"/>
      <c r="V146" s="25"/>
      <c r="W146" s="25"/>
      <c r="X146" s="25"/>
      <c r="Y146" s="25"/>
      <c r="Z146" s="25"/>
    </row>
    <row r="147" spans="1:26" ht="12.75" customHeight="1" x14ac:dyDescent="0.25">
      <c r="A147" s="199"/>
      <c r="B147" s="196" t="str">
        <f>Capacidades!M1644</f>
        <v xml:space="preserve">   </v>
      </c>
      <c r="C147" s="196"/>
      <c r="D147" s="200"/>
      <c r="E147" s="200"/>
      <c r="F147" s="200"/>
      <c r="G147" s="200"/>
      <c r="H147" s="200"/>
      <c r="I147" s="200"/>
      <c r="J147" s="200"/>
      <c r="K147" s="200"/>
      <c r="L147" s="201"/>
      <c r="M147" s="24" t="str">
        <f t="shared" si="0"/>
        <v xml:space="preserve">   </v>
      </c>
      <c r="N147" s="25"/>
      <c r="O147" s="25"/>
      <c r="P147" s="25"/>
      <c r="Q147" s="25"/>
      <c r="R147" s="25"/>
      <c r="S147" s="25"/>
      <c r="T147" s="25"/>
      <c r="U147" s="25"/>
      <c r="V147" s="25"/>
      <c r="W147" s="25"/>
      <c r="X147" s="25"/>
      <c r="Y147" s="25"/>
      <c r="Z147" s="25"/>
    </row>
    <row r="148" spans="1:26" ht="12.75" customHeight="1" x14ac:dyDescent="0.25">
      <c r="A148" s="189" t="str">
        <f>Capacidades!L1645</f>
        <v xml:space="preserve">       </v>
      </c>
      <c r="B148" s="196" t="str">
        <f>Capacidades!M1645</f>
        <v xml:space="preserve">   </v>
      </c>
      <c r="C148" s="196"/>
      <c r="D148" s="191">
        <f>Organización_Modular!F178</f>
        <v>0</v>
      </c>
      <c r="E148" s="191">
        <f>Organización_Modular!G178</f>
        <v>0</v>
      </c>
      <c r="F148" s="191">
        <f>Organización_Modular!H178</f>
        <v>0</v>
      </c>
      <c r="G148" s="191">
        <f>Organización_Modular!I178</f>
        <v>0</v>
      </c>
      <c r="H148" s="191">
        <f>SUM(F148:G148)</f>
        <v>0</v>
      </c>
      <c r="I148" s="191">
        <f>F148*16</f>
        <v>0</v>
      </c>
      <c r="J148" s="191">
        <f>G148*32</f>
        <v>0</v>
      </c>
      <c r="K148" s="191">
        <f>SUM(I148:J148)</f>
        <v>0</v>
      </c>
      <c r="L148" s="192"/>
      <c r="M148" s="24" t="str">
        <f t="shared" si="0"/>
        <v xml:space="preserve">   </v>
      </c>
      <c r="N148" s="25"/>
      <c r="O148" s="25"/>
      <c r="P148" s="25"/>
      <c r="Q148" s="25"/>
      <c r="R148" s="25"/>
      <c r="S148" s="25"/>
      <c r="T148" s="25"/>
      <c r="U148" s="25"/>
      <c r="V148" s="25"/>
      <c r="W148" s="25"/>
      <c r="X148" s="25"/>
      <c r="Y148" s="25"/>
      <c r="Z148" s="25"/>
    </row>
    <row r="149" spans="1:26" ht="12.75" customHeight="1" x14ac:dyDescent="0.25">
      <c r="A149" s="193"/>
      <c r="B149" s="196" t="str">
        <f>Capacidades!M1646</f>
        <v xml:space="preserve">   </v>
      </c>
      <c r="C149" s="196"/>
      <c r="D149" s="194"/>
      <c r="E149" s="194"/>
      <c r="F149" s="194"/>
      <c r="G149" s="194"/>
      <c r="H149" s="194"/>
      <c r="I149" s="194"/>
      <c r="J149" s="194"/>
      <c r="K149" s="194"/>
      <c r="L149" s="195"/>
      <c r="M149" s="24" t="str">
        <f t="shared" si="0"/>
        <v xml:space="preserve">   </v>
      </c>
      <c r="N149" s="25"/>
      <c r="O149" s="25"/>
      <c r="P149" s="25"/>
      <c r="Q149" s="25"/>
      <c r="R149" s="25"/>
      <c r="S149" s="25"/>
      <c r="T149" s="25"/>
      <c r="U149" s="25"/>
      <c r="V149" s="25"/>
      <c r="W149" s="25"/>
      <c r="X149" s="25"/>
      <c r="Y149" s="25"/>
      <c r="Z149" s="25"/>
    </row>
    <row r="150" spans="1:26" ht="12.75" customHeight="1" x14ac:dyDescent="0.25">
      <c r="A150" s="193"/>
      <c r="B150" s="196" t="str">
        <f>Capacidades!M1647</f>
        <v xml:space="preserve">   </v>
      </c>
      <c r="C150" s="196"/>
      <c r="D150" s="194"/>
      <c r="E150" s="194"/>
      <c r="F150" s="194"/>
      <c r="G150" s="194"/>
      <c r="H150" s="194"/>
      <c r="I150" s="194"/>
      <c r="J150" s="194"/>
      <c r="K150" s="194"/>
      <c r="L150" s="195"/>
      <c r="M150" s="24" t="str">
        <f t="shared" si="0"/>
        <v xml:space="preserve">   </v>
      </c>
      <c r="N150" s="25"/>
      <c r="O150" s="25"/>
      <c r="P150" s="25"/>
      <c r="Q150" s="25"/>
      <c r="R150" s="25"/>
      <c r="S150" s="25"/>
      <c r="T150" s="25"/>
      <c r="U150" s="25"/>
      <c r="V150" s="25"/>
      <c r="W150" s="25"/>
      <c r="X150" s="25"/>
      <c r="Y150" s="25"/>
      <c r="Z150" s="25"/>
    </row>
    <row r="151" spans="1:26" ht="12.75" customHeight="1" x14ac:dyDescent="0.25">
      <c r="A151" s="193"/>
      <c r="B151" s="196" t="str">
        <f>Capacidades!M1648</f>
        <v xml:space="preserve">   </v>
      </c>
      <c r="C151" s="196"/>
      <c r="D151" s="194"/>
      <c r="E151" s="194"/>
      <c r="F151" s="194"/>
      <c r="G151" s="194"/>
      <c r="H151" s="194"/>
      <c r="I151" s="194"/>
      <c r="J151" s="194"/>
      <c r="K151" s="194"/>
      <c r="L151" s="195"/>
      <c r="M151" s="24" t="str">
        <f t="shared" si="0"/>
        <v xml:space="preserve">   </v>
      </c>
      <c r="N151" s="25"/>
      <c r="O151" s="25"/>
      <c r="P151" s="25"/>
      <c r="Q151" s="25"/>
      <c r="R151" s="25"/>
      <c r="S151" s="25"/>
      <c r="T151" s="25"/>
      <c r="U151" s="25"/>
      <c r="V151" s="25"/>
      <c r="W151" s="25"/>
      <c r="X151" s="25"/>
      <c r="Y151" s="25"/>
      <c r="Z151" s="25"/>
    </row>
    <row r="152" spans="1:26" ht="12.75" customHeight="1" x14ac:dyDescent="0.25">
      <c r="A152" s="193"/>
      <c r="B152" s="196" t="str">
        <f>Capacidades!M1649</f>
        <v xml:space="preserve">   </v>
      </c>
      <c r="C152" s="196"/>
      <c r="D152" s="194"/>
      <c r="E152" s="194"/>
      <c r="F152" s="194"/>
      <c r="G152" s="194"/>
      <c r="H152" s="194"/>
      <c r="I152" s="194"/>
      <c r="J152" s="194"/>
      <c r="K152" s="194"/>
      <c r="L152" s="195"/>
      <c r="M152" s="24" t="str">
        <f t="shared" si="0"/>
        <v xml:space="preserve">   </v>
      </c>
      <c r="N152" s="25"/>
      <c r="O152" s="25"/>
      <c r="P152" s="25"/>
      <c r="Q152" s="25"/>
      <c r="R152" s="25"/>
      <c r="S152" s="25"/>
      <c r="T152" s="25"/>
      <c r="U152" s="25"/>
      <c r="V152" s="25"/>
      <c r="W152" s="25"/>
      <c r="X152" s="25"/>
      <c r="Y152" s="25"/>
      <c r="Z152" s="25"/>
    </row>
    <row r="153" spans="1:26" ht="12.75" customHeight="1" x14ac:dyDescent="0.25">
      <c r="A153" s="193"/>
      <c r="B153" s="196" t="str">
        <f>Capacidades!M1650</f>
        <v xml:space="preserve">   </v>
      </c>
      <c r="C153" s="196"/>
      <c r="D153" s="194"/>
      <c r="E153" s="194"/>
      <c r="F153" s="194"/>
      <c r="G153" s="194"/>
      <c r="H153" s="194"/>
      <c r="I153" s="194"/>
      <c r="J153" s="194"/>
      <c r="K153" s="194"/>
      <c r="L153" s="195"/>
      <c r="M153" s="24" t="str">
        <f t="shared" si="0"/>
        <v xml:space="preserve">   </v>
      </c>
      <c r="N153" s="25"/>
      <c r="O153" s="25"/>
      <c r="P153" s="25"/>
      <c r="Q153" s="25"/>
      <c r="R153" s="25"/>
      <c r="S153" s="25"/>
      <c r="T153" s="25"/>
      <c r="U153" s="25"/>
      <c r="V153" s="25"/>
      <c r="W153" s="25"/>
      <c r="X153" s="25"/>
      <c r="Y153" s="25"/>
      <c r="Z153" s="25"/>
    </row>
    <row r="154" spans="1:26" ht="12.75" customHeight="1" x14ac:dyDescent="0.25">
      <c r="A154" s="193"/>
      <c r="B154" s="196" t="str">
        <f>Capacidades!M1651</f>
        <v xml:space="preserve">   </v>
      </c>
      <c r="C154" s="196"/>
      <c r="D154" s="194"/>
      <c r="E154" s="194"/>
      <c r="F154" s="194"/>
      <c r="G154" s="194"/>
      <c r="H154" s="194"/>
      <c r="I154" s="194"/>
      <c r="J154" s="194"/>
      <c r="K154" s="194"/>
      <c r="L154" s="195"/>
      <c r="M154" s="24" t="str">
        <f t="shared" si="0"/>
        <v xml:space="preserve">   </v>
      </c>
      <c r="N154" s="25"/>
      <c r="O154" s="25"/>
      <c r="P154" s="25"/>
      <c r="Q154" s="25"/>
      <c r="R154" s="25"/>
      <c r="S154" s="25"/>
      <c r="T154" s="25"/>
      <c r="U154" s="25"/>
      <c r="V154" s="25"/>
      <c r="W154" s="25"/>
      <c r="X154" s="25"/>
      <c r="Y154" s="25"/>
      <c r="Z154" s="25"/>
    </row>
    <row r="155" spans="1:26" ht="12.75" customHeight="1" x14ac:dyDescent="0.25">
      <c r="A155" s="193"/>
      <c r="B155" s="196" t="str">
        <f>Capacidades!M1652</f>
        <v xml:space="preserve">   </v>
      </c>
      <c r="C155" s="196"/>
      <c r="D155" s="194"/>
      <c r="E155" s="194"/>
      <c r="F155" s="194"/>
      <c r="G155" s="194"/>
      <c r="H155" s="194"/>
      <c r="I155" s="194"/>
      <c r="J155" s="194"/>
      <c r="K155" s="194"/>
      <c r="L155" s="195"/>
      <c r="M155" s="24" t="str">
        <f t="shared" si="0"/>
        <v xml:space="preserve">   </v>
      </c>
      <c r="N155" s="25"/>
      <c r="O155" s="25"/>
      <c r="P155" s="25"/>
      <c r="Q155" s="25"/>
      <c r="R155" s="25"/>
      <c r="S155" s="25"/>
      <c r="T155" s="25"/>
      <c r="U155" s="25"/>
      <c r="V155" s="25"/>
      <c r="W155" s="25"/>
      <c r="X155" s="25"/>
      <c r="Y155" s="25"/>
      <c r="Z155" s="25"/>
    </row>
    <row r="156" spans="1:26" ht="12.75" customHeight="1" x14ac:dyDescent="0.25">
      <c r="A156" s="193"/>
      <c r="B156" s="196" t="str">
        <f>Capacidades!M1653</f>
        <v xml:space="preserve">   </v>
      </c>
      <c r="C156" s="196"/>
      <c r="D156" s="194"/>
      <c r="E156" s="194"/>
      <c r="F156" s="194"/>
      <c r="G156" s="194"/>
      <c r="H156" s="194"/>
      <c r="I156" s="194"/>
      <c r="J156" s="194"/>
      <c r="K156" s="194"/>
      <c r="L156" s="195"/>
      <c r="M156" s="24" t="str">
        <f t="shared" si="0"/>
        <v xml:space="preserve">   </v>
      </c>
      <c r="N156" s="25"/>
      <c r="O156" s="25"/>
      <c r="P156" s="25"/>
      <c r="Q156" s="25"/>
      <c r="R156" s="25"/>
      <c r="S156" s="25"/>
      <c r="T156" s="25"/>
      <c r="U156" s="25"/>
      <c r="V156" s="25"/>
      <c r="W156" s="25"/>
      <c r="X156" s="25"/>
      <c r="Y156" s="25"/>
      <c r="Z156" s="25"/>
    </row>
    <row r="157" spans="1:26" ht="12.75" customHeight="1" x14ac:dyDescent="0.25">
      <c r="A157" s="199"/>
      <c r="B157" s="196" t="str">
        <f>Capacidades!M1654</f>
        <v xml:space="preserve">   </v>
      </c>
      <c r="C157" s="196"/>
      <c r="D157" s="200"/>
      <c r="E157" s="200"/>
      <c r="F157" s="200"/>
      <c r="G157" s="200"/>
      <c r="H157" s="200"/>
      <c r="I157" s="200"/>
      <c r="J157" s="200"/>
      <c r="K157" s="200"/>
      <c r="L157" s="201"/>
      <c r="M157" s="24" t="str">
        <f t="shared" si="0"/>
        <v xml:space="preserve">   </v>
      </c>
      <c r="N157" s="25"/>
      <c r="O157" s="25"/>
      <c r="P157" s="25"/>
      <c r="Q157" s="25"/>
      <c r="R157" s="25"/>
      <c r="S157" s="25"/>
      <c r="T157" s="25"/>
      <c r="U157" s="25"/>
      <c r="V157" s="25"/>
      <c r="W157" s="25"/>
      <c r="X157" s="25"/>
      <c r="Y157" s="25"/>
      <c r="Z157" s="25"/>
    </row>
    <row r="158" spans="1:26" ht="12.75" customHeight="1" x14ac:dyDescent="0.25">
      <c r="A158" s="189" t="str">
        <f>Capacidades!L1655</f>
        <v xml:space="preserve">       </v>
      </c>
      <c r="B158" s="196" t="str">
        <f>Capacidades!M1655</f>
        <v xml:space="preserve">   </v>
      </c>
      <c r="C158" s="196"/>
      <c r="D158" s="191">
        <f>Organización_Modular!F179</f>
        <v>0</v>
      </c>
      <c r="E158" s="191">
        <f>Organización_Modular!G179</f>
        <v>0</v>
      </c>
      <c r="F158" s="191">
        <f>Organización_Modular!H179</f>
        <v>0</v>
      </c>
      <c r="G158" s="191">
        <f>Organización_Modular!I179</f>
        <v>0</v>
      </c>
      <c r="H158" s="191">
        <f>SUM(F158:G158)</f>
        <v>0</v>
      </c>
      <c r="I158" s="191">
        <f>F158*16</f>
        <v>0</v>
      </c>
      <c r="J158" s="191">
        <f>G158*32</f>
        <v>0</v>
      </c>
      <c r="K158" s="191">
        <f>SUM(I158:J158)</f>
        <v>0</v>
      </c>
      <c r="L158" s="192"/>
      <c r="M158" s="24" t="str">
        <f t="shared" si="0"/>
        <v xml:space="preserve">   </v>
      </c>
      <c r="N158" s="25"/>
      <c r="O158" s="25"/>
      <c r="P158" s="25"/>
      <c r="Q158" s="25"/>
      <c r="R158" s="25"/>
      <c r="S158" s="25"/>
      <c r="T158" s="25"/>
      <c r="U158" s="25"/>
      <c r="V158" s="25"/>
      <c r="W158" s="25"/>
      <c r="X158" s="25"/>
      <c r="Y158" s="25"/>
      <c r="Z158" s="25"/>
    </row>
    <row r="159" spans="1:26" ht="12.75" customHeight="1" x14ac:dyDescent="0.25">
      <c r="A159" s="193"/>
      <c r="B159" s="196" t="str">
        <f>Capacidades!M1656</f>
        <v xml:space="preserve">   </v>
      </c>
      <c r="C159" s="196"/>
      <c r="D159" s="194"/>
      <c r="E159" s="194"/>
      <c r="F159" s="194"/>
      <c r="G159" s="194"/>
      <c r="H159" s="194"/>
      <c r="I159" s="194"/>
      <c r="J159" s="194"/>
      <c r="K159" s="194"/>
      <c r="L159" s="195"/>
      <c r="M159" s="24" t="str">
        <f t="shared" si="0"/>
        <v xml:space="preserve">   </v>
      </c>
      <c r="N159" s="25"/>
      <c r="O159" s="25"/>
      <c r="P159" s="25"/>
      <c r="Q159" s="25"/>
      <c r="R159" s="25"/>
      <c r="S159" s="25"/>
      <c r="T159" s="25"/>
      <c r="U159" s="25"/>
      <c r="V159" s="25"/>
      <c r="W159" s="25"/>
      <c r="X159" s="25"/>
      <c r="Y159" s="25"/>
      <c r="Z159" s="25"/>
    </row>
    <row r="160" spans="1:26" ht="12.75" customHeight="1" x14ac:dyDescent="0.25">
      <c r="A160" s="193"/>
      <c r="B160" s="196" t="str">
        <f>Capacidades!M1657</f>
        <v xml:space="preserve">   </v>
      </c>
      <c r="C160" s="196"/>
      <c r="D160" s="194"/>
      <c r="E160" s="194"/>
      <c r="F160" s="194"/>
      <c r="G160" s="194"/>
      <c r="H160" s="194"/>
      <c r="I160" s="194"/>
      <c r="J160" s="194"/>
      <c r="K160" s="194"/>
      <c r="L160" s="195"/>
      <c r="M160" s="24" t="str">
        <f t="shared" si="0"/>
        <v xml:space="preserve">   </v>
      </c>
      <c r="N160" s="25"/>
      <c r="O160" s="25"/>
      <c r="P160" s="25"/>
      <c r="Q160" s="25"/>
      <c r="R160" s="25"/>
      <c r="S160" s="25"/>
      <c r="T160" s="25"/>
      <c r="U160" s="25"/>
      <c r="V160" s="25"/>
      <c r="W160" s="25"/>
      <c r="X160" s="25"/>
      <c r="Y160" s="25"/>
      <c r="Z160" s="25"/>
    </row>
    <row r="161" spans="1:26" ht="12.75" customHeight="1" x14ac:dyDescent="0.25">
      <c r="A161" s="193"/>
      <c r="B161" s="196" t="str">
        <f>Capacidades!M1658</f>
        <v xml:space="preserve">   </v>
      </c>
      <c r="C161" s="196"/>
      <c r="D161" s="194"/>
      <c r="E161" s="194"/>
      <c r="F161" s="194"/>
      <c r="G161" s="194"/>
      <c r="H161" s="194"/>
      <c r="I161" s="194"/>
      <c r="J161" s="194"/>
      <c r="K161" s="194"/>
      <c r="L161" s="195"/>
      <c r="M161" s="24" t="str">
        <f t="shared" si="0"/>
        <v xml:space="preserve">   </v>
      </c>
      <c r="N161" s="25"/>
      <c r="O161" s="25"/>
      <c r="P161" s="25"/>
      <c r="Q161" s="25"/>
      <c r="R161" s="25"/>
      <c r="S161" s="25"/>
      <c r="T161" s="25"/>
      <c r="U161" s="25"/>
      <c r="V161" s="25"/>
      <c r="W161" s="25"/>
      <c r="X161" s="25"/>
      <c r="Y161" s="25"/>
      <c r="Z161" s="25"/>
    </row>
    <row r="162" spans="1:26" ht="12.75" customHeight="1" x14ac:dyDescent="0.25">
      <c r="A162" s="193"/>
      <c r="B162" s="196" t="str">
        <f>Capacidades!M1659</f>
        <v xml:space="preserve">   </v>
      </c>
      <c r="C162" s="196"/>
      <c r="D162" s="194"/>
      <c r="E162" s="194"/>
      <c r="F162" s="194"/>
      <c r="G162" s="194"/>
      <c r="H162" s="194"/>
      <c r="I162" s="194"/>
      <c r="J162" s="194"/>
      <c r="K162" s="194"/>
      <c r="L162" s="195"/>
      <c r="M162" s="24" t="str">
        <f t="shared" si="0"/>
        <v xml:space="preserve">   </v>
      </c>
      <c r="N162" s="25"/>
      <c r="O162" s="25"/>
      <c r="P162" s="25"/>
      <c r="Q162" s="25"/>
      <c r="R162" s="25"/>
      <c r="S162" s="25"/>
      <c r="T162" s="25"/>
      <c r="U162" s="25"/>
      <c r="V162" s="25"/>
      <c r="W162" s="25"/>
      <c r="X162" s="25"/>
      <c r="Y162" s="25"/>
      <c r="Z162" s="25"/>
    </row>
    <row r="163" spans="1:26" ht="12.75" customHeight="1" x14ac:dyDescent="0.25">
      <c r="A163" s="193"/>
      <c r="B163" s="196" t="str">
        <f>Capacidades!M1660</f>
        <v xml:space="preserve">   </v>
      </c>
      <c r="C163" s="196"/>
      <c r="D163" s="194"/>
      <c r="E163" s="194"/>
      <c r="F163" s="194"/>
      <c r="G163" s="194"/>
      <c r="H163" s="194"/>
      <c r="I163" s="194"/>
      <c r="J163" s="194"/>
      <c r="K163" s="194"/>
      <c r="L163" s="195"/>
      <c r="M163" s="24" t="str">
        <f t="shared" si="0"/>
        <v xml:space="preserve">   </v>
      </c>
      <c r="N163" s="25"/>
      <c r="O163" s="25"/>
      <c r="P163" s="25"/>
      <c r="Q163" s="25"/>
      <c r="R163" s="25"/>
      <c r="S163" s="25"/>
      <c r="T163" s="25"/>
      <c r="U163" s="25"/>
      <c r="V163" s="25"/>
      <c r="W163" s="25"/>
      <c r="X163" s="25"/>
      <c r="Y163" s="25"/>
      <c r="Z163" s="25"/>
    </row>
    <row r="164" spans="1:26" ht="12.75" customHeight="1" x14ac:dyDescent="0.25">
      <c r="A164" s="193"/>
      <c r="B164" s="196" t="str">
        <f>Capacidades!M1661</f>
        <v xml:space="preserve">   </v>
      </c>
      <c r="C164" s="196"/>
      <c r="D164" s="194"/>
      <c r="E164" s="194"/>
      <c r="F164" s="194"/>
      <c r="G164" s="194"/>
      <c r="H164" s="194"/>
      <c r="I164" s="194"/>
      <c r="J164" s="194"/>
      <c r="K164" s="194"/>
      <c r="L164" s="195"/>
      <c r="M164" s="24" t="str">
        <f t="shared" si="0"/>
        <v xml:space="preserve">   </v>
      </c>
      <c r="N164" s="25"/>
      <c r="O164" s="25"/>
      <c r="P164" s="25"/>
      <c r="Q164" s="25"/>
      <c r="R164" s="25"/>
      <c r="S164" s="25"/>
      <c r="T164" s="25"/>
      <c r="U164" s="25"/>
      <c r="V164" s="25"/>
      <c r="W164" s="25"/>
      <c r="X164" s="25"/>
      <c r="Y164" s="25"/>
      <c r="Z164" s="25"/>
    </row>
    <row r="165" spans="1:26" ht="12.75" customHeight="1" x14ac:dyDescent="0.25">
      <c r="A165" s="193"/>
      <c r="B165" s="196" t="str">
        <f>Capacidades!M1662</f>
        <v xml:space="preserve">   </v>
      </c>
      <c r="C165" s="196"/>
      <c r="D165" s="194"/>
      <c r="E165" s="194"/>
      <c r="F165" s="194"/>
      <c r="G165" s="194"/>
      <c r="H165" s="194"/>
      <c r="I165" s="194"/>
      <c r="J165" s="194"/>
      <c r="K165" s="194"/>
      <c r="L165" s="195"/>
      <c r="M165" s="24" t="str">
        <f t="shared" si="0"/>
        <v xml:space="preserve">   </v>
      </c>
      <c r="N165" s="25"/>
      <c r="O165" s="25"/>
      <c r="P165" s="25"/>
      <c r="Q165" s="25"/>
      <c r="R165" s="25"/>
      <c r="S165" s="25"/>
      <c r="T165" s="25"/>
      <c r="U165" s="25"/>
      <c r="V165" s="25"/>
      <c r="W165" s="25"/>
      <c r="X165" s="25"/>
      <c r="Y165" s="25"/>
      <c r="Z165" s="25"/>
    </row>
    <row r="166" spans="1:26" ht="12.75" customHeight="1" x14ac:dyDescent="0.25">
      <c r="A166" s="193"/>
      <c r="B166" s="196" t="str">
        <f>Capacidades!M1663</f>
        <v xml:space="preserve">   </v>
      </c>
      <c r="C166" s="196"/>
      <c r="D166" s="194"/>
      <c r="E166" s="194"/>
      <c r="F166" s="194"/>
      <c r="G166" s="194"/>
      <c r="H166" s="194"/>
      <c r="I166" s="194"/>
      <c r="J166" s="194"/>
      <c r="K166" s="194"/>
      <c r="L166" s="195"/>
      <c r="M166" s="24" t="str">
        <f t="shared" si="0"/>
        <v xml:space="preserve">   </v>
      </c>
      <c r="N166" s="25"/>
      <c r="O166" s="25"/>
      <c r="P166" s="25"/>
      <c r="Q166" s="25"/>
      <c r="R166" s="25"/>
      <c r="S166" s="25"/>
      <c r="T166" s="25"/>
      <c r="U166" s="25"/>
      <c r="V166" s="25"/>
      <c r="W166" s="25"/>
      <c r="X166" s="25"/>
      <c r="Y166" s="25"/>
      <c r="Z166" s="25"/>
    </row>
    <row r="167" spans="1:26" ht="12.75" customHeight="1" x14ac:dyDescent="0.25">
      <c r="A167" s="199"/>
      <c r="B167" s="196" t="str">
        <f>Capacidades!M1664</f>
        <v xml:space="preserve">   </v>
      </c>
      <c r="C167" s="196"/>
      <c r="D167" s="200"/>
      <c r="E167" s="200"/>
      <c r="F167" s="200"/>
      <c r="G167" s="200"/>
      <c r="H167" s="200"/>
      <c r="I167" s="200"/>
      <c r="J167" s="200"/>
      <c r="K167" s="200"/>
      <c r="L167" s="201"/>
      <c r="M167" s="24" t="str">
        <f t="shared" si="0"/>
        <v xml:space="preserve">   </v>
      </c>
      <c r="N167" s="25"/>
      <c r="O167" s="25"/>
      <c r="P167" s="25"/>
      <c r="Q167" s="25"/>
      <c r="R167" s="25"/>
      <c r="S167" s="25"/>
      <c r="T167" s="25"/>
      <c r="U167" s="25"/>
      <c r="V167" s="25"/>
      <c r="W167" s="25"/>
      <c r="X167" s="25"/>
      <c r="Y167" s="25"/>
      <c r="Z167" s="25"/>
    </row>
    <row r="168" spans="1:26" ht="12.75" customHeight="1" x14ac:dyDescent="0.25">
      <c r="A168" s="189" t="str">
        <f>Capacidades!L1665</f>
        <v xml:space="preserve">       </v>
      </c>
      <c r="B168" s="196" t="str">
        <f>Capacidades!M1665</f>
        <v xml:space="preserve">   </v>
      </c>
      <c r="C168" s="196"/>
      <c r="D168" s="191">
        <f>Organización_Modular!F180</f>
        <v>0</v>
      </c>
      <c r="E168" s="191">
        <f>Organización_Modular!G180</f>
        <v>0</v>
      </c>
      <c r="F168" s="191">
        <f>Organización_Modular!H180</f>
        <v>0</v>
      </c>
      <c r="G168" s="191">
        <f>Organización_Modular!I180</f>
        <v>0</v>
      </c>
      <c r="H168" s="191">
        <f>SUM(F168:G168)</f>
        <v>0</v>
      </c>
      <c r="I168" s="191">
        <f>F168*16</f>
        <v>0</v>
      </c>
      <c r="J168" s="191">
        <f>G168*32</f>
        <v>0</v>
      </c>
      <c r="K168" s="191">
        <f>SUM(I168:J168)</f>
        <v>0</v>
      </c>
      <c r="L168" s="192"/>
      <c r="M168" s="24" t="str">
        <f t="shared" si="0"/>
        <v xml:space="preserve">   </v>
      </c>
      <c r="N168" s="25"/>
      <c r="O168" s="25"/>
      <c r="P168" s="25"/>
      <c r="Q168" s="25"/>
      <c r="R168" s="25"/>
      <c r="S168" s="25"/>
      <c r="T168" s="25"/>
      <c r="U168" s="25"/>
      <c r="V168" s="25"/>
      <c r="W168" s="25"/>
      <c r="X168" s="25"/>
      <c r="Y168" s="25"/>
      <c r="Z168" s="25"/>
    </row>
    <row r="169" spans="1:26" ht="12.75" customHeight="1" x14ac:dyDescent="0.25">
      <c r="A169" s="193"/>
      <c r="B169" s="196" t="str">
        <f>Capacidades!M1666</f>
        <v xml:space="preserve">   </v>
      </c>
      <c r="C169" s="196"/>
      <c r="D169" s="194"/>
      <c r="E169" s="194"/>
      <c r="F169" s="194"/>
      <c r="G169" s="194"/>
      <c r="H169" s="194"/>
      <c r="I169" s="194"/>
      <c r="J169" s="194"/>
      <c r="K169" s="194"/>
      <c r="L169" s="195"/>
      <c r="M169" s="24" t="str">
        <f t="shared" si="0"/>
        <v xml:space="preserve">   </v>
      </c>
      <c r="N169" s="25"/>
      <c r="O169" s="25"/>
      <c r="P169" s="25"/>
      <c r="Q169" s="25"/>
      <c r="R169" s="25"/>
      <c r="S169" s="25"/>
      <c r="T169" s="25"/>
      <c r="U169" s="25"/>
      <c r="V169" s="25"/>
      <c r="W169" s="25"/>
      <c r="X169" s="25"/>
      <c r="Y169" s="25"/>
      <c r="Z169" s="25"/>
    </row>
    <row r="170" spans="1:26" ht="12.75" customHeight="1" x14ac:dyDescent="0.25">
      <c r="A170" s="193"/>
      <c r="B170" s="196" t="str">
        <f>Capacidades!M1667</f>
        <v xml:space="preserve">   </v>
      </c>
      <c r="C170" s="196"/>
      <c r="D170" s="194"/>
      <c r="E170" s="194"/>
      <c r="F170" s="194"/>
      <c r="G170" s="194"/>
      <c r="H170" s="194"/>
      <c r="I170" s="194"/>
      <c r="J170" s="194"/>
      <c r="K170" s="194"/>
      <c r="L170" s="195"/>
      <c r="M170" s="24" t="str">
        <f t="shared" si="0"/>
        <v xml:space="preserve">   </v>
      </c>
      <c r="N170" s="25"/>
      <c r="O170" s="25"/>
      <c r="P170" s="25"/>
      <c r="Q170" s="25"/>
      <c r="R170" s="25"/>
      <c r="S170" s="25"/>
      <c r="T170" s="25"/>
      <c r="U170" s="25"/>
      <c r="V170" s="25"/>
      <c r="W170" s="25"/>
      <c r="X170" s="25"/>
      <c r="Y170" s="25"/>
      <c r="Z170" s="25"/>
    </row>
    <row r="171" spans="1:26" ht="12.75" customHeight="1" x14ac:dyDescent="0.25">
      <c r="A171" s="193"/>
      <c r="B171" s="196" t="str">
        <f>Capacidades!M1668</f>
        <v xml:space="preserve">   </v>
      </c>
      <c r="C171" s="196"/>
      <c r="D171" s="194"/>
      <c r="E171" s="194"/>
      <c r="F171" s="194"/>
      <c r="G171" s="194"/>
      <c r="H171" s="194"/>
      <c r="I171" s="194"/>
      <c r="J171" s="194"/>
      <c r="K171" s="194"/>
      <c r="L171" s="195"/>
      <c r="M171" s="24" t="str">
        <f t="shared" si="0"/>
        <v xml:space="preserve">   </v>
      </c>
      <c r="N171" s="25"/>
      <c r="O171" s="25"/>
      <c r="P171" s="25"/>
      <c r="Q171" s="25"/>
      <c r="R171" s="25"/>
      <c r="S171" s="25"/>
      <c r="T171" s="25"/>
      <c r="U171" s="25"/>
      <c r="V171" s="25"/>
      <c r="W171" s="25"/>
      <c r="X171" s="25"/>
      <c r="Y171" s="25"/>
      <c r="Z171" s="25"/>
    </row>
    <row r="172" spans="1:26" ht="12.75" customHeight="1" x14ac:dyDescent="0.25">
      <c r="A172" s="193"/>
      <c r="B172" s="196" t="str">
        <f>Capacidades!M1669</f>
        <v xml:space="preserve">   </v>
      </c>
      <c r="C172" s="196"/>
      <c r="D172" s="194"/>
      <c r="E172" s="194"/>
      <c r="F172" s="194"/>
      <c r="G172" s="194"/>
      <c r="H172" s="194"/>
      <c r="I172" s="194"/>
      <c r="J172" s="194"/>
      <c r="K172" s="194"/>
      <c r="L172" s="195"/>
      <c r="M172" s="24" t="str">
        <f t="shared" si="0"/>
        <v xml:space="preserve">   </v>
      </c>
      <c r="N172" s="25"/>
      <c r="O172" s="25"/>
      <c r="P172" s="25"/>
      <c r="Q172" s="25"/>
      <c r="R172" s="25"/>
      <c r="S172" s="25"/>
      <c r="T172" s="25"/>
      <c r="U172" s="25"/>
      <c r="V172" s="25"/>
      <c r="W172" s="25"/>
      <c r="X172" s="25"/>
      <c r="Y172" s="25"/>
      <c r="Z172" s="25"/>
    </row>
    <row r="173" spans="1:26" ht="12.75" customHeight="1" x14ac:dyDescent="0.25">
      <c r="A173" s="193"/>
      <c r="B173" s="196" t="str">
        <f>Capacidades!M1670</f>
        <v xml:space="preserve">   </v>
      </c>
      <c r="C173" s="196"/>
      <c r="D173" s="194"/>
      <c r="E173" s="194"/>
      <c r="F173" s="194"/>
      <c r="G173" s="194"/>
      <c r="H173" s="194"/>
      <c r="I173" s="194"/>
      <c r="J173" s="194"/>
      <c r="K173" s="194"/>
      <c r="L173" s="195"/>
      <c r="M173" s="24" t="str">
        <f t="shared" si="0"/>
        <v xml:space="preserve">   </v>
      </c>
      <c r="N173" s="25"/>
      <c r="O173" s="25"/>
      <c r="P173" s="25"/>
      <c r="Q173" s="25"/>
      <c r="R173" s="25"/>
      <c r="S173" s="25"/>
      <c r="T173" s="25"/>
      <c r="U173" s="25"/>
      <c r="V173" s="25"/>
      <c r="W173" s="25"/>
      <c r="X173" s="25"/>
      <c r="Y173" s="25"/>
      <c r="Z173" s="25"/>
    </row>
    <row r="174" spans="1:26" ht="12.75" customHeight="1" x14ac:dyDescent="0.25">
      <c r="A174" s="193"/>
      <c r="B174" s="196" t="str">
        <f>Capacidades!M1671</f>
        <v xml:space="preserve">   </v>
      </c>
      <c r="C174" s="196"/>
      <c r="D174" s="194"/>
      <c r="E174" s="194"/>
      <c r="F174" s="194"/>
      <c r="G174" s="194"/>
      <c r="H174" s="194"/>
      <c r="I174" s="194"/>
      <c r="J174" s="194"/>
      <c r="K174" s="194"/>
      <c r="L174" s="195"/>
      <c r="M174" s="24" t="str">
        <f t="shared" si="0"/>
        <v xml:space="preserve">   </v>
      </c>
      <c r="N174" s="25"/>
      <c r="O174" s="25"/>
      <c r="P174" s="25"/>
      <c r="Q174" s="25"/>
      <c r="R174" s="25"/>
      <c r="S174" s="25"/>
      <c r="T174" s="25"/>
      <c r="U174" s="25"/>
      <c r="V174" s="25"/>
      <c r="W174" s="25"/>
      <c r="X174" s="25"/>
      <c r="Y174" s="25"/>
      <c r="Z174" s="25"/>
    </row>
    <row r="175" spans="1:26" ht="12.75" customHeight="1" x14ac:dyDescent="0.25">
      <c r="A175" s="193"/>
      <c r="B175" s="196" t="str">
        <f>Capacidades!M1672</f>
        <v xml:space="preserve">   </v>
      </c>
      <c r="C175" s="196"/>
      <c r="D175" s="194"/>
      <c r="E175" s="194"/>
      <c r="F175" s="194"/>
      <c r="G175" s="194"/>
      <c r="H175" s="194"/>
      <c r="I175" s="194"/>
      <c r="J175" s="194"/>
      <c r="K175" s="194"/>
      <c r="L175" s="195"/>
      <c r="M175" s="24" t="str">
        <f t="shared" si="0"/>
        <v xml:space="preserve">   </v>
      </c>
      <c r="N175" s="25"/>
      <c r="O175" s="25"/>
      <c r="P175" s="25"/>
      <c r="Q175" s="25"/>
      <c r="R175" s="25"/>
      <c r="S175" s="25"/>
      <c r="T175" s="25"/>
      <c r="U175" s="25"/>
      <c r="V175" s="25"/>
      <c r="W175" s="25"/>
      <c r="X175" s="25"/>
      <c r="Y175" s="25"/>
      <c r="Z175" s="25"/>
    </row>
    <row r="176" spans="1:26" ht="12.75" customHeight="1" x14ac:dyDescent="0.25">
      <c r="A176" s="193"/>
      <c r="B176" s="196" t="str">
        <f>Capacidades!M1673</f>
        <v xml:space="preserve">   </v>
      </c>
      <c r="C176" s="196"/>
      <c r="D176" s="194"/>
      <c r="E176" s="194"/>
      <c r="F176" s="194"/>
      <c r="G176" s="194"/>
      <c r="H176" s="194"/>
      <c r="I176" s="194"/>
      <c r="J176" s="194"/>
      <c r="K176" s="194"/>
      <c r="L176" s="195"/>
      <c r="M176" s="24" t="str">
        <f t="shared" si="0"/>
        <v xml:space="preserve">   </v>
      </c>
      <c r="N176" s="25"/>
      <c r="O176" s="25"/>
      <c r="P176" s="25"/>
      <c r="Q176" s="25"/>
      <c r="R176" s="25"/>
      <c r="S176" s="25"/>
      <c r="T176" s="25"/>
      <c r="U176" s="25"/>
      <c r="V176" s="25"/>
      <c r="W176" s="25"/>
      <c r="X176" s="25"/>
      <c r="Y176" s="25"/>
      <c r="Z176" s="25"/>
    </row>
    <row r="177" spans="1:26" ht="12.75" customHeight="1" x14ac:dyDescent="0.25">
      <c r="A177" s="199"/>
      <c r="B177" s="196" t="str">
        <f>Capacidades!M1674</f>
        <v xml:space="preserve">   </v>
      </c>
      <c r="C177" s="196"/>
      <c r="D177" s="200"/>
      <c r="E177" s="200"/>
      <c r="F177" s="200"/>
      <c r="G177" s="200"/>
      <c r="H177" s="200"/>
      <c r="I177" s="200"/>
      <c r="J177" s="200"/>
      <c r="K177" s="200"/>
      <c r="L177" s="201"/>
      <c r="M177" s="24" t="str">
        <f t="shared" si="0"/>
        <v xml:space="preserve">   </v>
      </c>
      <c r="N177" s="25"/>
      <c r="O177" s="25"/>
      <c r="P177" s="25"/>
      <c r="Q177" s="25"/>
      <c r="R177" s="25"/>
      <c r="S177" s="25"/>
      <c r="T177" s="25"/>
      <c r="U177" s="25"/>
      <c r="V177" s="25"/>
      <c r="W177" s="25"/>
      <c r="X177" s="25"/>
      <c r="Y177" s="25"/>
      <c r="Z177" s="25"/>
    </row>
    <row r="178" spans="1:26" ht="12.75" customHeight="1" x14ac:dyDescent="0.25">
      <c r="A178" s="189" t="str">
        <f>Capacidades!L1675</f>
        <v xml:space="preserve">       </v>
      </c>
      <c r="B178" s="196" t="str">
        <f>Capacidades!M1675</f>
        <v xml:space="preserve">   </v>
      </c>
      <c r="C178" s="196"/>
      <c r="D178" s="191">
        <f>Organización_Modular!F181</f>
        <v>0</v>
      </c>
      <c r="E178" s="191">
        <f>Organización_Modular!G181</f>
        <v>0</v>
      </c>
      <c r="F178" s="191">
        <f>Organización_Modular!H181</f>
        <v>0</v>
      </c>
      <c r="G178" s="191">
        <f>Organización_Modular!I181</f>
        <v>0</v>
      </c>
      <c r="H178" s="191">
        <f>SUM(F178:G178)</f>
        <v>0</v>
      </c>
      <c r="I178" s="191">
        <f>F178*16</f>
        <v>0</v>
      </c>
      <c r="J178" s="191">
        <f>G178*32</f>
        <v>0</v>
      </c>
      <c r="K178" s="191">
        <f>SUM(I178:J178)</f>
        <v>0</v>
      </c>
      <c r="L178" s="192"/>
      <c r="M178" s="24" t="str">
        <f t="shared" si="0"/>
        <v xml:space="preserve">   </v>
      </c>
      <c r="N178" s="25"/>
      <c r="O178" s="25"/>
      <c r="P178" s="25"/>
      <c r="Q178" s="25"/>
      <c r="R178" s="25"/>
      <c r="S178" s="25"/>
      <c r="T178" s="25"/>
      <c r="U178" s="25"/>
      <c r="V178" s="25"/>
      <c r="W178" s="25"/>
      <c r="X178" s="25"/>
      <c r="Y178" s="25"/>
      <c r="Z178" s="25"/>
    </row>
    <row r="179" spans="1:26" ht="12.75" customHeight="1" x14ac:dyDescent="0.25">
      <c r="A179" s="193"/>
      <c r="B179" s="196" t="str">
        <f>Capacidades!M1676</f>
        <v xml:space="preserve">   </v>
      </c>
      <c r="C179" s="196"/>
      <c r="D179" s="194"/>
      <c r="E179" s="194"/>
      <c r="F179" s="194"/>
      <c r="G179" s="194"/>
      <c r="H179" s="194"/>
      <c r="I179" s="194"/>
      <c r="J179" s="194"/>
      <c r="K179" s="194"/>
      <c r="L179" s="195"/>
      <c r="M179" s="24" t="str">
        <f t="shared" si="0"/>
        <v xml:space="preserve">   </v>
      </c>
      <c r="N179" s="25"/>
      <c r="O179" s="25"/>
      <c r="P179" s="25"/>
      <c r="Q179" s="25"/>
      <c r="R179" s="25"/>
      <c r="S179" s="25"/>
      <c r="T179" s="25"/>
      <c r="U179" s="25"/>
      <c r="V179" s="25"/>
      <c r="W179" s="25"/>
      <c r="X179" s="25"/>
      <c r="Y179" s="25"/>
      <c r="Z179" s="25"/>
    </row>
    <row r="180" spans="1:26" ht="12.75" customHeight="1" x14ac:dyDescent="0.25">
      <c r="A180" s="193"/>
      <c r="B180" s="196" t="str">
        <f>Capacidades!M1677</f>
        <v xml:space="preserve">   </v>
      </c>
      <c r="C180" s="196"/>
      <c r="D180" s="194"/>
      <c r="E180" s="194"/>
      <c r="F180" s="194"/>
      <c r="G180" s="194"/>
      <c r="H180" s="194"/>
      <c r="I180" s="194"/>
      <c r="J180" s="194"/>
      <c r="K180" s="194"/>
      <c r="L180" s="195"/>
      <c r="M180" s="24" t="str">
        <f t="shared" si="0"/>
        <v xml:space="preserve">   </v>
      </c>
      <c r="N180" s="25"/>
      <c r="O180" s="25"/>
      <c r="P180" s="25"/>
      <c r="Q180" s="25"/>
      <c r="R180" s="25"/>
      <c r="S180" s="25"/>
      <c r="T180" s="25"/>
      <c r="U180" s="25"/>
      <c r="V180" s="25"/>
      <c r="W180" s="25"/>
      <c r="X180" s="25"/>
      <c r="Y180" s="25"/>
      <c r="Z180" s="25"/>
    </row>
    <row r="181" spans="1:26" ht="12.75" customHeight="1" x14ac:dyDescent="0.25">
      <c r="A181" s="193"/>
      <c r="B181" s="196" t="str">
        <f>Capacidades!M1678</f>
        <v xml:space="preserve">   </v>
      </c>
      <c r="C181" s="196"/>
      <c r="D181" s="194"/>
      <c r="E181" s="194"/>
      <c r="F181" s="194"/>
      <c r="G181" s="194"/>
      <c r="H181" s="194"/>
      <c r="I181" s="194"/>
      <c r="J181" s="194"/>
      <c r="K181" s="194"/>
      <c r="L181" s="195"/>
      <c r="M181" s="24" t="str">
        <f t="shared" si="0"/>
        <v xml:space="preserve">   </v>
      </c>
      <c r="N181" s="25"/>
      <c r="O181" s="25"/>
      <c r="P181" s="25"/>
      <c r="Q181" s="25"/>
      <c r="R181" s="25"/>
      <c r="S181" s="25"/>
      <c r="T181" s="25"/>
      <c r="U181" s="25"/>
      <c r="V181" s="25"/>
      <c r="W181" s="25"/>
      <c r="X181" s="25"/>
      <c r="Y181" s="25"/>
      <c r="Z181" s="25"/>
    </row>
    <row r="182" spans="1:26" ht="12.75" customHeight="1" x14ac:dyDescent="0.25">
      <c r="A182" s="193"/>
      <c r="B182" s="196" t="str">
        <f>Capacidades!M1679</f>
        <v xml:space="preserve">   </v>
      </c>
      <c r="C182" s="196"/>
      <c r="D182" s="194"/>
      <c r="E182" s="194"/>
      <c r="F182" s="194"/>
      <c r="G182" s="194"/>
      <c r="H182" s="194"/>
      <c r="I182" s="194"/>
      <c r="J182" s="194"/>
      <c r="K182" s="194"/>
      <c r="L182" s="195"/>
      <c r="M182" s="24" t="str">
        <f t="shared" si="0"/>
        <v xml:space="preserve">   </v>
      </c>
      <c r="N182" s="25"/>
      <c r="O182" s="25"/>
      <c r="P182" s="25"/>
      <c r="Q182" s="25"/>
      <c r="R182" s="25"/>
      <c r="S182" s="25"/>
      <c r="T182" s="25"/>
      <c r="U182" s="25"/>
      <c r="V182" s="25"/>
      <c r="W182" s="25"/>
      <c r="X182" s="25"/>
      <c r="Y182" s="25"/>
      <c r="Z182" s="25"/>
    </row>
    <row r="183" spans="1:26" ht="12.75" customHeight="1" x14ac:dyDescent="0.25">
      <c r="A183" s="193"/>
      <c r="B183" s="196" t="str">
        <f>Capacidades!M1680</f>
        <v xml:space="preserve">   </v>
      </c>
      <c r="C183" s="196"/>
      <c r="D183" s="194"/>
      <c r="E183" s="194"/>
      <c r="F183" s="194"/>
      <c r="G183" s="194"/>
      <c r="H183" s="194"/>
      <c r="I183" s="194"/>
      <c r="J183" s="194"/>
      <c r="K183" s="194"/>
      <c r="L183" s="195"/>
      <c r="M183" s="24" t="str">
        <f t="shared" si="0"/>
        <v xml:space="preserve">   </v>
      </c>
      <c r="N183" s="25"/>
      <c r="O183" s="25"/>
      <c r="P183" s="25"/>
      <c r="Q183" s="25"/>
      <c r="R183" s="25"/>
      <c r="S183" s="25"/>
      <c r="T183" s="25"/>
      <c r="U183" s="25"/>
      <c r="V183" s="25"/>
      <c r="W183" s="25"/>
      <c r="X183" s="25"/>
      <c r="Y183" s="25"/>
      <c r="Z183" s="25"/>
    </row>
    <row r="184" spans="1:26" ht="12.75" customHeight="1" x14ac:dyDescent="0.25">
      <c r="A184" s="193"/>
      <c r="B184" s="196" t="str">
        <f>Capacidades!M1681</f>
        <v xml:space="preserve">   </v>
      </c>
      <c r="C184" s="196"/>
      <c r="D184" s="194"/>
      <c r="E184" s="194"/>
      <c r="F184" s="194"/>
      <c r="G184" s="194"/>
      <c r="H184" s="194"/>
      <c r="I184" s="194"/>
      <c r="J184" s="194"/>
      <c r="K184" s="194"/>
      <c r="L184" s="195"/>
      <c r="M184" s="24" t="str">
        <f t="shared" si="0"/>
        <v xml:space="preserve">   </v>
      </c>
      <c r="N184" s="25"/>
      <c r="O184" s="25"/>
      <c r="P184" s="25"/>
      <c r="Q184" s="25"/>
      <c r="R184" s="25"/>
      <c r="S184" s="25"/>
      <c r="T184" s="25"/>
      <c r="U184" s="25"/>
      <c r="V184" s="25"/>
      <c r="W184" s="25"/>
      <c r="X184" s="25"/>
      <c r="Y184" s="25"/>
      <c r="Z184" s="25"/>
    </row>
    <row r="185" spans="1:26" ht="12.75" customHeight="1" x14ac:dyDescent="0.25">
      <c r="A185" s="193"/>
      <c r="B185" s="196" t="str">
        <f>Capacidades!M1682</f>
        <v xml:space="preserve">   </v>
      </c>
      <c r="C185" s="196"/>
      <c r="D185" s="194"/>
      <c r="E185" s="194"/>
      <c r="F185" s="194"/>
      <c r="G185" s="194"/>
      <c r="H185" s="194"/>
      <c r="I185" s="194"/>
      <c r="J185" s="194"/>
      <c r="K185" s="194"/>
      <c r="L185" s="195"/>
      <c r="M185" s="24" t="str">
        <f t="shared" si="0"/>
        <v xml:space="preserve">   </v>
      </c>
      <c r="N185" s="25"/>
      <c r="O185" s="25"/>
      <c r="P185" s="25"/>
      <c r="Q185" s="25"/>
      <c r="R185" s="25"/>
      <c r="S185" s="25"/>
      <c r="T185" s="25"/>
      <c r="U185" s="25"/>
      <c r="V185" s="25"/>
      <c r="W185" s="25"/>
      <c r="X185" s="25"/>
      <c r="Y185" s="25"/>
      <c r="Z185" s="25"/>
    </row>
    <row r="186" spans="1:26" ht="12.75" customHeight="1" x14ac:dyDescent="0.25">
      <c r="A186" s="193"/>
      <c r="B186" s="196" t="str">
        <f>Capacidades!M1683</f>
        <v xml:space="preserve">   </v>
      </c>
      <c r="C186" s="196"/>
      <c r="D186" s="194"/>
      <c r="E186" s="194"/>
      <c r="F186" s="194"/>
      <c r="G186" s="194"/>
      <c r="H186" s="194"/>
      <c r="I186" s="194"/>
      <c r="J186" s="194"/>
      <c r="K186" s="194"/>
      <c r="L186" s="195"/>
      <c r="M186" s="24" t="str">
        <f t="shared" si="0"/>
        <v xml:space="preserve">   </v>
      </c>
      <c r="N186" s="25"/>
      <c r="O186" s="25"/>
      <c r="P186" s="25"/>
      <c r="Q186" s="25"/>
      <c r="R186" s="25"/>
      <c r="S186" s="25"/>
      <c r="T186" s="25"/>
      <c r="U186" s="25"/>
      <c r="V186" s="25"/>
      <c r="W186" s="25"/>
      <c r="X186" s="25"/>
      <c r="Y186" s="25"/>
      <c r="Z186" s="25"/>
    </row>
    <row r="187" spans="1:26" ht="12.75" customHeight="1" x14ac:dyDescent="0.25">
      <c r="A187" s="199"/>
      <c r="B187" s="196" t="str">
        <f>Capacidades!M1684</f>
        <v xml:space="preserve">   </v>
      </c>
      <c r="C187" s="196"/>
      <c r="D187" s="200"/>
      <c r="E187" s="200"/>
      <c r="F187" s="200"/>
      <c r="G187" s="200"/>
      <c r="H187" s="200"/>
      <c r="I187" s="200"/>
      <c r="J187" s="200"/>
      <c r="K187" s="200"/>
      <c r="L187" s="201"/>
      <c r="M187" s="24" t="str">
        <f t="shared" si="0"/>
        <v xml:space="preserve">   </v>
      </c>
      <c r="N187" s="25"/>
      <c r="O187" s="25"/>
      <c r="P187" s="25"/>
      <c r="Q187" s="25"/>
      <c r="R187" s="25"/>
      <c r="S187" s="25"/>
      <c r="T187" s="25"/>
      <c r="U187" s="25"/>
      <c r="V187" s="25"/>
      <c r="W187" s="25"/>
      <c r="X187" s="25"/>
      <c r="Y187" s="25"/>
      <c r="Z187" s="25"/>
    </row>
    <row r="188" spans="1:26" ht="12.75" customHeight="1" x14ac:dyDescent="0.25">
      <c r="A188" s="189" t="str">
        <f>Capacidades!L1685</f>
        <v xml:space="preserve">       </v>
      </c>
      <c r="B188" s="196" t="str">
        <f>Capacidades!M1685</f>
        <v xml:space="preserve">   </v>
      </c>
      <c r="C188" s="196"/>
      <c r="D188" s="191">
        <f>Organización_Modular!F182</f>
        <v>0</v>
      </c>
      <c r="E188" s="191">
        <f>Organización_Modular!G182</f>
        <v>0</v>
      </c>
      <c r="F188" s="191">
        <f>Organización_Modular!H182</f>
        <v>0</v>
      </c>
      <c r="G188" s="191">
        <f>Organización_Modular!I182</f>
        <v>0</v>
      </c>
      <c r="H188" s="191">
        <f>SUM(F188:G188)</f>
        <v>0</v>
      </c>
      <c r="I188" s="191">
        <f>F188*16</f>
        <v>0</v>
      </c>
      <c r="J188" s="191">
        <f>G188*32</f>
        <v>0</v>
      </c>
      <c r="K188" s="191">
        <f>SUM(I188:J188)</f>
        <v>0</v>
      </c>
      <c r="L188" s="192"/>
      <c r="M188" s="24" t="str">
        <f t="shared" si="0"/>
        <v xml:space="preserve">   </v>
      </c>
      <c r="N188" s="25"/>
      <c r="O188" s="25"/>
      <c r="P188" s="25"/>
      <c r="Q188" s="25"/>
      <c r="R188" s="25"/>
      <c r="S188" s="25"/>
      <c r="T188" s="25"/>
      <c r="U188" s="25"/>
      <c r="V188" s="25"/>
      <c r="W188" s="25"/>
      <c r="X188" s="25"/>
      <c r="Y188" s="25"/>
      <c r="Z188" s="25"/>
    </row>
    <row r="189" spans="1:26" ht="12.75" customHeight="1" x14ac:dyDescent="0.25">
      <c r="A189" s="193"/>
      <c r="B189" s="196" t="str">
        <f>Capacidades!M1686</f>
        <v xml:space="preserve">   </v>
      </c>
      <c r="C189" s="196"/>
      <c r="D189" s="194"/>
      <c r="E189" s="194"/>
      <c r="F189" s="194"/>
      <c r="G189" s="194"/>
      <c r="H189" s="194"/>
      <c r="I189" s="194"/>
      <c r="J189" s="194"/>
      <c r="K189" s="194"/>
      <c r="L189" s="195"/>
      <c r="M189" s="24" t="str">
        <f t="shared" si="0"/>
        <v xml:space="preserve">   </v>
      </c>
      <c r="N189" s="25"/>
      <c r="O189" s="25"/>
      <c r="P189" s="25"/>
      <c r="Q189" s="25"/>
      <c r="R189" s="25"/>
      <c r="S189" s="25"/>
      <c r="T189" s="25"/>
      <c r="U189" s="25"/>
      <c r="V189" s="25"/>
      <c r="W189" s="25"/>
      <c r="X189" s="25"/>
      <c r="Y189" s="25"/>
      <c r="Z189" s="25"/>
    </row>
    <row r="190" spans="1:26" ht="12.75" customHeight="1" x14ac:dyDescent="0.25">
      <c r="A190" s="193"/>
      <c r="B190" s="196" t="str">
        <f>Capacidades!M1687</f>
        <v xml:space="preserve">   </v>
      </c>
      <c r="C190" s="196"/>
      <c r="D190" s="194"/>
      <c r="E190" s="194"/>
      <c r="F190" s="194"/>
      <c r="G190" s="194"/>
      <c r="H190" s="194"/>
      <c r="I190" s="194"/>
      <c r="J190" s="194"/>
      <c r="K190" s="194"/>
      <c r="L190" s="195"/>
      <c r="M190" s="24" t="str">
        <f t="shared" si="0"/>
        <v xml:space="preserve">   </v>
      </c>
      <c r="N190" s="25"/>
      <c r="O190" s="25"/>
      <c r="P190" s="25"/>
      <c r="Q190" s="25"/>
      <c r="R190" s="25"/>
      <c r="S190" s="25"/>
      <c r="T190" s="25"/>
      <c r="U190" s="25"/>
      <c r="V190" s="25"/>
      <c r="W190" s="25"/>
      <c r="X190" s="25"/>
      <c r="Y190" s="25"/>
      <c r="Z190" s="25"/>
    </row>
    <row r="191" spans="1:26" ht="12.75" customHeight="1" x14ac:dyDescent="0.25">
      <c r="A191" s="193"/>
      <c r="B191" s="196" t="str">
        <f>Capacidades!M1688</f>
        <v xml:space="preserve">   </v>
      </c>
      <c r="C191" s="196"/>
      <c r="D191" s="194"/>
      <c r="E191" s="194"/>
      <c r="F191" s="194"/>
      <c r="G191" s="194"/>
      <c r="H191" s="194"/>
      <c r="I191" s="194"/>
      <c r="J191" s="194"/>
      <c r="K191" s="194"/>
      <c r="L191" s="195"/>
      <c r="M191" s="24" t="str">
        <f t="shared" si="0"/>
        <v xml:space="preserve">   </v>
      </c>
      <c r="N191" s="25"/>
      <c r="O191" s="25"/>
      <c r="P191" s="25"/>
      <c r="Q191" s="25"/>
      <c r="R191" s="25"/>
      <c r="S191" s="25"/>
      <c r="T191" s="25"/>
      <c r="U191" s="25"/>
      <c r="V191" s="25"/>
      <c r="W191" s="25"/>
      <c r="X191" s="25"/>
      <c r="Y191" s="25"/>
      <c r="Z191" s="25"/>
    </row>
    <row r="192" spans="1:26" ht="12.75" customHeight="1" x14ac:dyDescent="0.25">
      <c r="A192" s="193"/>
      <c r="B192" s="196" t="str">
        <f>Capacidades!M1689</f>
        <v xml:space="preserve">   </v>
      </c>
      <c r="C192" s="196"/>
      <c r="D192" s="194"/>
      <c r="E192" s="194"/>
      <c r="F192" s="194"/>
      <c r="G192" s="194"/>
      <c r="H192" s="194"/>
      <c r="I192" s="194"/>
      <c r="J192" s="194"/>
      <c r="K192" s="194"/>
      <c r="L192" s="195"/>
      <c r="M192" s="24" t="str">
        <f t="shared" si="0"/>
        <v xml:space="preserve">   </v>
      </c>
      <c r="N192" s="25"/>
      <c r="O192" s="25"/>
      <c r="P192" s="25"/>
      <c r="Q192" s="25"/>
      <c r="R192" s="25"/>
      <c r="S192" s="25"/>
      <c r="T192" s="25"/>
      <c r="U192" s="25"/>
      <c r="V192" s="25"/>
      <c r="W192" s="25"/>
      <c r="X192" s="25"/>
      <c r="Y192" s="25"/>
      <c r="Z192" s="25"/>
    </row>
    <row r="193" spans="1:26" ht="12.75" customHeight="1" x14ac:dyDescent="0.25">
      <c r="A193" s="193"/>
      <c r="B193" s="196" t="str">
        <f>Capacidades!M1690</f>
        <v xml:space="preserve">   </v>
      </c>
      <c r="C193" s="196"/>
      <c r="D193" s="194"/>
      <c r="E193" s="194"/>
      <c r="F193" s="194"/>
      <c r="G193" s="194"/>
      <c r="H193" s="194"/>
      <c r="I193" s="194"/>
      <c r="J193" s="194"/>
      <c r="K193" s="194"/>
      <c r="L193" s="195"/>
      <c r="M193" s="24" t="str">
        <f t="shared" si="0"/>
        <v xml:space="preserve">   </v>
      </c>
      <c r="N193" s="25"/>
      <c r="O193" s="25"/>
      <c r="P193" s="25"/>
      <c r="Q193" s="25"/>
      <c r="R193" s="25"/>
      <c r="S193" s="25"/>
      <c r="T193" s="25"/>
      <c r="U193" s="25"/>
      <c r="V193" s="25"/>
      <c r="W193" s="25"/>
      <c r="X193" s="25"/>
      <c r="Y193" s="25"/>
      <c r="Z193" s="25"/>
    </row>
    <row r="194" spans="1:26" ht="12.75" customHeight="1" x14ac:dyDescent="0.25">
      <c r="A194" s="193"/>
      <c r="B194" s="196" t="str">
        <f>Capacidades!M1691</f>
        <v xml:space="preserve">   </v>
      </c>
      <c r="C194" s="196"/>
      <c r="D194" s="194"/>
      <c r="E194" s="194"/>
      <c r="F194" s="194"/>
      <c r="G194" s="194"/>
      <c r="H194" s="194"/>
      <c r="I194" s="194"/>
      <c r="J194" s="194"/>
      <c r="K194" s="194"/>
      <c r="L194" s="195"/>
      <c r="M194" s="24" t="str">
        <f t="shared" si="0"/>
        <v xml:space="preserve">   </v>
      </c>
      <c r="N194" s="25"/>
      <c r="O194" s="25"/>
      <c r="P194" s="25"/>
      <c r="Q194" s="25"/>
      <c r="R194" s="25"/>
      <c r="S194" s="25"/>
      <c r="T194" s="25"/>
      <c r="U194" s="25"/>
      <c r="V194" s="25"/>
      <c r="W194" s="25"/>
      <c r="X194" s="25"/>
      <c r="Y194" s="25"/>
      <c r="Z194" s="25"/>
    </row>
    <row r="195" spans="1:26" ht="12.75" customHeight="1" x14ac:dyDescent="0.25">
      <c r="A195" s="193"/>
      <c r="B195" s="196" t="str">
        <f>Capacidades!M1692</f>
        <v xml:space="preserve">   </v>
      </c>
      <c r="C195" s="196"/>
      <c r="D195" s="194"/>
      <c r="E195" s="194"/>
      <c r="F195" s="194"/>
      <c r="G195" s="194"/>
      <c r="H195" s="194"/>
      <c r="I195" s="194"/>
      <c r="J195" s="194"/>
      <c r="K195" s="194"/>
      <c r="L195" s="195"/>
      <c r="M195" s="24" t="str">
        <f t="shared" si="0"/>
        <v xml:space="preserve">   </v>
      </c>
      <c r="N195" s="25"/>
      <c r="O195" s="25"/>
      <c r="P195" s="25"/>
      <c r="Q195" s="25"/>
      <c r="R195" s="25"/>
      <c r="S195" s="25"/>
      <c r="T195" s="25"/>
      <c r="U195" s="25"/>
      <c r="V195" s="25"/>
      <c r="W195" s="25"/>
      <c r="X195" s="25"/>
      <c r="Y195" s="25"/>
      <c r="Z195" s="25"/>
    </row>
    <row r="196" spans="1:26" ht="12.75" customHeight="1" x14ac:dyDescent="0.25">
      <c r="A196" s="193"/>
      <c r="B196" s="196" t="str">
        <f>Capacidades!M1693</f>
        <v xml:space="preserve">   </v>
      </c>
      <c r="C196" s="196"/>
      <c r="D196" s="194"/>
      <c r="E196" s="194"/>
      <c r="F196" s="194"/>
      <c r="G196" s="194"/>
      <c r="H196" s="194"/>
      <c r="I196" s="194"/>
      <c r="J196" s="194"/>
      <c r="K196" s="194"/>
      <c r="L196" s="195"/>
      <c r="M196" s="24" t="str">
        <f t="shared" si="0"/>
        <v xml:space="preserve">   </v>
      </c>
      <c r="N196" s="25"/>
      <c r="O196" s="25"/>
      <c r="P196" s="25"/>
      <c r="Q196" s="25"/>
      <c r="R196" s="25"/>
      <c r="S196" s="25"/>
      <c r="T196" s="25"/>
      <c r="U196" s="25"/>
      <c r="V196" s="25"/>
      <c r="W196" s="25"/>
      <c r="X196" s="25"/>
      <c r="Y196" s="25"/>
      <c r="Z196" s="25"/>
    </row>
    <row r="197" spans="1:26" ht="12.75" customHeight="1" x14ac:dyDescent="0.25">
      <c r="A197" s="199"/>
      <c r="B197" s="196" t="str">
        <f>Capacidades!M1694</f>
        <v xml:space="preserve">   </v>
      </c>
      <c r="C197" s="196"/>
      <c r="D197" s="200"/>
      <c r="E197" s="200"/>
      <c r="F197" s="200"/>
      <c r="G197" s="200"/>
      <c r="H197" s="200"/>
      <c r="I197" s="200"/>
      <c r="J197" s="200"/>
      <c r="K197" s="200"/>
      <c r="L197" s="201"/>
      <c r="M197" s="24" t="str">
        <f t="shared" si="0"/>
        <v xml:space="preserve">   </v>
      </c>
      <c r="N197" s="25"/>
      <c r="O197" s="25"/>
      <c r="P197" s="25"/>
      <c r="Q197" s="25"/>
      <c r="R197" s="25"/>
      <c r="S197" s="25"/>
      <c r="T197" s="25"/>
      <c r="U197" s="25"/>
      <c r="V197" s="25"/>
      <c r="W197" s="25"/>
      <c r="X197" s="25"/>
      <c r="Y197" s="25"/>
      <c r="Z197" s="25"/>
    </row>
    <row r="198" spans="1:26" ht="12.75" customHeight="1" x14ac:dyDescent="0.25">
      <c r="A198" s="189" t="str">
        <f>Capacidades!L1695</f>
        <v xml:space="preserve">       </v>
      </c>
      <c r="B198" s="196" t="str">
        <f>Capacidades!M1695</f>
        <v xml:space="preserve">   </v>
      </c>
      <c r="C198" s="196"/>
      <c r="D198" s="191">
        <f>Organización_Modular!F183</f>
        <v>0</v>
      </c>
      <c r="E198" s="191">
        <f>Organización_Modular!G183</f>
        <v>0</v>
      </c>
      <c r="F198" s="191">
        <f>Organización_Modular!H183</f>
        <v>0</v>
      </c>
      <c r="G198" s="191">
        <f>Organización_Modular!I183</f>
        <v>0</v>
      </c>
      <c r="H198" s="191">
        <f>SUM(F198:G198)</f>
        <v>0</v>
      </c>
      <c r="I198" s="191">
        <f>F198*16</f>
        <v>0</v>
      </c>
      <c r="J198" s="191">
        <f>G198*32</f>
        <v>0</v>
      </c>
      <c r="K198" s="191">
        <f>SUM(I198:J198)</f>
        <v>0</v>
      </c>
      <c r="L198" s="192"/>
      <c r="M198" s="24" t="str">
        <f t="shared" si="0"/>
        <v xml:space="preserve">   </v>
      </c>
      <c r="N198" s="25"/>
      <c r="O198" s="25"/>
      <c r="P198" s="25"/>
      <c r="Q198" s="25"/>
      <c r="R198" s="25"/>
      <c r="S198" s="25"/>
      <c r="T198" s="25"/>
      <c r="U198" s="25"/>
      <c r="V198" s="25"/>
      <c r="W198" s="25"/>
      <c r="X198" s="25"/>
      <c r="Y198" s="25"/>
      <c r="Z198" s="25"/>
    </row>
    <row r="199" spans="1:26" ht="12.75" customHeight="1" x14ac:dyDescent="0.25">
      <c r="A199" s="193"/>
      <c r="B199" s="196" t="str">
        <f>Capacidades!M1696</f>
        <v xml:space="preserve">   </v>
      </c>
      <c r="C199" s="196"/>
      <c r="D199" s="194"/>
      <c r="E199" s="194"/>
      <c r="F199" s="194"/>
      <c r="G199" s="194"/>
      <c r="H199" s="194"/>
      <c r="I199" s="194"/>
      <c r="J199" s="194"/>
      <c r="K199" s="194"/>
      <c r="L199" s="195"/>
      <c r="M199" s="24" t="str">
        <f t="shared" si="0"/>
        <v xml:space="preserve">   </v>
      </c>
      <c r="N199" s="25"/>
      <c r="O199" s="25"/>
      <c r="P199" s="25"/>
      <c r="Q199" s="25"/>
      <c r="R199" s="25"/>
      <c r="S199" s="25"/>
      <c r="T199" s="25"/>
      <c r="U199" s="25"/>
      <c r="V199" s="25"/>
      <c r="W199" s="25"/>
      <c r="X199" s="25"/>
      <c r="Y199" s="25"/>
      <c r="Z199" s="25"/>
    </row>
    <row r="200" spans="1:26" ht="12.75" customHeight="1" x14ac:dyDescent="0.25">
      <c r="A200" s="193"/>
      <c r="B200" s="196" t="str">
        <f>Capacidades!M1697</f>
        <v xml:space="preserve">   </v>
      </c>
      <c r="C200" s="196"/>
      <c r="D200" s="194"/>
      <c r="E200" s="194"/>
      <c r="F200" s="194"/>
      <c r="G200" s="194"/>
      <c r="H200" s="194"/>
      <c r="I200" s="194"/>
      <c r="J200" s="194"/>
      <c r="K200" s="194"/>
      <c r="L200" s="195"/>
      <c r="M200" s="24" t="str">
        <f t="shared" si="0"/>
        <v xml:space="preserve">   </v>
      </c>
      <c r="N200" s="25"/>
      <c r="O200" s="25"/>
      <c r="P200" s="25"/>
      <c r="Q200" s="25"/>
      <c r="R200" s="25"/>
      <c r="S200" s="25"/>
      <c r="T200" s="25"/>
      <c r="U200" s="25"/>
      <c r="V200" s="25"/>
      <c r="W200" s="25"/>
      <c r="X200" s="25"/>
      <c r="Y200" s="25"/>
      <c r="Z200" s="25"/>
    </row>
    <row r="201" spans="1:26" ht="12.75" customHeight="1" x14ac:dyDescent="0.25">
      <c r="A201" s="193"/>
      <c r="B201" s="196" t="str">
        <f>Capacidades!M1698</f>
        <v xml:space="preserve">   </v>
      </c>
      <c r="C201" s="196"/>
      <c r="D201" s="194"/>
      <c r="E201" s="194"/>
      <c r="F201" s="194"/>
      <c r="G201" s="194"/>
      <c r="H201" s="194"/>
      <c r="I201" s="194"/>
      <c r="J201" s="194"/>
      <c r="K201" s="194"/>
      <c r="L201" s="195"/>
      <c r="M201" s="24" t="str">
        <f t="shared" si="0"/>
        <v xml:space="preserve">   </v>
      </c>
      <c r="N201" s="25"/>
      <c r="O201" s="25"/>
      <c r="P201" s="25"/>
      <c r="Q201" s="25"/>
      <c r="R201" s="25"/>
      <c r="S201" s="25"/>
      <c r="T201" s="25"/>
      <c r="U201" s="25"/>
      <c r="V201" s="25"/>
      <c r="W201" s="25"/>
      <c r="X201" s="25"/>
      <c r="Y201" s="25"/>
      <c r="Z201" s="25"/>
    </row>
    <row r="202" spans="1:26" ht="12.75" customHeight="1" x14ac:dyDescent="0.25">
      <c r="A202" s="193"/>
      <c r="B202" s="196" t="str">
        <f>Capacidades!M1699</f>
        <v xml:space="preserve">   </v>
      </c>
      <c r="C202" s="196"/>
      <c r="D202" s="194"/>
      <c r="E202" s="194"/>
      <c r="F202" s="194"/>
      <c r="G202" s="194"/>
      <c r="H202" s="194"/>
      <c r="I202" s="194"/>
      <c r="J202" s="194"/>
      <c r="K202" s="194"/>
      <c r="L202" s="195"/>
      <c r="M202" s="24" t="str">
        <f t="shared" si="0"/>
        <v xml:space="preserve">   </v>
      </c>
      <c r="N202" s="25"/>
      <c r="O202" s="25"/>
      <c r="P202" s="25"/>
      <c r="Q202" s="25"/>
      <c r="R202" s="25"/>
      <c r="S202" s="25"/>
      <c r="T202" s="25"/>
      <c r="U202" s="25"/>
      <c r="V202" s="25"/>
      <c r="W202" s="25"/>
      <c r="X202" s="25"/>
      <c r="Y202" s="25"/>
      <c r="Z202" s="25"/>
    </row>
    <row r="203" spans="1:26" ht="12.75" customHeight="1" x14ac:dyDescent="0.25">
      <c r="A203" s="193"/>
      <c r="B203" s="196" t="str">
        <f>Capacidades!M1700</f>
        <v xml:space="preserve">   </v>
      </c>
      <c r="C203" s="196"/>
      <c r="D203" s="194"/>
      <c r="E203" s="194"/>
      <c r="F203" s="194"/>
      <c r="G203" s="194"/>
      <c r="H203" s="194"/>
      <c r="I203" s="194"/>
      <c r="J203" s="194"/>
      <c r="K203" s="194"/>
      <c r="L203" s="195"/>
      <c r="M203" s="24" t="str">
        <f t="shared" si="0"/>
        <v xml:space="preserve">   </v>
      </c>
      <c r="N203" s="25"/>
      <c r="O203" s="25"/>
      <c r="P203" s="25"/>
      <c r="Q203" s="25"/>
      <c r="R203" s="25"/>
      <c r="S203" s="25"/>
      <c r="T203" s="25"/>
      <c r="U203" s="25"/>
      <c r="V203" s="25"/>
      <c r="W203" s="25"/>
      <c r="X203" s="25"/>
      <c r="Y203" s="25"/>
      <c r="Z203" s="25"/>
    </row>
    <row r="204" spans="1:26" ht="12.75" customHeight="1" x14ac:dyDescent="0.25">
      <c r="A204" s="193"/>
      <c r="B204" s="196" t="str">
        <f>Capacidades!M1701</f>
        <v xml:space="preserve">   </v>
      </c>
      <c r="C204" s="196"/>
      <c r="D204" s="194"/>
      <c r="E204" s="194"/>
      <c r="F204" s="194"/>
      <c r="G204" s="194"/>
      <c r="H204" s="194"/>
      <c r="I204" s="194"/>
      <c r="J204" s="194"/>
      <c r="K204" s="194"/>
      <c r="L204" s="195"/>
      <c r="M204" s="24" t="str">
        <f t="shared" si="0"/>
        <v xml:space="preserve">   </v>
      </c>
      <c r="N204" s="25"/>
      <c r="O204" s="25"/>
      <c r="P204" s="25"/>
      <c r="Q204" s="25"/>
      <c r="R204" s="25"/>
      <c r="S204" s="25"/>
      <c r="T204" s="25"/>
      <c r="U204" s="25"/>
      <c r="V204" s="25"/>
      <c r="W204" s="25"/>
      <c r="X204" s="25"/>
      <c r="Y204" s="25"/>
      <c r="Z204" s="25"/>
    </row>
    <row r="205" spans="1:26" ht="12.75" customHeight="1" x14ac:dyDescent="0.25">
      <c r="A205" s="193"/>
      <c r="B205" s="196" t="str">
        <f>Capacidades!M1702</f>
        <v xml:space="preserve">   </v>
      </c>
      <c r="C205" s="196"/>
      <c r="D205" s="194"/>
      <c r="E205" s="194"/>
      <c r="F205" s="194"/>
      <c r="G205" s="194"/>
      <c r="H205" s="194"/>
      <c r="I205" s="194"/>
      <c r="J205" s="194"/>
      <c r="K205" s="194"/>
      <c r="L205" s="195"/>
      <c r="M205" s="24" t="str">
        <f t="shared" si="0"/>
        <v xml:space="preserve">   </v>
      </c>
      <c r="N205" s="25"/>
      <c r="O205" s="25"/>
      <c r="P205" s="25"/>
      <c r="Q205" s="25"/>
      <c r="R205" s="25"/>
      <c r="S205" s="25"/>
      <c r="T205" s="25"/>
      <c r="U205" s="25"/>
      <c r="V205" s="25"/>
      <c r="W205" s="25"/>
      <c r="X205" s="25"/>
      <c r="Y205" s="25"/>
      <c r="Z205" s="25"/>
    </row>
    <row r="206" spans="1:26" ht="12.75" customHeight="1" x14ac:dyDescent="0.25">
      <c r="A206" s="193"/>
      <c r="B206" s="196" t="str">
        <f>Capacidades!M1703</f>
        <v xml:space="preserve">   </v>
      </c>
      <c r="C206" s="196"/>
      <c r="D206" s="194"/>
      <c r="E206" s="194"/>
      <c r="F206" s="194"/>
      <c r="G206" s="194"/>
      <c r="H206" s="194"/>
      <c r="I206" s="194"/>
      <c r="J206" s="194"/>
      <c r="K206" s="194"/>
      <c r="L206" s="195"/>
      <c r="M206" s="24" t="str">
        <f t="shared" si="0"/>
        <v xml:space="preserve">   </v>
      </c>
      <c r="N206" s="25"/>
      <c r="O206" s="25"/>
      <c r="P206" s="25"/>
      <c r="Q206" s="25"/>
      <c r="R206" s="25"/>
      <c r="S206" s="25"/>
      <c r="T206" s="25"/>
      <c r="U206" s="25"/>
      <c r="V206" s="25"/>
      <c r="W206" s="25"/>
      <c r="X206" s="25"/>
      <c r="Y206" s="25"/>
      <c r="Z206" s="25"/>
    </row>
    <row r="207" spans="1:26" ht="12.75" customHeight="1" x14ac:dyDescent="0.25">
      <c r="A207" s="199"/>
      <c r="B207" s="196" t="str">
        <f>Capacidades!M1704</f>
        <v xml:space="preserve">   </v>
      </c>
      <c r="C207" s="196"/>
      <c r="D207" s="200"/>
      <c r="E207" s="200"/>
      <c r="F207" s="200"/>
      <c r="G207" s="200"/>
      <c r="H207" s="200"/>
      <c r="I207" s="200"/>
      <c r="J207" s="200"/>
      <c r="K207" s="200"/>
      <c r="L207" s="201"/>
      <c r="M207" s="24" t="str">
        <f t="shared" si="0"/>
        <v xml:space="preserve">   </v>
      </c>
      <c r="N207" s="25"/>
      <c r="O207" s="25"/>
      <c r="P207" s="25"/>
      <c r="Q207" s="25"/>
      <c r="R207" s="25"/>
      <c r="S207" s="25"/>
      <c r="T207" s="25"/>
      <c r="U207" s="25"/>
      <c r="V207" s="25"/>
      <c r="W207" s="25"/>
      <c r="X207" s="25"/>
      <c r="Y207" s="25"/>
      <c r="Z207" s="25"/>
    </row>
    <row r="208" spans="1:26" ht="12.75" customHeight="1" x14ac:dyDescent="0.25">
      <c r="A208" s="189" t="str">
        <f>Capacidades!L1705</f>
        <v xml:space="preserve">       </v>
      </c>
      <c r="B208" s="196" t="str">
        <f>Capacidades!M1705</f>
        <v xml:space="preserve">   </v>
      </c>
      <c r="C208" s="196"/>
      <c r="D208" s="191">
        <f>Organización_Modular!F184</f>
        <v>0</v>
      </c>
      <c r="E208" s="191">
        <f>Organización_Modular!G184</f>
        <v>0</v>
      </c>
      <c r="F208" s="191">
        <f>Organización_Modular!H184</f>
        <v>0</v>
      </c>
      <c r="G208" s="191">
        <f>Organización_Modular!I184</f>
        <v>0</v>
      </c>
      <c r="H208" s="191">
        <f>SUM(F208:G208)</f>
        <v>0</v>
      </c>
      <c r="I208" s="191">
        <f>F208*16</f>
        <v>0</v>
      </c>
      <c r="J208" s="191">
        <f>G208*32</f>
        <v>0</v>
      </c>
      <c r="K208" s="191">
        <f>SUM(I208:J208)</f>
        <v>0</v>
      </c>
      <c r="L208" s="192"/>
      <c r="M208" s="24" t="str">
        <f t="shared" si="0"/>
        <v xml:space="preserve">   </v>
      </c>
      <c r="N208" s="25"/>
      <c r="O208" s="25"/>
      <c r="P208" s="25"/>
      <c r="Q208" s="25"/>
      <c r="R208" s="25"/>
      <c r="S208" s="25"/>
      <c r="T208" s="25"/>
      <c r="U208" s="25"/>
      <c r="V208" s="25"/>
      <c r="W208" s="25"/>
      <c r="X208" s="25"/>
      <c r="Y208" s="25"/>
      <c r="Z208" s="25"/>
    </row>
    <row r="209" spans="1:26" ht="12.75" customHeight="1" x14ac:dyDescent="0.25">
      <c r="A209" s="193"/>
      <c r="B209" s="196" t="str">
        <f>Capacidades!M1706</f>
        <v xml:space="preserve">   </v>
      </c>
      <c r="C209" s="196"/>
      <c r="D209" s="194"/>
      <c r="E209" s="194"/>
      <c r="F209" s="194"/>
      <c r="G209" s="194"/>
      <c r="H209" s="194"/>
      <c r="I209" s="194"/>
      <c r="J209" s="194"/>
      <c r="K209" s="194"/>
      <c r="L209" s="195"/>
      <c r="M209" s="24" t="str">
        <f t="shared" si="0"/>
        <v xml:space="preserve">   </v>
      </c>
      <c r="N209" s="25"/>
      <c r="O209" s="25"/>
      <c r="P209" s="25"/>
      <c r="Q209" s="25"/>
      <c r="R209" s="25"/>
      <c r="S209" s="25"/>
      <c r="T209" s="25"/>
      <c r="U209" s="25"/>
      <c r="V209" s="25"/>
      <c r="W209" s="25"/>
      <c r="X209" s="25"/>
      <c r="Y209" s="25"/>
      <c r="Z209" s="25"/>
    </row>
    <row r="210" spans="1:26" ht="12.75" customHeight="1" x14ac:dyDescent="0.25">
      <c r="A210" s="193"/>
      <c r="B210" s="196" t="str">
        <f>Capacidades!M1707</f>
        <v xml:space="preserve">   </v>
      </c>
      <c r="C210" s="196"/>
      <c r="D210" s="194"/>
      <c r="E210" s="194"/>
      <c r="F210" s="194"/>
      <c r="G210" s="194"/>
      <c r="H210" s="194"/>
      <c r="I210" s="194"/>
      <c r="J210" s="194"/>
      <c r="K210" s="194"/>
      <c r="L210" s="195"/>
      <c r="M210" s="24" t="str">
        <f t="shared" si="0"/>
        <v xml:space="preserve">   </v>
      </c>
      <c r="N210" s="25"/>
      <c r="O210" s="25"/>
      <c r="P210" s="25"/>
      <c r="Q210" s="25"/>
      <c r="R210" s="25"/>
      <c r="S210" s="25"/>
      <c r="T210" s="25"/>
      <c r="U210" s="25"/>
      <c r="V210" s="25"/>
      <c r="W210" s="25"/>
      <c r="X210" s="25"/>
      <c r="Y210" s="25"/>
      <c r="Z210" s="25"/>
    </row>
    <row r="211" spans="1:26" ht="12.75" customHeight="1" x14ac:dyDescent="0.25">
      <c r="A211" s="193"/>
      <c r="B211" s="196" t="str">
        <f>Capacidades!M1708</f>
        <v xml:space="preserve">   </v>
      </c>
      <c r="C211" s="196"/>
      <c r="D211" s="194"/>
      <c r="E211" s="194"/>
      <c r="F211" s="194"/>
      <c r="G211" s="194"/>
      <c r="H211" s="194"/>
      <c r="I211" s="194"/>
      <c r="J211" s="194"/>
      <c r="K211" s="194"/>
      <c r="L211" s="195"/>
      <c r="M211" s="24" t="str">
        <f t="shared" si="0"/>
        <v xml:space="preserve">   </v>
      </c>
      <c r="N211" s="25"/>
      <c r="O211" s="25"/>
      <c r="P211" s="25"/>
      <c r="Q211" s="25"/>
      <c r="R211" s="25"/>
      <c r="S211" s="25"/>
      <c r="T211" s="25"/>
      <c r="U211" s="25"/>
      <c r="V211" s="25"/>
      <c r="W211" s="25"/>
      <c r="X211" s="25"/>
      <c r="Y211" s="25"/>
      <c r="Z211" s="25"/>
    </row>
    <row r="212" spans="1:26" ht="12.75" customHeight="1" x14ac:dyDescent="0.25">
      <c r="A212" s="193"/>
      <c r="B212" s="196" t="str">
        <f>Capacidades!M1709</f>
        <v xml:space="preserve">   </v>
      </c>
      <c r="C212" s="196"/>
      <c r="D212" s="194"/>
      <c r="E212" s="194"/>
      <c r="F212" s="194"/>
      <c r="G212" s="194"/>
      <c r="H212" s="194"/>
      <c r="I212" s="194"/>
      <c r="J212" s="194"/>
      <c r="K212" s="194"/>
      <c r="L212" s="195"/>
      <c r="M212" s="24" t="str">
        <f t="shared" si="0"/>
        <v xml:space="preserve">   </v>
      </c>
      <c r="N212" s="25"/>
      <c r="O212" s="25"/>
      <c r="P212" s="25"/>
      <c r="Q212" s="25"/>
      <c r="R212" s="25"/>
      <c r="S212" s="25"/>
      <c r="T212" s="25"/>
      <c r="U212" s="25"/>
      <c r="V212" s="25"/>
      <c r="W212" s="25"/>
      <c r="X212" s="25"/>
      <c r="Y212" s="25"/>
      <c r="Z212" s="25"/>
    </row>
    <row r="213" spans="1:26" ht="12.75" customHeight="1" x14ac:dyDescent="0.25">
      <c r="A213" s="193"/>
      <c r="B213" s="196" t="str">
        <f>Capacidades!M1710</f>
        <v xml:space="preserve">   </v>
      </c>
      <c r="C213" s="196"/>
      <c r="D213" s="194"/>
      <c r="E213" s="194"/>
      <c r="F213" s="194"/>
      <c r="G213" s="194"/>
      <c r="H213" s="194"/>
      <c r="I213" s="194"/>
      <c r="J213" s="194"/>
      <c r="K213" s="194"/>
      <c r="L213" s="195"/>
      <c r="M213" s="24" t="str">
        <f t="shared" si="0"/>
        <v xml:space="preserve">   </v>
      </c>
      <c r="N213" s="25"/>
      <c r="O213" s="25"/>
      <c r="P213" s="25"/>
      <c r="Q213" s="25"/>
      <c r="R213" s="25"/>
      <c r="S213" s="25"/>
      <c r="T213" s="25"/>
      <c r="U213" s="25"/>
      <c r="V213" s="25"/>
      <c r="W213" s="25"/>
      <c r="X213" s="25"/>
      <c r="Y213" s="25"/>
      <c r="Z213" s="25"/>
    </row>
    <row r="214" spans="1:26" ht="12.75" customHeight="1" x14ac:dyDescent="0.25">
      <c r="A214" s="193"/>
      <c r="B214" s="196" t="str">
        <f>Capacidades!M1711</f>
        <v xml:space="preserve">   </v>
      </c>
      <c r="C214" s="196"/>
      <c r="D214" s="194"/>
      <c r="E214" s="194"/>
      <c r="F214" s="194"/>
      <c r="G214" s="194"/>
      <c r="H214" s="194"/>
      <c r="I214" s="194"/>
      <c r="J214" s="194"/>
      <c r="K214" s="194"/>
      <c r="L214" s="195"/>
      <c r="M214" s="24" t="str">
        <f t="shared" si="0"/>
        <v xml:space="preserve">   </v>
      </c>
      <c r="N214" s="25"/>
      <c r="O214" s="25"/>
      <c r="P214" s="25"/>
      <c r="Q214" s="25"/>
      <c r="R214" s="25"/>
      <c r="S214" s="25"/>
      <c r="T214" s="25"/>
      <c r="U214" s="25"/>
      <c r="V214" s="25"/>
      <c r="W214" s="25"/>
      <c r="X214" s="25"/>
      <c r="Y214" s="25"/>
      <c r="Z214" s="25"/>
    </row>
    <row r="215" spans="1:26" ht="12.75" customHeight="1" x14ac:dyDescent="0.25">
      <c r="A215" s="193"/>
      <c r="B215" s="196" t="str">
        <f>Capacidades!M1712</f>
        <v xml:space="preserve">   </v>
      </c>
      <c r="C215" s="196"/>
      <c r="D215" s="194"/>
      <c r="E215" s="194"/>
      <c r="F215" s="194"/>
      <c r="G215" s="194"/>
      <c r="H215" s="194"/>
      <c r="I215" s="194"/>
      <c r="J215" s="194"/>
      <c r="K215" s="194"/>
      <c r="L215" s="195"/>
      <c r="M215" s="24" t="str">
        <f t="shared" si="0"/>
        <v xml:space="preserve">   </v>
      </c>
      <c r="N215" s="25"/>
      <c r="O215" s="25"/>
      <c r="P215" s="25"/>
      <c r="Q215" s="25"/>
      <c r="R215" s="25"/>
      <c r="S215" s="25"/>
      <c r="T215" s="25"/>
      <c r="U215" s="25"/>
      <c r="V215" s="25"/>
      <c r="W215" s="25"/>
      <c r="X215" s="25"/>
      <c r="Y215" s="25"/>
      <c r="Z215" s="25"/>
    </row>
    <row r="216" spans="1:26" ht="12.75" customHeight="1" x14ac:dyDescent="0.25">
      <c r="A216" s="193"/>
      <c r="B216" s="196" t="str">
        <f>Capacidades!M1713</f>
        <v xml:space="preserve">   </v>
      </c>
      <c r="C216" s="196"/>
      <c r="D216" s="194"/>
      <c r="E216" s="194"/>
      <c r="F216" s="194"/>
      <c r="G216" s="194"/>
      <c r="H216" s="194"/>
      <c r="I216" s="194"/>
      <c r="J216" s="194"/>
      <c r="K216" s="194"/>
      <c r="L216" s="195"/>
      <c r="M216" s="24" t="str">
        <f t="shared" si="0"/>
        <v xml:space="preserve">   </v>
      </c>
      <c r="N216" s="25"/>
      <c r="O216" s="25"/>
      <c r="P216" s="25"/>
      <c r="Q216" s="25"/>
      <c r="R216" s="25"/>
      <c r="S216" s="25"/>
      <c r="T216" s="25"/>
      <c r="U216" s="25"/>
      <c r="V216" s="25"/>
      <c r="W216" s="25"/>
      <c r="X216" s="25"/>
      <c r="Y216" s="25"/>
      <c r="Z216" s="25"/>
    </row>
    <row r="217" spans="1:26" ht="12.75" customHeight="1" x14ac:dyDescent="0.25">
      <c r="A217" s="199"/>
      <c r="B217" s="196" t="str">
        <f>Capacidades!M1714</f>
        <v xml:space="preserve">   </v>
      </c>
      <c r="C217" s="196"/>
      <c r="D217" s="200"/>
      <c r="E217" s="200"/>
      <c r="F217" s="200"/>
      <c r="G217" s="200"/>
      <c r="H217" s="200"/>
      <c r="I217" s="200"/>
      <c r="J217" s="200"/>
      <c r="K217" s="200"/>
      <c r="L217" s="201"/>
      <c r="M217" s="24" t="str">
        <f t="shared" si="0"/>
        <v xml:space="preserve">   </v>
      </c>
      <c r="N217" s="25"/>
      <c r="O217" s="25"/>
      <c r="P217" s="25"/>
      <c r="Q217" s="25"/>
      <c r="R217" s="25"/>
      <c r="S217" s="25"/>
      <c r="T217" s="25"/>
      <c r="U217" s="25"/>
      <c r="V217" s="25"/>
      <c r="W217" s="25"/>
      <c r="X217" s="25"/>
      <c r="Y217" s="25"/>
      <c r="Z217" s="25"/>
    </row>
    <row r="218" spans="1:26" ht="23.25" customHeight="1" x14ac:dyDescent="0.25">
      <c r="A218" s="557" t="s">
        <v>516</v>
      </c>
      <c r="B218" s="548"/>
      <c r="C218" s="548"/>
      <c r="D218" s="548"/>
      <c r="E218" s="548"/>
      <c r="F218" s="548"/>
      <c r="G218" s="548"/>
      <c r="H218" s="548"/>
      <c r="I218" s="548"/>
      <c r="J218" s="548"/>
      <c r="K218" s="548"/>
      <c r="L218" s="540"/>
      <c r="M218" s="24" t="str">
        <f t="shared" ref="M218:M220" si="1">A218</f>
        <v>COMPETENCIAS PARA LA EMPLEABILIDAD INCORPORADAS MEDIANTE UNIDAD DIDÁCTICA</v>
      </c>
      <c r="N218" s="25"/>
      <c r="O218" s="25"/>
      <c r="P218" s="25"/>
      <c r="Q218" s="25"/>
      <c r="R218" s="25"/>
      <c r="S218" s="25"/>
      <c r="T218" s="25"/>
      <c r="U218" s="25"/>
      <c r="V218" s="25"/>
      <c r="W218" s="25"/>
      <c r="X218" s="25"/>
      <c r="Y218" s="25"/>
      <c r="Z218" s="25"/>
    </row>
    <row r="219" spans="1:26" ht="79.5" customHeight="1" x14ac:dyDescent="0.25">
      <c r="A219" s="549">
        <f>Organización_Modular!C185</f>
        <v>0</v>
      </c>
      <c r="B219" s="548"/>
      <c r="C219" s="548"/>
      <c r="D219" s="548"/>
      <c r="E219" s="548"/>
      <c r="F219" s="548"/>
      <c r="G219" s="548"/>
      <c r="H219" s="548"/>
      <c r="I219" s="548"/>
      <c r="J219" s="548"/>
      <c r="K219" s="548"/>
      <c r="L219" s="540"/>
      <c r="M219" s="24">
        <f t="shared" si="1"/>
        <v>0</v>
      </c>
      <c r="N219" s="25"/>
      <c r="O219" s="25"/>
      <c r="P219" s="25"/>
      <c r="Q219" s="25"/>
      <c r="R219" s="25"/>
      <c r="S219" s="25"/>
      <c r="T219" s="25"/>
      <c r="U219" s="25"/>
      <c r="V219" s="25"/>
      <c r="W219" s="25"/>
      <c r="X219" s="25"/>
      <c r="Y219" s="25"/>
      <c r="Z219" s="25"/>
    </row>
    <row r="220" spans="1:26" ht="12.75" customHeight="1" x14ac:dyDescent="0.25">
      <c r="A220" s="58" t="s">
        <v>517</v>
      </c>
      <c r="B220" s="205" t="s">
        <v>518</v>
      </c>
      <c r="C220" s="58" t="s">
        <v>494</v>
      </c>
      <c r="D220" s="58" t="s">
        <v>441</v>
      </c>
      <c r="E220" s="183" t="s">
        <v>495</v>
      </c>
      <c r="F220" s="550" t="s">
        <v>496</v>
      </c>
      <c r="G220" s="540"/>
      <c r="H220" s="58" t="s">
        <v>496</v>
      </c>
      <c r="I220" s="550" t="s">
        <v>497</v>
      </c>
      <c r="J220" s="540"/>
      <c r="K220" s="58" t="s">
        <v>497</v>
      </c>
      <c r="L220" s="58" t="s">
        <v>519</v>
      </c>
      <c r="M220" s="24" t="str">
        <f t="shared" si="1"/>
        <v>CAPACIDADES DE EMPLEABILIDAD</v>
      </c>
      <c r="N220" s="25"/>
      <c r="O220" s="25"/>
      <c r="P220" s="25"/>
      <c r="Q220" s="25"/>
      <c r="R220" s="25"/>
      <c r="S220" s="25"/>
      <c r="T220" s="25"/>
      <c r="U220" s="25"/>
      <c r="V220" s="25"/>
      <c r="W220" s="25"/>
      <c r="X220" s="25"/>
      <c r="Y220" s="25"/>
      <c r="Z220" s="25"/>
    </row>
    <row r="221" spans="1:26" ht="12.75" customHeight="1" x14ac:dyDescent="0.25">
      <c r="A221" s="58"/>
      <c r="B221" s="205"/>
      <c r="C221" s="58"/>
      <c r="D221" s="58"/>
      <c r="E221" s="183"/>
      <c r="F221" s="58" t="s">
        <v>499</v>
      </c>
      <c r="G221" s="58" t="s">
        <v>500</v>
      </c>
      <c r="H221" s="58"/>
      <c r="I221" s="58" t="s">
        <v>499</v>
      </c>
      <c r="J221" s="58" t="s">
        <v>500</v>
      </c>
      <c r="K221" s="58"/>
      <c r="L221" s="58"/>
      <c r="M221" s="24" t="str">
        <f>A220</f>
        <v>CAPACIDADES DE EMPLEABILIDAD</v>
      </c>
      <c r="N221" s="25"/>
      <c r="O221" s="25"/>
      <c r="P221" s="25"/>
      <c r="Q221" s="25"/>
      <c r="R221" s="25"/>
      <c r="S221" s="25"/>
      <c r="T221" s="25"/>
      <c r="U221" s="25"/>
      <c r="V221" s="25"/>
      <c r="W221" s="25"/>
      <c r="X221" s="25"/>
      <c r="Y221" s="25"/>
      <c r="Z221" s="25"/>
    </row>
    <row r="222" spans="1:26" ht="12.75" customHeight="1" x14ac:dyDescent="0.25">
      <c r="A222" s="189" t="str">
        <f>Capacidades!L1715</f>
        <v xml:space="preserve">       </v>
      </c>
      <c r="B222" s="199" t="str">
        <f>Capacidades!M1715</f>
        <v xml:space="preserve">   </v>
      </c>
      <c r="C222" s="199"/>
      <c r="D222" s="194">
        <f>Organización_Modular!F185</f>
        <v>0</v>
      </c>
      <c r="E222" s="194">
        <f>Organización_Modular!G185</f>
        <v>0</v>
      </c>
      <c r="F222" s="194">
        <f>Organización_Modular!H185</f>
        <v>0</v>
      </c>
      <c r="G222" s="194">
        <f>Organización_Modular!I185</f>
        <v>0</v>
      </c>
      <c r="H222" s="194">
        <f>SUM(F222:G222)</f>
        <v>0</v>
      </c>
      <c r="I222" s="194">
        <f>F222*16</f>
        <v>0</v>
      </c>
      <c r="J222" s="194">
        <f>G222*32</f>
        <v>0</v>
      </c>
      <c r="K222" s="194">
        <f>SUM(I222:J222)</f>
        <v>0</v>
      </c>
      <c r="L222" s="195"/>
      <c r="M222" s="24" t="str">
        <f t="shared" ref="M222:M321" si="2">B222</f>
        <v xml:space="preserve">   </v>
      </c>
      <c r="N222" s="25"/>
      <c r="O222" s="25"/>
      <c r="P222" s="25"/>
      <c r="Q222" s="25"/>
      <c r="R222" s="25"/>
      <c r="S222" s="25"/>
      <c r="T222" s="25"/>
      <c r="U222" s="25"/>
      <c r="V222" s="25"/>
      <c r="W222" s="25"/>
      <c r="X222" s="25"/>
      <c r="Y222" s="25"/>
      <c r="Z222" s="25"/>
    </row>
    <row r="223" spans="1:26" ht="12.75" customHeight="1" x14ac:dyDescent="0.25">
      <c r="A223" s="193"/>
      <c r="B223" s="199" t="str">
        <f>Capacidades!M1716</f>
        <v xml:space="preserve">   </v>
      </c>
      <c r="C223" s="196"/>
      <c r="D223" s="194"/>
      <c r="E223" s="194"/>
      <c r="F223" s="194"/>
      <c r="G223" s="194"/>
      <c r="H223" s="194"/>
      <c r="I223" s="194"/>
      <c r="J223" s="194"/>
      <c r="K223" s="194"/>
      <c r="L223" s="195"/>
      <c r="M223" s="24" t="str">
        <f t="shared" si="2"/>
        <v xml:space="preserve">   </v>
      </c>
      <c r="N223" s="25"/>
      <c r="O223" s="25"/>
      <c r="P223" s="25"/>
      <c r="Q223" s="25"/>
      <c r="R223" s="25"/>
      <c r="S223" s="25"/>
      <c r="T223" s="25"/>
      <c r="U223" s="25"/>
      <c r="V223" s="25"/>
      <c r="W223" s="25"/>
      <c r="X223" s="25"/>
      <c r="Y223" s="25"/>
      <c r="Z223" s="25"/>
    </row>
    <row r="224" spans="1:26" ht="12.75" customHeight="1" x14ac:dyDescent="0.25">
      <c r="A224" s="193"/>
      <c r="B224" s="199" t="str">
        <f>Capacidades!M1717</f>
        <v xml:space="preserve">   </v>
      </c>
      <c r="C224" s="196"/>
      <c r="D224" s="194"/>
      <c r="E224" s="194"/>
      <c r="F224" s="194"/>
      <c r="G224" s="194"/>
      <c r="H224" s="194"/>
      <c r="I224" s="194"/>
      <c r="J224" s="194"/>
      <c r="K224" s="194"/>
      <c r="L224" s="195"/>
      <c r="M224" s="24" t="str">
        <f t="shared" si="2"/>
        <v xml:space="preserve">   </v>
      </c>
      <c r="N224" s="25"/>
      <c r="O224" s="25"/>
      <c r="P224" s="25"/>
      <c r="Q224" s="25"/>
      <c r="R224" s="25"/>
      <c r="S224" s="25"/>
      <c r="T224" s="25"/>
      <c r="U224" s="25"/>
      <c r="V224" s="25"/>
      <c r="W224" s="25"/>
      <c r="X224" s="25"/>
      <c r="Y224" s="25"/>
      <c r="Z224" s="25"/>
    </row>
    <row r="225" spans="1:26" ht="12.75" customHeight="1" x14ac:dyDescent="0.25">
      <c r="A225" s="193"/>
      <c r="B225" s="199" t="str">
        <f>Capacidades!M1718</f>
        <v xml:space="preserve">   </v>
      </c>
      <c r="C225" s="196"/>
      <c r="D225" s="194"/>
      <c r="E225" s="194"/>
      <c r="F225" s="194"/>
      <c r="G225" s="194"/>
      <c r="H225" s="194"/>
      <c r="I225" s="194"/>
      <c r="J225" s="194"/>
      <c r="K225" s="194"/>
      <c r="L225" s="195"/>
      <c r="M225" s="24" t="str">
        <f t="shared" si="2"/>
        <v xml:space="preserve">   </v>
      </c>
      <c r="N225" s="25"/>
      <c r="O225" s="25"/>
      <c r="P225" s="25"/>
      <c r="Q225" s="25"/>
      <c r="R225" s="25"/>
      <c r="S225" s="25"/>
      <c r="T225" s="25"/>
      <c r="U225" s="25"/>
      <c r="V225" s="25"/>
      <c r="W225" s="25"/>
      <c r="X225" s="25"/>
      <c r="Y225" s="25"/>
      <c r="Z225" s="25"/>
    </row>
    <row r="226" spans="1:26" ht="12.75" customHeight="1" x14ac:dyDescent="0.25">
      <c r="A226" s="193"/>
      <c r="B226" s="199" t="str">
        <f>Capacidades!M1719</f>
        <v xml:space="preserve">   </v>
      </c>
      <c r="C226" s="196"/>
      <c r="D226" s="194"/>
      <c r="E226" s="194"/>
      <c r="F226" s="194"/>
      <c r="G226" s="194"/>
      <c r="H226" s="194"/>
      <c r="I226" s="194"/>
      <c r="J226" s="194"/>
      <c r="K226" s="194"/>
      <c r="L226" s="195"/>
      <c r="M226" s="24" t="str">
        <f t="shared" si="2"/>
        <v xml:space="preserve">   </v>
      </c>
      <c r="N226" s="25"/>
      <c r="O226" s="25"/>
      <c r="P226" s="25"/>
      <c r="Q226" s="25"/>
      <c r="R226" s="25"/>
      <c r="S226" s="25"/>
      <c r="T226" s="25"/>
      <c r="U226" s="25"/>
      <c r="V226" s="25"/>
      <c r="W226" s="25"/>
      <c r="X226" s="25"/>
      <c r="Y226" s="25"/>
      <c r="Z226" s="25"/>
    </row>
    <row r="227" spans="1:26" ht="12.75" customHeight="1" x14ac:dyDescent="0.25">
      <c r="A227" s="193"/>
      <c r="B227" s="199" t="str">
        <f>Capacidades!M1720</f>
        <v xml:space="preserve">   </v>
      </c>
      <c r="C227" s="196"/>
      <c r="D227" s="194"/>
      <c r="E227" s="194"/>
      <c r="F227" s="194"/>
      <c r="G227" s="194"/>
      <c r="H227" s="194"/>
      <c r="I227" s="194"/>
      <c r="J227" s="194"/>
      <c r="K227" s="194"/>
      <c r="L227" s="195"/>
      <c r="M227" s="24" t="str">
        <f t="shared" si="2"/>
        <v xml:space="preserve">   </v>
      </c>
      <c r="N227" s="25"/>
      <c r="O227" s="25"/>
      <c r="P227" s="25"/>
      <c r="Q227" s="25"/>
      <c r="R227" s="25"/>
      <c r="S227" s="25"/>
      <c r="T227" s="25"/>
      <c r="U227" s="25"/>
      <c r="V227" s="25"/>
      <c r="W227" s="25"/>
      <c r="X227" s="25"/>
      <c r="Y227" s="25"/>
      <c r="Z227" s="25"/>
    </row>
    <row r="228" spans="1:26" ht="12.75" customHeight="1" x14ac:dyDescent="0.25">
      <c r="A228" s="193"/>
      <c r="B228" s="199" t="str">
        <f>Capacidades!M1721</f>
        <v xml:space="preserve">   </v>
      </c>
      <c r="C228" s="196"/>
      <c r="D228" s="194"/>
      <c r="E228" s="194"/>
      <c r="F228" s="194"/>
      <c r="G228" s="194"/>
      <c r="H228" s="194"/>
      <c r="I228" s="194"/>
      <c r="J228" s="194"/>
      <c r="K228" s="194"/>
      <c r="L228" s="195"/>
      <c r="M228" s="24" t="str">
        <f t="shared" si="2"/>
        <v xml:space="preserve">   </v>
      </c>
      <c r="N228" s="25"/>
      <c r="O228" s="25"/>
      <c r="P228" s="25"/>
      <c r="Q228" s="25"/>
      <c r="R228" s="25"/>
      <c r="S228" s="25"/>
      <c r="T228" s="25"/>
      <c r="U228" s="25"/>
      <c r="V228" s="25"/>
      <c r="W228" s="25"/>
      <c r="X228" s="25"/>
      <c r="Y228" s="25"/>
      <c r="Z228" s="25"/>
    </row>
    <row r="229" spans="1:26" ht="12.75" customHeight="1" x14ac:dyDescent="0.25">
      <c r="A229" s="193"/>
      <c r="B229" s="199" t="str">
        <f>Capacidades!M1722</f>
        <v xml:space="preserve">   </v>
      </c>
      <c r="C229" s="196"/>
      <c r="D229" s="194"/>
      <c r="E229" s="194"/>
      <c r="F229" s="194"/>
      <c r="G229" s="194"/>
      <c r="H229" s="194"/>
      <c r="I229" s="194"/>
      <c r="J229" s="194"/>
      <c r="K229" s="194"/>
      <c r="L229" s="195"/>
      <c r="M229" s="24" t="str">
        <f t="shared" si="2"/>
        <v xml:space="preserve">   </v>
      </c>
      <c r="N229" s="25"/>
      <c r="O229" s="25"/>
      <c r="P229" s="25"/>
      <c r="Q229" s="25"/>
      <c r="R229" s="25"/>
      <c r="S229" s="25"/>
      <c r="T229" s="25"/>
      <c r="U229" s="25"/>
      <c r="V229" s="25"/>
      <c r="W229" s="25"/>
      <c r="X229" s="25"/>
      <c r="Y229" s="25"/>
      <c r="Z229" s="25"/>
    </row>
    <row r="230" spans="1:26" ht="12.75" customHeight="1" x14ac:dyDescent="0.25">
      <c r="A230" s="193"/>
      <c r="B230" s="199" t="str">
        <f>Capacidades!M1723</f>
        <v xml:space="preserve">   </v>
      </c>
      <c r="C230" s="196"/>
      <c r="D230" s="194"/>
      <c r="E230" s="194"/>
      <c r="F230" s="194"/>
      <c r="G230" s="194"/>
      <c r="H230" s="194"/>
      <c r="I230" s="194"/>
      <c r="J230" s="194"/>
      <c r="K230" s="194"/>
      <c r="L230" s="195"/>
      <c r="M230" s="24" t="str">
        <f t="shared" si="2"/>
        <v xml:space="preserve">   </v>
      </c>
      <c r="N230" s="25"/>
      <c r="O230" s="25"/>
      <c r="P230" s="25"/>
      <c r="Q230" s="25"/>
      <c r="R230" s="25"/>
      <c r="S230" s="25"/>
      <c r="T230" s="25"/>
      <c r="U230" s="25"/>
      <c r="V230" s="25"/>
      <c r="W230" s="25"/>
      <c r="X230" s="25"/>
      <c r="Y230" s="25"/>
      <c r="Z230" s="25"/>
    </row>
    <row r="231" spans="1:26" ht="12.75" customHeight="1" x14ac:dyDescent="0.25">
      <c r="A231" s="199"/>
      <c r="B231" s="199" t="str">
        <f>Capacidades!M1724</f>
        <v xml:space="preserve">   </v>
      </c>
      <c r="C231" s="196"/>
      <c r="D231" s="200"/>
      <c r="E231" s="200"/>
      <c r="F231" s="200"/>
      <c r="G231" s="200"/>
      <c r="H231" s="200"/>
      <c r="I231" s="200"/>
      <c r="J231" s="200"/>
      <c r="K231" s="200"/>
      <c r="L231" s="201"/>
      <c r="M231" s="24" t="str">
        <f t="shared" si="2"/>
        <v xml:space="preserve">   </v>
      </c>
      <c r="N231" s="25"/>
      <c r="O231" s="25"/>
      <c r="P231" s="25"/>
      <c r="Q231" s="25"/>
      <c r="R231" s="25"/>
      <c r="S231" s="25"/>
      <c r="T231" s="25"/>
      <c r="U231" s="25"/>
      <c r="V231" s="25"/>
      <c r="W231" s="25"/>
      <c r="X231" s="25"/>
      <c r="Y231" s="25"/>
      <c r="Z231" s="25"/>
    </row>
    <row r="232" spans="1:26" ht="12.75" customHeight="1" x14ac:dyDescent="0.25">
      <c r="A232" s="189" t="str">
        <f>Capacidades!L1725</f>
        <v xml:space="preserve">       </v>
      </c>
      <c r="B232" s="199" t="str">
        <f>Capacidades!M1725</f>
        <v xml:space="preserve">   </v>
      </c>
      <c r="C232" s="196"/>
      <c r="D232" s="191">
        <f>Organización_Modular!F186</f>
        <v>0</v>
      </c>
      <c r="E232" s="191">
        <f>Organización_Modular!G186</f>
        <v>0</v>
      </c>
      <c r="F232" s="191">
        <f>Organización_Modular!H186</f>
        <v>0</v>
      </c>
      <c r="G232" s="191">
        <f>Organización_Modular!I186</f>
        <v>0</v>
      </c>
      <c r="H232" s="191">
        <f>SUM(F232:G232)</f>
        <v>0</v>
      </c>
      <c r="I232" s="191">
        <f>F232*16</f>
        <v>0</v>
      </c>
      <c r="J232" s="191">
        <f>G232*32</f>
        <v>0</v>
      </c>
      <c r="K232" s="191">
        <f>SUM(I232:J232)</f>
        <v>0</v>
      </c>
      <c r="L232" s="192"/>
      <c r="M232" s="24" t="str">
        <f t="shared" si="2"/>
        <v xml:space="preserve">   </v>
      </c>
      <c r="N232" s="25"/>
      <c r="O232" s="25"/>
      <c r="P232" s="25"/>
      <c r="Q232" s="25"/>
      <c r="R232" s="25"/>
      <c r="S232" s="25"/>
      <c r="T232" s="25"/>
      <c r="U232" s="25"/>
      <c r="V232" s="25"/>
      <c r="W232" s="25"/>
      <c r="X232" s="25"/>
      <c r="Y232" s="25"/>
      <c r="Z232" s="25"/>
    </row>
    <row r="233" spans="1:26" ht="12.75" customHeight="1" x14ac:dyDescent="0.25">
      <c r="A233" s="193"/>
      <c r="B233" s="199" t="str">
        <f>Capacidades!M1726</f>
        <v xml:space="preserve">   </v>
      </c>
      <c r="C233" s="196"/>
      <c r="D233" s="194"/>
      <c r="E233" s="194"/>
      <c r="F233" s="194"/>
      <c r="G233" s="194"/>
      <c r="H233" s="194"/>
      <c r="I233" s="194"/>
      <c r="J233" s="194"/>
      <c r="K233" s="194"/>
      <c r="L233" s="195"/>
      <c r="M233" s="24" t="str">
        <f t="shared" si="2"/>
        <v xml:space="preserve">   </v>
      </c>
      <c r="N233" s="25"/>
      <c r="O233" s="25"/>
      <c r="P233" s="25"/>
      <c r="Q233" s="25"/>
      <c r="R233" s="25"/>
      <c r="S233" s="25"/>
      <c r="T233" s="25"/>
      <c r="U233" s="25"/>
      <c r="V233" s="25"/>
      <c r="W233" s="25"/>
      <c r="X233" s="25"/>
      <c r="Y233" s="25"/>
      <c r="Z233" s="25"/>
    </row>
    <row r="234" spans="1:26" ht="12.75" customHeight="1" x14ac:dyDescent="0.25">
      <c r="A234" s="193"/>
      <c r="B234" s="199" t="str">
        <f>Capacidades!M1727</f>
        <v xml:space="preserve">   </v>
      </c>
      <c r="C234" s="196"/>
      <c r="D234" s="194"/>
      <c r="E234" s="194"/>
      <c r="F234" s="194"/>
      <c r="G234" s="194"/>
      <c r="H234" s="194"/>
      <c r="I234" s="194"/>
      <c r="J234" s="194"/>
      <c r="K234" s="194"/>
      <c r="L234" s="195"/>
      <c r="M234" s="24" t="str">
        <f t="shared" si="2"/>
        <v xml:space="preserve">   </v>
      </c>
      <c r="N234" s="25"/>
      <c r="O234" s="25"/>
      <c r="P234" s="25"/>
      <c r="Q234" s="25"/>
      <c r="R234" s="25"/>
      <c r="S234" s="25"/>
      <c r="T234" s="25"/>
      <c r="U234" s="25"/>
      <c r="V234" s="25"/>
      <c r="W234" s="25"/>
      <c r="X234" s="25"/>
      <c r="Y234" s="25"/>
      <c r="Z234" s="25"/>
    </row>
    <row r="235" spans="1:26" ht="12.75" customHeight="1" x14ac:dyDescent="0.25">
      <c r="A235" s="193"/>
      <c r="B235" s="199" t="str">
        <f>Capacidades!M1728</f>
        <v xml:space="preserve">   </v>
      </c>
      <c r="C235" s="196"/>
      <c r="D235" s="194"/>
      <c r="E235" s="194"/>
      <c r="F235" s="194"/>
      <c r="G235" s="194"/>
      <c r="H235" s="194"/>
      <c r="I235" s="194"/>
      <c r="J235" s="194"/>
      <c r="K235" s="194"/>
      <c r="L235" s="195"/>
      <c r="M235" s="24" t="str">
        <f t="shared" si="2"/>
        <v xml:space="preserve">   </v>
      </c>
      <c r="N235" s="25"/>
      <c r="O235" s="25"/>
      <c r="P235" s="25"/>
      <c r="Q235" s="25"/>
      <c r="R235" s="25"/>
      <c r="S235" s="25"/>
      <c r="T235" s="25"/>
      <c r="U235" s="25"/>
      <c r="V235" s="25"/>
      <c r="W235" s="25"/>
      <c r="X235" s="25"/>
      <c r="Y235" s="25"/>
      <c r="Z235" s="25"/>
    </row>
    <row r="236" spans="1:26" ht="12.75" customHeight="1" x14ac:dyDescent="0.25">
      <c r="A236" s="193"/>
      <c r="B236" s="199" t="str">
        <f>Capacidades!M1729</f>
        <v xml:space="preserve">   </v>
      </c>
      <c r="C236" s="196"/>
      <c r="D236" s="194"/>
      <c r="E236" s="194"/>
      <c r="F236" s="194"/>
      <c r="G236" s="194"/>
      <c r="H236" s="194"/>
      <c r="I236" s="194"/>
      <c r="J236" s="194"/>
      <c r="K236" s="194"/>
      <c r="L236" s="195"/>
      <c r="M236" s="24" t="str">
        <f t="shared" si="2"/>
        <v xml:space="preserve">   </v>
      </c>
      <c r="N236" s="25"/>
      <c r="O236" s="25"/>
      <c r="P236" s="25"/>
      <c r="Q236" s="25"/>
      <c r="R236" s="25"/>
      <c r="S236" s="25"/>
      <c r="T236" s="25"/>
      <c r="U236" s="25"/>
      <c r="V236" s="25"/>
      <c r="W236" s="25"/>
      <c r="X236" s="25"/>
      <c r="Y236" s="25"/>
      <c r="Z236" s="25"/>
    </row>
    <row r="237" spans="1:26" ht="12.75" customHeight="1" x14ac:dyDescent="0.25">
      <c r="A237" s="193"/>
      <c r="B237" s="199" t="str">
        <f>Capacidades!M1730</f>
        <v xml:space="preserve">   </v>
      </c>
      <c r="C237" s="196"/>
      <c r="D237" s="194"/>
      <c r="E237" s="194"/>
      <c r="F237" s="194"/>
      <c r="G237" s="194"/>
      <c r="H237" s="194"/>
      <c r="I237" s="194"/>
      <c r="J237" s="194"/>
      <c r="K237" s="194"/>
      <c r="L237" s="195"/>
      <c r="M237" s="24" t="str">
        <f t="shared" si="2"/>
        <v xml:space="preserve">   </v>
      </c>
      <c r="N237" s="25"/>
      <c r="O237" s="25"/>
      <c r="P237" s="25"/>
      <c r="Q237" s="25"/>
      <c r="R237" s="25"/>
      <c r="S237" s="25"/>
      <c r="T237" s="25"/>
      <c r="U237" s="25"/>
      <c r="V237" s="25"/>
      <c r="W237" s="25"/>
      <c r="X237" s="25"/>
      <c r="Y237" s="25"/>
      <c r="Z237" s="25"/>
    </row>
    <row r="238" spans="1:26" ht="12.75" customHeight="1" x14ac:dyDescent="0.25">
      <c r="A238" s="193"/>
      <c r="B238" s="199" t="str">
        <f>Capacidades!M1731</f>
        <v xml:space="preserve">   </v>
      </c>
      <c r="C238" s="196"/>
      <c r="D238" s="194"/>
      <c r="E238" s="194"/>
      <c r="F238" s="194"/>
      <c r="G238" s="194"/>
      <c r="H238" s="194"/>
      <c r="I238" s="194"/>
      <c r="J238" s="194"/>
      <c r="K238" s="194"/>
      <c r="L238" s="195"/>
      <c r="M238" s="24" t="str">
        <f t="shared" si="2"/>
        <v xml:space="preserve">   </v>
      </c>
      <c r="N238" s="25"/>
      <c r="O238" s="25"/>
      <c r="P238" s="25"/>
      <c r="Q238" s="25"/>
      <c r="R238" s="25"/>
      <c r="S238" s="25"/>
      <c r="T238" s="25"/>
      <c r="U238" s="25"/>
      <c r="V238" s="25"/>
      <c r="W238" s="25"/>
      <c r="X238" s="25"/>
      <c r="Y238" s="25"/>
      <c r="Z238" s="25"/>
    </row>
    <row r="239" spans="1:26" ht="12.75" customHeight="1" x14ac:dyDescent="0.25">
      <c r="A239" s="193"/>
      <c r="B239" s="199" t="str">
        <f>Capacidades!M1732</f>
        <v xml:space="preserve">   </v>
      </c>
      <c r="C239" s="196"/>
      <c r="D239" s="194"/>
      <c r="E239" s="194"/>
      <c r="F239" s="194"/>
      <c r="G239" s="194"/>
      <c r="H239" s="194"/>
      <c r="I239" s="194"/>
      <c r="J239" s="194"/>
      <c r="K239" s="194"/>
      <c r="L239" s="195"/>
      <c r="M239" s="24" t="str">
        <f t="shared" si="2"/>
        <v xml:space="preserve">   </v>
      </c>
      <c r="N239" s="25"/>
      <c r="O239" s="25"/>
      <c r="P239" s="25"/>
      <c r="Q239" s="25"/>
      <c r="R239" s="25"/>
      <c r="S239" s="25"/>
      <c r="T239" s="25"/>
      <c r="U239" s="25"/>
      <c r="V239" s="25"/>
      <c r="W239" s="25"/>
      <c r="X239" s="25"/>
      <c r="Y239" s="25"/>
      <c r="Z239" s="25"/>
    </row>
    <row r="240" spans="1:26" ht="12.75" customHeight="1" x14ac:dyDescent="0.25">
      <c r="A240" s="193"/>
      <c r="B240" s="199" t="str">
        <f>Capacidades!M1733</f>
        <v xml:space="preserve">   </v>
      </c>
      <c r="C240" s="196"/>
      <c r="D240" s="194"/>
      <c r="E240" s="194"/>
      <c r="F240" s="194"/>
      <c r="G240" s="194"/>
      <c r="H240" s="194"/>
      <c r="I240" s="194"/>
      <c r="J240" s="194"/>
      <c r="K240" s="194"/>
      <c r="L240" s="195"/>
      <c r="M240" s="24" t="str">
        <f t="shared" si="2"/>
        <v xml:space="preserve">   </v>
      </c>
      <c r="N240" s="25"/>
      <c r="O240" s="25"/>
      <c r="P240" s="25"/>
      <c r="Q240" s="25"/>
      <c r="R240" s="25"/>
      <c r="S240" s="25"/>
      <c r="T240" s="25"/>
      <c r="U240" s="25"/>
      <c r="V240" s="25"/>
      <c r="W240" s="25"/>
      <c r="X240" s="25"/>
      <c r="Y240" s="25"/>
      <c r="Z240" s="25"/>
    </row>
    <row r="241" spans="1:26" ht="12.75" customHeight="1" x14ac:dyDescent="0.25">
      <c r="A241" s="199"/>
      <c r="B241" s="199" t="str">
        <f>Capacidades!M1734</f>
        <v xml:space="preserve">   </v>
      </c>
      <c r="C241" s="189"/>
      <c r="D241" s="194"/>
      <c r="E241" s="194"/>
      <c r="F241" s="194"/>
      <c r="G241" s="194"/>
      <c r="H241" s="194"/>
      <c r="I241" s="194"/>
      <c r="J241" s="194"/>
      <c r="K241" s="194"/>
      <c r="L241" s="195"/>
      <c r="M241" s="24" t="str">
        <f t="shared" si="2"/>
        <v xml:space="preserve">   </v>
      </c>
      <c r="N241" s="25"/>
      <c r="O241" s="25"/>
      <c r="P241" s="25"/>
      <c r="Q241" s="25"/>
      <c r="R241" s="25"/>
      <c r="S241" s="25"/>
      <c r="T241" s="25"/>
      <c r="U241" s="25"/>
      <c r="V241" s="25"/>
      <c r="W241" s="25"/>
      <c r="X241" s="25"/>
      <c r="Y241" s="25"/>
      <c r="Z241" s="25"/>
    </row>
    <row r="242" spans="1:26" ht="12.75" customHeight="1" x14ac:dyDescent="0.25">
      <c r="A242" s="189" t="str">
        <f>Capacidades!L1735</f>
        <v xml:space="preserve">       </v>
      </c>
      <c r="B242" s="199" t="str">
        <f>Capacidades!M1735</f>
        <v xml:space="preserve">   </v>
      </c>
      <c r="C242" s="196"/>
      <c r="D242" s="191">
        <f>Organización_Modular!F187</f>
        <v>0</v>
      </c>
      <c r="E242" s="191">
        <f>Organización_Modular!G187</f>
        <v>0</v>
      </c>
      <c r="F242" s="191">
        <f>Organización_Modular!H187</f>
        <v>0</v>
      </c>
      <c r="G242" s="191">
        <f>Organización_Modular!I187</f>
        <v>0</v>
      </c>
      <c r="H242" s="191">
        <f>SUM(F242:G242)</f>
        <v>0</v>
      </c>
      <c r="I242" s="191">
        <f>F242*16</f>
        <v>0</v>
      </c>
      <c r="J242" s="191">
        <f>G242*32</f>
        <v>0</v>
      </c>
      <c r="K242" s="191">
        <f>SUM(I242:J242)</f>
        <v>0</v>
      </c>
      <c r="L242" s="192"/>
      <c r="M242" s="24" t="str">
        <f t="shared" si="2"/>
        <v xml:space="preserve">   </v>
      </c>
      <c r="N242" s="25"/>
      <c r="O242" s="25"/>
      <c r="P242" s="25"/>
      <c r="Q242" s="25"/>
      <c r="R242" s="25"/>
      <c r="S242" s="25"/>
      <c r="T242" s="25"/>
      <c r="U242" s="25"/>
      <c r="V242" s="25"/>
      <c r="W242" s="25"/>
      <c r="X242" s="25"/>
      <c r="Y242" s="25"/>
      <c r="Z242" s="25"/>
    </row>
    <row r="243" spans="1:26" ht="12.75" customHeight="1" x14ac:dyDescent="0.25">
      <c r="A243" s="193"/>
      <c r="B243" s="199" t="str">
        <f>Capacidades!M1736</f>
        <v xml:space="preserve">   </v>
      </c>
      <c r="C243" s="196"/>
      <c r="D243" s="194"/>
      <c r="E243" s="194"/>
      <c r="F243" s="194"/>
      <c r="G243" s="194"/>
      <c r="H243" s="194"/>
      <c r="I243" s="194"/>
      <c r="J243" s="194"/>
      <c r="K243" s="194"/>
      <c r="L243" s="195"/>
      <c r="M243" s="24" t="str">
        <f t="shared" si="2"/>
        <v xml:space="preserve">   </v>
      </c>
      <c r="N243" s="25"/>
      <c r="O243" s="25"/>
      <c r="P243" s="25"/>
      <c r="Q243" s="25"/>
      <c r="R243" s="25"/>
      <c r="S243" s="25"/>
      <c r="T243" s="25"/>
      <c r="U243" s="25"/>
      <c r="V243" s="25"/>
      <c r="W243" s="25"/>
      <c r="X243" s="25"/>
      <c r="Y243" s="25"/>
      <c r="Z243" s="25"/>
    </row>
    <row r="244" spans="1:26" ht="12.75" customHeight="1" x14ac:dyDescent="0.25">
      <c r="A244" s="193"/>
      <c r="B244" s="199" t="str">
        <f>Capacidades!M1737</f>
        <v xml:space="preserve">   </v>
      </c>
      <c r="C244" s="196"/>
      <c r="D244" s="194"/>
      <c r="E244" s="194"/>
      <c r="F244" s="194"/>
      <c r="G244" s="194"/>
      <c r="H244" s="194"/>
      <c r="I244" s="194"/>
      <c r="J244" s="194"/>
      <c r="K244" s="194"/>
      <c r="L244" s="195"/>
      <c r="M244" s="24" t="str">
        <f t="shared" si="2"/>
        <v xml:space="preserve">   </v>
      </c>
      <c r="N244" s="25"/>
      <c r="O244" s="25"/>
      <c r="P244" s="25"/>
      <c r="Q244" s="25"/>
      <c r="R244" s="25"/>
      <c r="S244" s="25"/>
      <c r="T244" s="25"/>
      <c r="U244" s="25"/>
      <c r="V244" s="25"/>
      <c r="W244" s="25"/>
      <c r="X244" s="25"/>
      <c r="Y244" s="25"/>
      <c r="Z244" s="25"/>
    </row>
    <row r="245" spans="1:26" ht="12.75" customHeight="1" x14ac:dyDescent="0.25">
      <c r="A245" s="193"/>
      <c r="B245" s="199" t="str">
        <f>Capacidades!M1738</f>
        <v xml:space="preserve">   </v>
      </c>
      <c r="C245" s="196"/>
      <c r="D245" s="194"/>
      <c r="E245" s="194"/>
      <c r="F245" s="194"/>
      <c r="G245" s="194"/>
      <c r="H245" s="194"/>
      <c r="I245" s="194"/>
      <c r="J245" s="194"/>
      <c r="K245" s="194"/>
      <c r="L245" s="195"/>
      <c r="M245" s="24" t="str">
        <f t="shared" si="2"/>
        <v xml:space="preserve">   </v>
      </c>
      <c r="N245" s="25"/>
      <c r="O245" s="25"/>
      <c r="P245" s="25"/>
      <c r="Q245" s="25"/>
      <c r="R245" s="25"/>
      <c r="S245" s="25"/>
      <c r="T245" s="25"/>
      <c r="U245" s="25"/>
      <c r="V245" s="25"/>
      <c r="W245" s="25"/>
      <c r="X245" s="25"/>
      <c r="Y245" s="25"/>
      <c r="Z245" s="25"/>
    </row>
    <row r="246" spans="1:26" ht="12.75" customHeight="1" x14ac:dyDescent="0.25">
      <c r="A246" s="193"/>
      <c r="B246" s="199" t="str">
        <f>Capacidades!M1739</f>
        <v xml:space="preserve">   </v>
      </c>
      <c r="C246" s="196"/>
      <c r="D246" s="194"/>
      <c r="E246" s="194"/>
      <c r="F246" s="194"/>
      <c r="G246" s="194"/>
      <c r="H246" s="194"/>
      <c r="I246" s="194"/>
      <c r="J246" s="194"/>
      <c r="K246" s="194"/>
      <c r="L246" s="195"/>
      <c r="M246" s="24" t="str">
        <f t="shared" si="2"/>
        <v xml:space="preserve">   </v>
      </c>
      <c r="N246" s="25"/>
      <c r="O246" s="25"/>
      <c r="P246" s="25"/>
      <c r="Q246" s="25"/>
      <c r="R246" s="25"/>
      <c r="S246" s="25"/>
      <c r="T246" s="25"/>
      <c r="U246" s="25"/>
      <c r="V246" s="25"/>
      <c r="W246" s="25"/>
      <c r="X246" s="25"/>
      <c r="Y246" s="25"/>
      <c r="Z246" s="25"/>
    </row>
    <row r="247" spans="1:26" ht="12.75" customHeight="1" x14ac:dyDescent="0.25">
      <c r="A247" s="193"/>
      <c r="B247" s="199" t="str">
        <f>Capacidades!M1740</f>
        <v xml:space="preserve">   </v>
      </c>
      <c r="C247" s="196"/>
      <c r="D247" s="194"/>
      <c r="E247" s="194"/>
      <c r="F247" s="194"/>
      <c r="G247" s="194"/>
      <c r="H247" s="194"/>
      <c r="I247" s="194"/>
      <c r="J247" s="194"/>
      <c r="K247" s="194"/>
      <c r="L247" s="195"/>
      <c r="M247" s="24" t="str">
        <f t="shared" si="2"/>
        <v xml:space="preserve">   </v>
      </c>
      <c r="N247" s="25"/>
      <c r="O247" s="25"/>
      <c r="P247" s="25"/>
      <c r="Q247" s="25"/>
      <c r="R247" s="25"/>
      <c r="S247" s="25"/>
      <c r="T247" s="25"/>
      <c r="U247" s="25"/>
      <c r="V247" s="25"/>
      <c r="W247" s="25"/>
      <c r="X247" s="25"/>
      <c r="Y247" s="25"/>
      <c r="Z247" s="25"/>
    </row>
    <row r="248" spans="1:26" ht="12.75" customHeight="1" x14ac:dyDescent="0.25">
      <c r="A248" s="193"/>
      <c r="B248" s="199" t="str">
        <f>Capacidades!M1741</f>
        <v xml:space="preserve">   </v>
      </c>
      <c r="C248" s="196"/>
      <c r="D248" s="194"/>
      <c r="E248" s="194"/>
      <c r="F248" s="194"/>
      <c r="G248" s="194"/>
      <c r="H248" s="194"/>
      <c r="I248" s="194"/>
      <c r="J248" s="194"/>
      <c r="K248" s="194"/>
      <c r="L248" s="195"/>
      <c r="M248" s="24" t="str">
        <f t="shared" si="2"/>
        <v xml:space="preserve">   </v>
      </c>
      <c r="N248" s="25"/>
      <c r="O248" s="25"/>
      <c r="P248" s="25"/>
      <c r="Q248" s="25"/>
      <c r="R248" s="25"/>
      <c r="S248" s="25"/>
      <c r="T248" s="25"/>
      <c r="U248" s="25"/>
      <c r="V248" s="25"/>
      <c r="W248" s="25"/>
      <c r="X248" s="25"/>
      <c r="Y248" s="25"/>
      <c r="Z248" s="25"/>
    </row>
    <row r="249" spans="1:26" ht="12.75" customHeight="1" x14ac:dyDescent="0.25">
      <c r="A249" s="193"/>
      <c r="B249" s="199" t="str">
        <f>Capacidades!M1742</f>
        <v xml:space="preserve">   </v>
      </c>
      <c r="C249" s="196"/>
      <c r="D249" s="194"/>
      <c r="E249" s="194"/>
      <c r="F249" s="194"/>
      <c r="G249" s="194"/>
      <c r="H249" s="194"/>
      <c r="I249" s="194"/>
      <c r="J249" s="194"/>
      <c r="K249" s="194"/>
      <c r="L249" s="195"/>
      <c r="M249" s="24" t="str">
        <f t="shared" si="2"/>
        <v xml:space="preserve">   </v>
      </c>
      <c r="N249" s="25"/>
      <c r="O249" s="25"/>
      <c r="P249" s="25"/>
      <c r="Q249" s="25"/>
      <c r="R249" s="25"/>
      <c r="S249" s="25"/>
      <c r="T249" s="25"/>
      <c r="U249" s="25"/>
      <c r="V249" s="25"/>
      <c r="W249" s="25"/>
      <c r="X249" s="25"/>
      <c r="Y249" s="25"/>
      <c r="Z249" s="25"/>
    </row>
    <row r="250" spans="1:26" ht="12.75" customHeight="1" x14ac:dyDescent="0.25">
      <c r="A250" s="193"/>
      <c r="B250" s="199" t="str">
        <f>Capacidades!M1743</f>
        <v xml:space="preserve">   </v>
      </c>
      <c r="C250" s="196"/>
      <c r="D250" s="194"/>
      <c r="E250" s="194"/>
      <c r="F250" s="194"/>
      <c r="G250" s="194"/>
      <c r="H250" s="194"/>
      <c r="I250" s="194"/>
      <c r="J250" s="194"/>
      <c r="K250" s="194"/>
      <c r="L250" s="195"/>
      <c r="M250" s="24" t="str">
        <f t="shared" si="2"/>
        <v xml:space="preserve">   </v>
      </c>
      <c r="N250" s="25"/>
      <c r="O250" s="25"/>
      <c r="P250" s="25"/>
      <c r="Q250" s="25"/>
      <c r="R250" s="25"/>
      <c r="S250" s="25"/>
      <c r="T250" s="25"/>
      <c r="U250" s="25"/>
      <c r="V250" s="25"/>
      <c r="W250" s="25"/>
      <c r="X250" s="25"/>
      <c r="Y250" s="25"/>
      <c r="Z250" s="25"/>
    </row>
    <row r="251" spans="1:26" ht="12.75" customHeight="1" x14ac:dyDescent="0.25">
      <c r="A251" s="199"/>
      <c r="B251" s="199" t="str">
        <f>Capacidades!M1744</f>
        <v xml:space="preserve">   </v>
      </c>
      <c r="C251" s="189"/>
      <c r="D251" s="194"/>
      <c r="E251" s="194"/>
      <c r="F251" s="194"/>
      <c r="G251" s="194"/>
      <c r="H251" s="194"/>
      <c r="I251" s="194"/>
      <c r="J251" s="194"/>
      <c r="K251" s="194"/>
      <c r="L251" s="195"/>
      <c r="M251" s="24" t="str">
        <f t="shared" si="2"/>
        <v xml:space="preserve">   </v>
      </c>
      <c r="N251" s="25"/>
      <c r="O251" s="25"/>
      <c r="P251" s="25"/>
      <c r="Q251" s="25"/>
      <c r="R251" s="25"/>
      <c r="S251" s="25"/>
      <c r="T251" s="25"/>
      <c r="U251" s="25"/>
      <c r="V251" s="25"/>
      <c r="W251" s="25"/>
      <c r="X251" s="25"/>
      <c r="Y251" s="25"/>
      <c r="Z251" s="25"/>
    </row>
    <row r="252" spans="1:26" ht="12.75" customHeight="1" x14ac:dyDescent="0.25">
      <c r="A252" s="189" t="str">
        <f>Capacidades!L1745</f>
        <v xml:space="preserve">       </v>
      </c>
      <c r="B252" s="199" t="str">
        <f>Capacidades!M1745</f>
        <v xml:space="preserve">   </v>
      </c>
      <c r="C252" s="196"/>
      <c r="D252" s="191">
        <f>Organización_Modular!F188</f>
        <v>0</v>
      </c>
      <c r="E252" s="191">
        <f>Organización_Modular!G188</f>
        <v>0</v>
      </c>
      <c r="F252" s="191">
        <f>Organización_Modular!H188</f>
        <v>0</v>
      </c>
      <c r="G252" s="191">
        <f>Organización_Modular!I188</f>
        <v>0</v>
      </c>
      <c r="H252" s="191">
        <f>SUM(F252:G252)</f>
        <v>0</v>
      </c>
      <c r="I252" s="191">
        <f>F252*16</f>
        <v>0</v>
      </c>
      <c r="J252" s="191">
        <f>G252*32</f>
        <v>0</v>
      </c>
      <c r="K252" s="191">
        <f>SUM(I252:J252)</f>
        <v>0</v>
      </c>
      <c r="L252" s="192"/>
      <c r="M252" s="24" t="str">
        <f t="shared" si="2"/>
        <v xml:space="preserve">   </v>
      </c>
      <c r="N252" s="25"/>
      <c r="O252" s="25"/>
      <c r="P252" s="25"/>
      <c r="Q252" s="25"/>
      <c r="R252" s="25"/>
      <c r="S252" s="25"/>
      <c r="T252" s="25"/>
      <c r="U252" s="25"/>
      <c r="V252" s="25"/>
      <c r="W252" s="25"/>
      <c r="X252" s="25"/>
      <c r="Y252" s="25"/>
      <c r="Z252" s="25"/>
    </row>
    <row r="253" spans="1:26" ht="12.75" customHeight="1" x14ac:dyDescent="0.25">
      <c r="A253" s="193"/>
      <c r="B253" s="199" t="str">
        <f>Capacidades!M1746</f>
        <v xml:space="preserve">   </v>
      </c>
      <c r="C253" s="196"/>
      <c r="D253" s="194"/>
      <c r="E253" s="194"/>
      <c r="F253" s="194"/>
      <c r="G253" s="194"/>
      <c r="H253" s="194"/>
      <c r="I253" s="194"/>
      <c r="J253" s="194"/>
      <c r="K253" s="194"/>
      <c r="L253" s="195"/>
      <c r="M253" s="24" t="str">
        <f t="shared" si="2"/>
        <v xml:space="preserve">   </v>
      </c>
      <c r="N253" s="25"/>
      <c r="O253" s="25"/>
      <c r="P253" s="25"/>
      <c r="Q253" s="25"/>
      <c r="R253" s="25"/>
      <c r="S253" s="25"/>
      <c r="T253" s="25"/>
      <c r="U253" s="25"/>
      <c r="V253" s="25"/>
      <c r="W253" s="25"/>
      <c r="X253" s="25"/>
      <c r="Y253" s="25"/>
      <c r="Z253" s="25"/>
    </row>
    <row r="254" spans="1:26" ht="12.75" customHeight="1" x14ac:dyDescent="0.25">
      <c r="A254" s="193"/>
      <c r="B254" s="199" t="str">
        <f>Capacidades!M1747</f>
        <v xml:space="preserve">   </v>
      </c>
      <c r="C254" s="196"/>
      <c r="D254" s="194"/>
      <c r="E254" s="194"/>
      <c r="F254" s="194"/>
      <c r="G254" s="194"/>
      <c r="H254" s="194"/>
      <c r="I254" s="194"/>
      <c r="J254" s="194"/>
      <c r="K254" s="194"/>
      <c r="L254" s="195"/>
      <c r="M254" s="24" t="str">
        <f t="shared" si="2"/>
        <v xml:space="preserve">   </v>
      </c>
      <c r="N254" s="25"/>
      <c r="O254" s="25"/>
      <c r="P254" s="25"/>
      <c r="Q254" s="25"/>
      <c r="R254" s="25"/>
      <c r="S254" s="25"/>
      <c r="T254" s="25"/>
      <c r="U254" s="25"/>
      <c r="V254" s="25"/>
      <c r="W254" s="25"/>
      <c r="X254" s="25"/>
      <c r="Y254" s="25"/>
      <c r="Z254" s="25"/>
    </row>
    <row r="255" spans="1:26" ht="12.75" customHeight="1" x14ac:dyDescent="0.25">
      <c r="A255" s="193"/>
      <c r="B255" s="199" t="str">
        <f>Capacidades!M1748</f>
        <v xml:space="preserve">   </v>
      </c>
      <c r="C255" s="196"/>
      <c r="D255" s="194"/>
      <c r="E255" s="194"/>
      <c r="F255" s="194"/>
      <c r="G255" s="194"/>
      <c r="H255" s="194"/>
      <c r="I255" s="194"/>
      <c r="J255" s="194"/>
      <c r="K255" s="194"/>
      <c r="L255" s="195"/>
      <c r="M255" s="24" t="str">
        <f t="shared" si="2"/>
        <v xml:space="preserve">   </v>
      </c>
      <c r="N255" s="25"/>
      <c r="O255" s="25"/>
      <c r="P255" s="25"/>
      <c r="Q255" s="25"/>
      <c r="R255" s="25"/>
      <c r="S255" s="25"/>
      <c r="T255" s="25"/>
      <c r="U255" s="25"/>
      <c r="V255" s="25"/>
      <c r="W255" s="25"/>
      <c r="X255" s="25"/>
      <c r="Y255" s="25"/>
      <c r="Z255" s="25"/>
    </row>
    <row r="256" spans="1:26" ht="12.75" customHeight="1" x14ac:dyDescent="0.25">
      <c r="A256" s="193"/>
      <c r="B256" s="199" t="str">
        <f>Capacidades!M1749</f>
        <v xml:space="preserve">   </v>
      </c>
      <c r="C256" s="196"/>
      <c r="D256" s="194"/>
      <c r="E256" s="194"/>
      <c r="F256" s="194"/>
      <c r="G256" s="194"/>
      <c r="H256" s="194"/>
      <c r="I256" s="194"/>
      <c r="J256" s="194"/>
      <c r="K256" s="194"/>
      <c r="L256" s="195"/>
      <c r="M256" s="24" t="str">
        <f t="shared" si="2"/>
        <v xml:space="preserve">   </v>
      </c>
      <c r="N256" s="25"/>
      <c r="O256" s="25"/>
      <c r="P256" s="25"/>
      <c r="Q256" s="25"/>
      <c r="R256" s="25"/>
      <c r="S256" s="25"/>
      <c r="T256" s="25"/>
      <c r="U256" s="25"/>
      <c r="V256" s="25"/>
      <c r="W256" s="25"/>
      <c r="X256" s="25"/>
      <c r="Y256" s="25"/>
      <c r="Z256" s="25"/>
    </row>
    <row r="257" spans="1:26" ht="12.75" customHeight="1" x14ac:dyDescent="0.25">
      <c r="A257" s="193"/>
      <c r="B257" s="199" t="str">
        <f>Capacidades!M1750</f>
        <v xml:space="preserve">   </v>
      </c>
      <c r="C257" s="196"/>
      <c r="D257" s="194"/>
      <c r="E257" s="194"/>
      <c r="F257" s="194"/>
      <c r="G257" s="194"/>
      <c r="H257" s="194"/>
      <c r="I257" s="194"/>
      <c r="J257" s="194"/>
      <c r="K257" s="194"/>
      <c r="L257" s="195"/>
      <c r="M257" s="24" t="str">
        <f t="shared" si="2"/>
        <v xml:space="preserve">   </v>
      </c>
      <c r="N257" s="25"/>
      <c r="O257" s="25"/>
      <c r="P257" s="25"/>
      <c r="Q257" s="25"/>
      <c r="R257" s="25"/>
      <c r="S257" s="25"/>
      <c r="T257" s="25"/>
      <c r="U257" s="25"/>
      <c r="V257" s="25"/>
      <c r="W257" s="25"/>
      <c r="X257" s="25"/>
      <c r="Y257" s="25"/>
      <c r="Z257" s="25"/>
    </row>
    <row r="258" spans="1:26" ht="12.75" customHeight="1" x14ac:dyDescent="0.25">
      <c r="A258" s="193"/>
      <c r="B258" s="199" t="str">
        <f>Capacidades!M1751</f>
        <v xml:space="preserve">   </v>
      </c>
      <c r="C258" s="196"/>
      <c r="D258" s="194"/>
      <c r="E258" s="194"/>
      <c r="F258" s="194"/>
      <c r="G258" s="194"/>
      <c r="H258" s="194"/>
      <c r="I258" s="194"/>
      <c r="J258" s="194"/>
      <c r="K258" s="194"/>
      <c r="L258" s="195"/>
      <c r="M258" s="24" t="str">
        <f t="shared" si="2"/>
        <v xml:space="preserve">   </v>
      </c>
      <c r="N258" s="25"/>
      <c r="O258" s="25"/>
      <c r="P258" s="25"/>
      <c r="Q258" s="25"/>
      <c r="R258" s="25"/>
      <c r="S258" s="25"/>
      <c r="T258" s="25"/>
      <c r="U258" s="25"/>
      <c r="V258" s="25"/>
      <c r="W258" s="25"/>
      <c r="X258" s="25"/>
      <c r="Y258" s="25"/>
      <c r="Z258" s="25"/>
    </row>
    <row r="259" spans="1:26" ht="12.75" customHeight="1" x14ac:dyDescent="0.25">
      <c r="A259" s="193"/>
      <c r="B259" s="199" t="str">
        <f>Capacidades!M1752</f>
        <v xml:space="preserve">   </v>
      </c>
      <c r="C259" s="196"/>
      <c r="D259" s="194"/>
      <c r="E259" s="194"/>
      <c r="F259" s="194"/>
      <c r="G259" s="194"/>
      <c r="H259" s="194"/>
      <c r="I259" s="194"/>
      <c r="J259" s="194"/>
      <c r="K259" s="194"/>
      <c r="L259" s="195"/>
      <c r="M259" s="24" t="str">
        <f t="shared" si="2"/>
        <v xml:space="preserve">   </v>
      </c>
      <c r="N259" s="25"/>
      <c r="O259" s="25"/>
      <c r="P259" s="25"/>
      <c r="Q259" s="25"/>
      <c r="R259" s="25"/>
      <c r="S259" s="25"/>
      <c r="T259" s="25"/>
      <c r="U259" s="25"/>
      <c r="V259" s="25"/>
      <c r="W259" s="25"/>
      <c r="X259" s="25"/>
      <c r="Y259" s="25"/>
      <c r="Z259" s="25"/>
    </row>
    <row r="260" spans="1:26" ht="12.75" customHeight="1" x14ac:dyDescent="0.25">
      <c r="A260" s="193"/>
      <c r="B260" s="199" t="str">
        <f>Capacidades!M1753</f>
        <v xml:space="preserve">   </v>
      </c>
      <c r="C260" s="196"/>
      <c r="D260" s="194"/>
      <c r="E260" s="194"/>
      <c r="F260" s="194"/>
      <c r="G260" s="194"/>
      <c r="H260" s="194"/>
      <c r="I260" s="194"/>
      <c r="J260" s="194"/>
      <c r="K260" s="194"/>
      <c r="L260" s="195"/>
      <c r="M260" s="24" t="str">
        <f t="shared" si="2"/>
        <v xml:space="preserve">   </v>
      </c>
      <c r="N260" s="25"/>
      <c r="O260" s="25"/>
      <c r="P260" s="25"/>
      <c r="Q260" s="25"/>
      <c r="R260" s="25"/>
      <c r="S260" s="25"/>
      <c r="T260" s="25"/>
      <c r="U260" s="25"/>
      <c r="V260" s="25"/>
      <c r="W260" s="25"/>
      <c r="X260" s="25"/>
      <c r="Y260" s="25"/>
      <c r="Z260" s="25"/>
    </row>
    <row r="261" spans="1:26" ht="12.75" customHeight="1" x14ac:dyDescent="0.25">
      <c r="A261" s="199"/>
      <c r="B261" s="199" t="str">
        <f>Capacidades!M1754</f>
        <v xml:space="preserve">   </v>
      </c>
      <c r="C261" s="189"/>
      <c r="D261" s="194"/>
      <c r="E261" s="194"/>
      <c r="F261" s="194"/>
      <c r="G261" s="194"/>
      <c r="H261" s="194"/>
      <c r="I261" s="194"/>
      <c r="J261" s="194"/>
      <c r="K261" s="194"/>
      <c r="L261" s="195"/>
      <c r="M261" s="24" t="str">
        <f t="shared" si="2"/>
        <v xml:space="preserve">   </v>
      </c>
      <c r="N261" s="25"/>
      <c r="O261" s="25"/>
      <c r="P261" s="25"/>
      <c r="Q261" s="25"/>
      <c r="R261" s="25"/>
      <c r="S261" s="25"/>
      <c r="T261" s="25"/>
      <c r="U261" s="25"/>
      <c r="V261" s="25"/>
      <c r="W261" s="25"/>
      <c r="X261" s="25"/>
      <c r="Y261" s="25"/>
      <c r="Z261" s="25"/>
    </row>
    <row r="262" spans="1:26" ht="12.75" customHeight="1" x14ac:dyDescent="0.25">
      <c r="A262" s="189" t="str">
        <f>Capacidades!L1755</f>
        <v xml:space="preserve">       </v>
      </c>
      <c r="B262" s="199" t="str">
        <f>Capacidades!M1755</f>
        <v xml:space="preserve">   </v>
      </c>
      <c r="C262" s="196"/>
      <c r="D262" s="191">
        <f>Organización_Modular!F189</f>
        <v>0</v>
      </c>
      <c r="E262" s="191">
        <f>Organización_Modular!G189</f>
        <v>0</v>
      </c>
      <c r="F262" s="191">
        <f>Organización_Modular!H189</f>
        <v>0</v>
      </c>
      <c r="G262" s="191">
        <f>Organización_Modular!I189</f>
        <v>0</v>
      </c>
      <c r="H262" s="191">
        <f>SUM(F262:G262)</f>
        <v>0</v>
      </c>
      <c r="I262" s="191">
        <f>F262*16</f>
        <v>0</v>
      </c>
      <c r="J262" s="191">
        <f>G262*32</f>
        <v>0</v>
      </c>
      <c r="K262" s="191">
        <f>SUM(I262:J262)</f>
        <v>0</v>
      </c>
      <c r="L262" s="192"/>
      <c r="M262" s="24" t="str">
        <f t="shared" si="2"/>
        <v xml:space="preserve">   </v>
      </c>
      <c r="N262" s="25"/>
      <c r="O262" s="25"/>
      <c r="P262" s="25"/>
      <c r="Q262" s="25"/>
      <c r="R262" s="25"/>
      <c r="S262" s="25"/>
      <c r="T262" s="25"/>
      <c r="U262" s="25"/>
      <c r="V262" s="25"/>
      <c r="W262" s="25"/>
      <c r="X262" s="25"/>
      <c r="Y262" s="25"/>
      <c r="Z262" s="25"/>
    </row>
    <row r="263" spans="1:26" ht="12.75" customHeight="1" x14ac:dyDescent="0.25">
      <c r="A263" s="193"/>
      <c r="B263" s="199" t="str">
        <f>Capacidades!M1756</f>
        <v xml:space="preserve">   </v>
      </c>
      <c r="C263" s="196"/>
      <c r="D263" s="194"/>
      <c r="E263" s="194"/>
      <c r="F263" s="194"/>
      <c r="G263" s="194"/>
      <c r="H263" s="194"/>
      <c r="I263" s="194"/>
      <c r="J263" s="194"/>
      <c r="K263" s="194"/>
      <c r="L263" s="195"/>
      <c r="M263" s="24" t="str">
        <f t="shared" si="2"/>
        <v xml:space="preserve">   </v>
      </c>
      <c r="N263" s="25"/>
      <c r="O263" s="25"/>
      <c r="P263" s="25"/>
      <c r="Q263" s="25"/>
      <c r="R263" s="25"/>
      <c r="S263" s="25"/>
      <c r="T263" s="25"/>
      <c r="U263" s="25"/>
      <c r="V263" s="25"/>
      <c r="W263" s="25"/>
      <c r="X263" s="25"/>
      <c r="Y263" s="25"/>
      <c r="Z263" s="25"/>
    </row>
    <row r="264" spans="1:26" ht="12.75" customHeight="1" x14ac:dyDescent="0.25">
      <c r="A264" s="193"/>
      <c r="B264" s="199" t="str">
        <f>Capacidades!M1757</f>
        <v xml:space="preserve">   </v>
      </c>
      <c r="C264" s="196"/>
      <c r="D264" s="194"/>
      <c r="E264" s="194"/>
      <c r="F264" s="194"/>
      <c r="G264" s="194"/>
      <c r="H264" s="194"/>
      <c r="I264" s="194"/>
      <c r="J264" s="194"/>
      <c r="K264" s="194"/>
      <c r="L264" s="195"/>
      <c r="M264" s="24" t="str">
        <f t="shared" si="2"/>
        <v xml:space="preserve">   </v>
      </c>
      <c r="N264" s="25"/>
      <c r="O264" s="25"/>
      <c r="P264" s="25"/>
      <c r="Q264" s="25"/>
      <c r="R264" s="25"/>
      <c r="S264" s="25"/>
      <c r="T264" s="25"/>
      <c r="U264" s="25"/>
      <c r="V264" s="25"/>
      <c r="W264" s="25"/>
      <c r="X264" s="25"/>
      <c r="Y264" s="25"/>
      <c r="Z264" s="25"/>
    </row>
    <row r="265" spans="1:26" ht="12.75" customHeight="1" x14ac:dyDescent="0.25">
      <c r="A265" s="193"/>
      <c r="B265" s="199" t="str">
        <f>Capacidades!M1758</f>
        <v xml:space="preserve">   </v>
      </c>
      <c r="C265" s="196"/>
      <c r="D265" s="194"/>
      <c r="E265" s="194"/>
      <c r="F265" s="194"/>
      <c r="G265" s="194"/>
      <c r="H265" s="194"/>
      <c r="I265" s="194"/>
      <c r="J265" s="194"/>
      <c r="K265" s="194"/>
      <c r="L265" s="195"/>
      <c r="M265" s="24" t="str">
        <f t="shared" si="2"/>
        <v xml:space="preserve">   </v>
      </c>
      <c r="N265" s="25"/>
      <c r="O265" s="25"/>
      <c r="P265" s="25"/>
      <c r="Q265" s="25"/>
      <c r="R265" s="25"/>
      <c r="S265" s="25"/>
      <c r="T265" s="25"/>
      <c r="U265" s="25"/>
      <c r="V265" s="25"/>
      <c r="W265" s="25"/>
      <c r="X265" s="25"/>
      <c r="Y265" s="25"/>
      <c r="Z265" s="25"/>
    </row>
    <row r="266" spans="1:26" ht="12.75" customHeight="1" x14ac:dyDescent="0.25">
      <c r="A266" s="193"/>
      <c r="B266" s="199" t="str">
        <f>Capacidades!M1759</f>
        <v xml:space="preserve">   </v>
      </c>
      <c r="C266" s="196"/>
      <c r="D266" s="194"/>
      <c r="E266" s="194"/>
      <c r="F266" s="194"/>
      <c r="G266" s="194"/>
      <c r="H266" s="194"/>
      <c r="I266" s="194"/>
      <c r="J266" s="194"/>
      <c r="K266" s="194"/>
      <c r="L266" s="195"/>
      <c r="M266" s="24" t="str">
        <f t="shared" si="2"/>
        <v xml:space="preserve">   </v>
      </c>
      <c r="N266" s="25"/>
      <c r="O266" s="25"/>
      <c r="P266" s="25"/>
      <c r="Q266" s="25"/>
      <c r="R266" s="25"/>
      <c r="S266" s="25"/>
      <c r="T266" s="25"/>
      <c r="U266" s="25"/>
      <c r="V266" s="25"/>
      <c r="W266" s="25"/>
      <c r="X266" s="25"/>
      <c r="Y266" s="25"/>
      <c r="Z266" s="25"/>
    </row>
    <row r="267" spans="1:26" ht="12.75" customHeight="1" x14ac:dyDescent="0.25">
      <c r="A267" s="193"/>
      <c r="B267" s="199" t="str">
        <f>Capacidades!M1760</f>
        <v xml:space="preserve">   </v>
      </c>
      <c r="C267" s="196"/>
      <c r="D267" s="194"/>
      <c r="E267" s="194"/>
      <c r="F267" s="194"/>
      <c r="G267" s="194"/>
      <c r="H267" s="194"/>
      <c r="I267" s="194"/>
      <c r="J267" s="194"/>
      <c r="K267" s="194"/>
      <c r="L267" s="195"/>
      <c r="M267" s="24" t="str">
        <f t="shared" si="2"/>
        <v xml:space="preserve">   </v>
      </c>
      <c r="N267" s="25"/>
      <c r="O267" s="25"/>
      <c r="P267" s="25"/>
      <c r="Q267" s="25"/>
      <c r="R267" s="25"/>
      <c r="S267" s="25"/>
      <c r="T267" s="25"/>
      <c r="U267" s="25"/>
      <c r="V267" s="25"/>
      <c r="W267" s="25"/>
      <c r="X267" s="25"/>
      <c r="Y267" s="25"/>
      <c r="Z267" s="25"/>
    </row>
    <row r="268" spans="1:26" ht="12.75" customHeight="1" x14ac:dyDescent="0.25">
      <c r="A268" s="193"/>
      <c r="B268" s="199" t="str">
        <f>Capacidades!M1761</f>
        <v xml:space="preserve">   </v>
      </c>
      <c r="C268" s="196"/>
      <c r="D268" s="194"/>
      <c r="E268" s="194"/>
      <c r="F268" s="194"/>
      <c r="G268" s="194"/>
      <c r="H268" s="194"/>
      <c r="I268" s="194"/>
      <c r="J268" s="194"/>
      <c r="K268" s="194"/>
      <c r="L268" s="195"/>
      <c r="M268" s="24" t="str">
        <f t="shared" si="2"/>
        <v xml:space="preserve">   </v>
      </c>
      <c r="N268" s="25"/>
      <c r="O268" s="25"/>
      <c r="P268" s="25"/>
      <c r="Q268" s="25"/>
      <c r="R268" s="25"/>
      <c r="S268" s="25"/>
      <c r="T268" s="25"/>
      <c r="U268" s="25"/>
      <c r="V268" s="25"/>
      <c r="W268" s="25"/>
      <c r="X268" s="25"/>
      <c r="Y268" s="25"/>
      <c r="Z268" s="25"/>
    </row>
    <row r="269" spans="1:26" ht="12.75" customHeight="1" x14ac:dyDescent="0.25">
      <c r="A269" s="193"/>
      <c r="B269" s="199" t="str">
        <f>Capacidades!M1762</f>
        <v xml:space="preserve">   </v>
      </c>
      <c r="C269" s="196"/>
      <c r="D269" s="194"/>
      <c r="E269" s="194"/>
      <c r="F269" s="194"/>
      <c r="G269" s="194"/>
      <c r="H269" s="194"/>
      <c r="I269" s="194"/>
      <c r="J269" s="194"/>
      <c r="K269" s="194"/>
      <c r="L269" s="195"/>
      <c r="M269" s="24" t="str">
        <f t="shared" si="2"/>
        <v xml:space="preserve">   </v>
      </c>
      <c r="N269" s="25"/>
      <c r="O269" s="25"/>
      <c r="P269" s="25"/>
      <c r="Q269" s="25"/>
      <c r="R269" s="25"/>
      <c r="S269" s="25"/>
      <c r="T269" s="25"/>
      <c r="U269" s="25"/>
      <c r="V269" s="25"/>
      <c r="W269" s="25"/>
      <c r="X269" s="25"/>
      <c r="Y269" s="25"/>
      <c r="Z269" s="25"/>
    </row>
    <row r="270" spans="1:26" ht="12.75" customHeight="1" x14ac:dyDescent="0.25">
      <c r="A270" s="193"/>
      <c r="B270" s="199" t="str">
        <f>Capacidades!M1763</f>
        <v xml:space="preserve">   </v>
      </c>
      <c r="C270" s="196"/>
      <c r="D270" s="194"/>
      <c r="E270" s="194"/>
      <c r="F270" s="194"/>
      <c r="G270" s="194"/>
      <c r="H270" s="194"/>
      <c r="I270" s="194"/>
      <c r="J270" s="194"/>
      <c r="K270" s="194"/>
      <c r="L270" s="195"/>
      <c r="M270" s="24" t="str">
        <f t="shared" si="2"/>
        <v xml:space="preserve">   </v>
      </c>
      <c r="N270" s="25"/>
      <c r="O270" s="25"/>
      <c r="P270" s="25"/>
      <c r="Q270" s="25"/>
      <c r="R270" s="25"/>
      <c r="S270" s="25"/>
      <c r="T270" s="25"/>
      <c r="U270" s="25"/>
      <c r="V270" s="25"/>
      <c r="W270" s="25"/>
      <c r="X270" s="25"/>
      <c r="Y270" s="25"/>
      <c r="Z270" s="25"/>
    </row>
    <row r="271" spans="1:26" ht="12.75" customHeight="1" x14ac:dyDescent="0.25">
      <c r="A271" s="199"/>
      <c r="B271" s="199" t="str">
        <f>Capacidades!M1764</f>
        <v xml:space="preserve">   </v>
      </c>
      <c r="C271" s="189"/>
      <c r="D271" s="194"/>
      <c r="E271" s="194"/>
      <c r="F271" s="194"/>
      <c r="G271" s="194"/>
      <c r="H271" s="194"/>
      <c r="I271" s="194"/>
      <c r="J271" s="194"/>
      <c r="K271" s="194"/>
      <c r="L271" s="195"/>
      <c r="M271" s="24" t="str">
        <f t="shared" si="2"/>
        <v xml:space="preserve">   </v>
      </c>
      <c r="N271" s="25"/>
      <c r="O271" s="25"/>
      <c r="P271" s="25"/>
      <c r="Q271" s="25"/>
      <c r="R271" s="25"/>
      <c r="S271" s="25"/>
      <c r="T271" s="25"/>
      <c r="U271" s="25"/>
      <c r="V271" s="25"/>
      <c r="W271" s="25"/>
      <c r="X271" s="25"/>
      <c r="Y271" s="25"/>
      <c r="Z271" s="25"/>
    </row>
    <row r="272" spans="1:26" ht="12.75" customHeight="1" x14ac:dyDescent="0.25">
      <c r="A272" s="189" t="str">
        <f>Capacidades!L1765</f>
        <v xml:space="preserve">       </v>
      </c>
      <c r="B272" s="199" t="str">
        <f>Capacidades!M1765</f>
        <v xml:space="preserve">   </v>
      </c>
      <c r="C272" s="196"/>
      <c r="D272" s="191">
        <f>Organización_Modular!F190</f>
        <v>0</v>
      </c>
      <c r="E272" s="191">
        <f>Organización_Modular!G190</f>
        <v>0</v>
      </c>
      <c r="F272" s="191">
        <f>Organización_Modular!H190</f>
        <v>0</v>
      </c>
      <c r="G272" s="191">
        <f>Organización_Modular!I190</f>
        <v>0</v>
      </c>
      <c r="H272" s="191">
        <f>SUM(F272:G272)</f>
        <v>0</v>
      </c>
      <c r="I272" s="191">
        <f>F272*16</f>
        <v>0</v>
      </c>
      <c r="J272" s="191">
        <f>G272*32</f>
        <v>0</v>
      </c>
      <c r="K272" s="191">
        <f>SUM(I272:J272)</f>
        <v>0</v>
      </c>
      <c r="L272" s="192"/>
      <c r="M272" s="24" t="str">
        <f t="shared" si="2"/>
        <v xml:space="preserve">   </v>
      </c>
      <c r="N272" s="25"/>
      <c r="O272" s="25"/>
      <c r="P272" s="25"/>
      <c r="Q272" s="25"/>
      <c r="R272" s="25"/>
      <c r="S272" s="25"/>
      <c r="T272" s="25"/>
      <c r="U272" s="25"/>
      <c r="V272" s="25"/>
      <c r="W272" s="25"/>
      <c r="X272" s="25"/>
      <c r="Y272" s="25"/>
      <c r="Z272" s="25"/>
    </row>
    <row r="273" spans="1:26" ht="12.75" customHeight="1" x14ac:dyDescent="0.25">
      <c r="A273" s="193"/>
      <c r="B273" s="199" t="str">
        <f>Capacidades!M1766</f>
        <v xml:space="preserve">   </v>
      </c>
      <c r="C273" s="196"/>
      <c r="D273" s="194"/>
      <c r="E273" s="194"/>
      <c r="F273" s="194"/>
      <c r="G273" s="194"/>
      <c r="H273" s="194"/>
      <c r="I273" s="194"/>
      <c r="J273" s="194"/>
      <c r="K273" s="194"/>
      <c r="L273" s="195"/>
      <c r="M273" s="24" t="str">
        <f t="shared" si="2"/>
        <v xml:space="preserve">   </v>
      </c>
      <c r="N273" s="25"/>
      <c r="O273" s="25"/>
      <c r="P273" s="25"/>
      <c r="Q273" s="25"/>
      <c r="R273" s="25"/>
      <c r="S273" s="25"/>
      <c r="T273" s="25"/>
      <c r="U273" s="25"/>
      <c r="V273" s="25"/>
      <c r="W273" s="25"/>
      <c r="X273" s="25"/>
      <c r="Y273" s="25"/>
      <c r="Z273" s="25"/>
    </row>
    <row r="274" spans="1:26" ht="12.75" customHeight="1" x14ac:dyDescent="0.25">
      <c r="A274" s="193"/>
      <c r="B274" s="199" t="str">
        <f>Capacidades!M1767</f>
        <v xml:space="preserve">   </v>
      </c>
      <c r="C274" s="196"/>
      <c r="D274" s="194"/>
      <c r="E274" s="194"/>
      <c r="F274" s="194"/>
      <c r="G274" s="194"/>
      <c r="H274" s="194"/>
      <c r="I274" s="194"/>
      <c r="J274" s="194"/>
      <c r="K274" s="194"/>
      <c r="L274" s="195"/>
      <c r="M274" s="24" t="str">
        <f t="shared" si="2"/>
        <v xml:space="preserve">   </v>
      </c>
      <c r="N274" s="25"/>
      <c r="O274" s="25"/>
      <c r="P274" s="25"/>
      <c r="Q274" s="25"/>
      <c r="R274" s="25"/>
      <c r="S274" s="25"/>
      <c r="T274" s="25"/>
      <c r="U274" s="25"/>
      <c r="V274" s="25"/>
      <c r="W274" s="25"/>
      <c r="X274" s="25"/>
      <c r="Y274" s="25"/>
      <c r="Z274" s="25"/>
    </row>
    <row r="275" spans="1:26" ht="12.75" customHeight="1" x14ac:dyDescent="0.25">
      <c r="A275" s="193"/>
      <c r="B275" s="199" t="str">
        <f>Capacidades!M1768</f>
        <v xml:space="preserve">   </v>
      </c>
      <c r="C275" s="196"/>
      <c r="D275" s="194"/>
      <c r="E275" s="194"/>
      <c r="F275" s="194"/>
      <c r="G275" s="194"/>
      <c r="H275" s="194"/>
      <c r="I275" s="194"/>
      <c r="J275" s="194"/>
      <c r="K275" s="194"/>
      <c r="L275" s="195"/>
      <c r="M275" s="24" t="str">
        <f t="shared" si="2"/>
        <v xml:space="preserve">   </v>
      </c>
      <c r="N275" s="25"/>
      <c r="O275" s="25"/>
      <c r="P275" s="25"/>
      <c r="Q275" s="25"/>
      <c r="R275" s="25"/>
      <c r="S275" s="25"/>
      <c r="T275" s="25"/>
      <c r="U275" s="25"/>
      <c r="V275" s="25"/>
      <c r="W275" s="25"/>
      <c r="X275" s="25"/>
      <c r="Y275" s="25"/>
      <c r="Z275" s="25"/>
    </row>
    <row r="276" spans="1:26" ht="12.75" customHeight="1" x14ac:dyDescent="0.25">
      <c r="A276" s="193"/>
      <c r="B276" s="199" t="str">
        <f>Capacidades!M1769</f>
        <v xml:space="preserve">   </v>
      </c>
      <c r="C276" s="196"/>
      <c r="D276" s="194"/>
      <c r="E276" s="194"/>
      <c r="F276" s="194"/>
      <c r="G276" s="194"/>
      <c r="H276" s="194"/>
      <c r="I276" s="194"/>
      <c r="J276" s="194"/>
      <c r="K276" s="194"/>
      <c r="L276" s="195"/>
      <c r="M276" s="24" t="str">
        <f t="shared" si="2"/>
        <v xml:space="preserve">   </v>
      </c>
      <c r="N276" s="25"/>
      <c r="O276" s="25"/>
      <c r="P276" s="25"/>
      <c r="Q276" s="25"/>
      <c r="R276" s="25"/>
      <c r="S276" s="25"/>
      <c r="T276" s="25"/>
      <c r="U276" s="25"/>
      <c r="V276" s="25"/>
      <c r="W276" s="25"/>
      <c r="X276" s="25"/>
      <c r="Y276" s="25"/>
      <c r="Z276" s="25"/>
    </row>
    <row r="277" spans="1:26" ht="12.75" customHeight="1" x14ac:dyDescent="0.25">
      <c r="A277" s="193"/>
      <c r="B277" s="199" t="str">
        <f>Capacidades!M1770</f>
        <v xml:space="preserve">   </v>
      </c>
      <c r="C277" s="196"/>
      <c r="D277" s="194"/>
      <c r="E277" s="194"/>
      <c r="F277" s="194"/>
      <c r="G277" s="194"/>
      <c r="H277" s="194"/>
      <c r="I277" s="194"/>
      <c r="J277" s="194"/>
      <c r="K277" s="194"/>
      <c r="L277" s="195"/>
      <c r="M277" s="24" t="str">
        <f t="shared" si="2"/>
        <v xml:space="preserve">   </v>
      </c>
      <c r="N277" s="25"/>
      <c r="O277" s="25"/>
      <c r="P277" s="25"/>
      <c r="Q277" s="25"/>
      <c r="R277" s="25"/>
      <c r="S277" s="25"/>
      <c r="T277" s="25"/>
      <c r="U277" s="25"/>
      <c r="V277" s="25"/>
      <c r="W277" s="25"/>
      <c r="X277" s="25"/>
      <c r="Y277" s="25"/>
      <c r="Z277" s="25"/>
    </row>
    <row r="278" spans="1:26" ht="12.75" customHeight="1" x14ac:dyDescent="0.25">
      <c r="A278" s="193"/>
      <c r="B278" s="199" t="str">
        <f>Capacidades!M1771</f>
        <v xml:space="preserve">   </v>
      </c>
      <c r="C278" s="196"/>
      <c r="D278" s="194"/>
      <c r="E278" s="194"/>
      <c r="F278" s="194"/>
      <c r="G278" s="194"/>
      <c r="H278" s="194"/>
      <c r="I278" s="194"/>
      <c r="J278" s="194"/>
      <c r="K278" s="194"/>
      <c r="L278" s="195"/>
      <c r="M278" s="24" t="str">
        <f t="shared" si="2"/>
        <v xml:space="preserve">   </v>
      </c>
      <c r="N278" s="25"/>
      <c r="O278" s="25"/>
      <c r="P278" s="25"/>
      <c r="Q278" s="25"/>
      <c r="R278" s="25"/>
      <c r="S278" s="25"/>
      <c r="T278" s="25"/>
      <c r="U278" s="25"/>
      <c r="V278" s="25"/>
      <c r="W278" s="25"/>
      <c r="X278" s="25"/>
      <c r="Y278" s="25"/>
      <c r="Z278" s="25"/>
    </row>
    <row r="279" spans="1:26" ht="12.75" customHeight="1" x14ac:dyDescent="0.25">
      <c r="A279" s="193"/>
      <c r="B279" s="199" t="str">
        <f>Capacidades!M1772</f>
        <v xml:space="preserve">   </v>
      </c>
      <c r="C279" s="196"/>
      <c r="D279" s="194"/>
      <c r="E279" s="194"/>
      <c r="F279" s="194"/>
      <c r="G279" s="194"/>
      <c r="H279" s="194"/>
      <c r="I279" s="194"/>
      <c r="J279" s="194"/>
      <c r="K279" s="194"/>
      <c r="L279" s="195"/>
      <c r="M279" s="24" t="str">
        <f t="shared" si="2"/>
        <v xml:space="preserve">   </v>
      </c>
      <c r="N279" s="25"/>
      <c r="O279" s="25"/>
      <c r="P279" s="25"/>
      <c r="Q279" s="25"/>
      <c r="R279" s="25"/>
      <c r="S279" s="25"/>
      <c r="T279" s="25"/>
      <c r="U279" s="25"/>
      <c r="V279" s="25"/>
      <c r="W279" s="25"/>
      <c r="X279" s="25"/>
      <c r="Y279" s="25"/>
      <c r="Z279" s="25"/>
    </row>
    <row r="280" spans="1:26" ht="12.75" customHeight="1" x14ac:dyDescent="0.25">
      <c r="A280" s="193"/>
      <c r="B280" s="199" t="str">
        <f>Capacidades!M1773</f>
        <v xml:space="preserve">   </v>
      </c>
      <c r="C280" s="196"/>
      <c r="D280" s="194"/>
      <c r="E280" s="194"/>
      <c r="F280" s="194"/>
      <c r="G280" s="194"/>
      <c r="H280" s="194"/>
      <c r="I280" s="194"/>
      <c r="J280" s="194"/>
      <c r="K280" s="194"/>
      <c r="L280" s="195"/>
      <c r="M280" s="24" t="str">
        <f t="shared" si="2"/>
        <v xml:space="preserve">   </v>
      </c>
      <c r="N280" s="25"/>
      <c r="O280" s="25"/>
      <c r="P280" s="25"/>
      <c r="Q280" s="25"/>
      <c r="R280" s="25"/>
      <c r="S280" s="25"/>
      <c r="T280" s="25"/>
      <c r="U280" s="25"/>
      <c r="V280" s="25"/>
      <c r="W280" s="25"/>
      <c r="X280" s="25"/>
      <c r="Y280" s="25"/>
      <c r="Z280" s="25"/>
    </row>
    <row r="281" spans="1:26" ht="12.75" customHeight="1" x14ac:dyDescent="0.25">
      <c r="A281" s="199"/>
      <c r="B281" s="199" t="str">
        <f>Capacidades!M1774</f>
        <v xml:space="preserve">   </v>
      </c>
      <c r="C281" s="189"/>
      <c r="D281" s="194"/>
      <c r="E281" s="194"/>
      <c r="F281" s="194"/>
      <c r="G281" s="194"/>
      <c r="H281" s="194"/>
      <c r="I281" s="194"/>
      <c r="J281" s="194"/>
      <c r="K281" s="194"/>
      <c r="L281" s="195"/>
      <c r="M281" s="24" t="str">
        <f t="shared" si="2"/>
        <v xml:space="preserve">   </v>
      </c>
      <c r="N281" s="25"/>
      <c r="O281" s="25"/>
      <c r="P281" s="25"/>
      <c r="Q281" s="25"/>
      <c r="R281" s="25"/>
      <c r="S281" s="25"/>
      <c r="T281" s="25"/>
      <c r="U281" s="25"/>
      <c r="V281" s="25"/>
      <c r="W281" s="25"/>
      <c r="X281" s="25"/>
      <c r="Y281" s="25"/>
      <c r="Z281" s="25"/>
    </row>
    <row r="282" spans="1:26" ht="12.75" customHeight="1" x14ac:dyDescent="0.25">
      <c r="A282" s="189" t="str">
        <f>Capacidades!L1775</f>
        <v xml:space="preserve">       </v>
      </c>
      <c r="B282" s="199" t="str">
        <f>Capacidades!M1775</f>
        <v xml:space="preserve">   </v>
      </c>
      <c r="C282" s="196"/>
      <c r="D282" s="191">
        <f>Organización_Modular!F191</f>
        <v>0</v>
      </c>
      <c r="E282" s="191">
        <f>Organización_Modular!G191</f>
        <v>0</v>
      </c>
      <c r="F282" s="191">
        <f>Organización_Modular!H191</f>
        <v>0</v>
      </c>
      <c r="G282" s="191">
        <f>Organización_Modular!I191</f>
        <v>0</v>
      </c>
      <c r="H282" s="191">
        <f>SUM(F282:G282)</f>
        <v>0</v>
      </c>
      <c r="I282" s="191">
        <f>F282*16</f>
        <v>0</v>
      </c>
      <c r="J282" s="191">
        <f>G282*32</f>
        <v>0</v>
      </c>
      <c r="K282" s="191">
        <f>SUM(I282:J282)</f>
        <v>0</v>
      </c>
      <c r="L282" s="192"/>
      <c r="M282" s="24" t="str">
        <f t="shared" si="2"/>
        <v xml:space="preserve">   </v>
      </c>
      <c r="N282" s="25"/>
      <c r="O282" s="25"/>
      <c r="P282" s="25"/>
      <c r="Q282" s="25"/>
      <c r="R282" s="25"/>
      <c r="S282" s="25"/>
      <c r="T282" s="25"/>
      <c r="U282" s="25"/>
      <c r="V282" s="25"/>
      <c r="W282" s="25"/>
      <c r="X282" s="25"/>
      <c r="Y282" s="25"/>
      <c r="Z282" s="25"/>
    </row>
    <row r="283" spans="1:26" ht="12.75" customHeight="1" x14ac:dyDescent="0.25">
      <c r="A283" s="193"/>
      <c r="B283" s="199" t="str">
        <f>Capacidades!M1776</f>
        <v xml:space="preserve">   </v>
      </c>
      <c r="C283" s="196"/>
      <c r="D283" s="194"/>
      <c r="E283" s="194"/>
      <c r="F283" s="194"/>
      <c r="G283" s="194"/>
      <c r="H283" s="194"/>
      <c r="I283" s="194"/>
      <c r="J283" s="194"/>
      <c r="K283" s="194"/>
      <c r="L283" s="195"/>
      <c r="M283" s="24" t="str">
        <f t="shared" si="2"/>
        <v xml:space="preserve">   </v>
      </c>
      <c r="N283" s="25"/>
      <c r="O283" s="25"/>
      <c r="P283" s="25"/>
      <c r="Q283" s="25"/>
      <c r="R283" s="25"/>
      <c r="S283" s="25"/>
      <c r="T283" s="25"/>
      <c r="U283" s="25"/>
      <c r="V283" s="25"/>
      <c r="W283" s="25"/>
      <c r="X283" s="25"/>
      <c r="Y283" s="25"/>
      <c r="Z283" s="25"/>
    </row>
    <row r="284" spans="1:26" ht="12.75" customHeight="1" x14ac:dyDescent="0.25">
      <c r="A284" s="193"/>
      <c r="B284" s="199" t="str">
        <f>Capacidades!M1777</f>
        <v xml:space="preserve">   </v>
      </c>
      <c r="C284" s="196"/>
      <c r="D284" s="194"/>
      <c r="E284" s="194"/>
      <c r="F284" s="194"/>
      <c r="G284" s="194"/>
      <c r="H284" s="194"/>
      <c r="I284" s="194"/>
      <c r="J284" s="194"/>
      <c r="K284" s="194"/>
      <c r="L284" s="195"/>
      <c r="M284" s="24" t="str">
        <f t="shared" si="2"/>
        <v xml:space="preserve">   </v>
      </c>
      <c r="N284" s="25"/>
      <c r="O284" s="25"/>
      <c r="P284" s="25"/>
      <c r="Q284" s="25"/>
      <c r="R284" s="25"/>
      <c r="S284" s="25"/>
      <c r="T284" s="25"/>
      <c r="U284" s="25"/>
      <c r="V284" s="25"/>
      <c r="W284" s="25"/>
      <c r="X284" s="25"/>
      <c r="Y284" s="25"/>
      <c r="Z284" s="25"/>
    </row>
    <row r="285" spans="1:26" ht="12.75" customHeight="1" x14ac:dyDescent="0.25">
      <c r="A285" s="193"/>
      <c r="B285" s="199" t="str">
        <f>Capacidades!M1778</f>
        <v xml:space="preserve">   </v>
      </c>
      <c r="C285" s="196"/>
      <c r="D285" s="194"/>
      <c r="E285" s="194"/>
      <c r="F285" s="194"/>
      <c r="G285" s="194"/>
      <c r="H285" s="194"/>
      <c r="I285" s="194"/>
      <c r="J285" s="194"/>
      <c r="K285" s="194"/>
      <c r="L285" s="195"/>
      <c r="M285" s="24" t="str">
        <f t="shared" si="2"/>
        <v xml:space="preserve">   </v>
      </c>
      <c r="N285" s="25"/>
      <c r="O285" s="25"/>
      <c r="P285" s="25"/>
      <c r="Q285" s="25"/>
      <c r="R285" s="25"/>
      <c r="S285" s="25"/>
      <c r="T285" s="25"/>
      <c r="U285" s="25"/>
      <c r="V285" s="25"/>
      <c r="W285" s="25"/>
      <c r="X285" s="25"/>
      <c r="Y285" s="25"/>
      <c r="Z285" s="25"/>
    </row>
    <row r="286" spans="1:26" ht="12.75" customHeight="1" x14ac:dyDescent="0.25">
      <c r="A286" s="193"/>
      <c r="B286" s="199" t="str">
        <f>Capacidades!M1779</f>
        <v xml:space="preserve">   </v>
      </c>
      <c r="C286" s="196"/>
      <c r="D286" s="194"/>
      <c r="E286" s="194"/>
      <c r="F286" s="194"/>
      <c r="G286" s="194"/>
      <c r="H286" s="194"/>
      <c r="I286" s="194"/>
      <c r="J286" s="194"/>
      <c r="K286" s="194"/>
      <c r="L286" s="195"/>
      <c r="M286" s="24" t="str">
        <f t="shared" si="2"/>
        <v xml:space="preserve">   </v>
      </c>
      <c r="N286" s="25"/>
      <c r="O286" s="25"/>
      <c r="P286" s="25"/>
      <c r="Q286" s="25"/>
      <c r="R286" s="25"/>
      <c r="S286" s="25"/>
      <c r="T286" s="25"/>
      <c r="U286" s="25"/>
      <c r="V286" s="25"/>
      <c r="W286" s="25"/>
      <c r="X286" s="25"/>
      <c r="Y286" s="25"/>
      <c r="Z286" s="25"/>
    </row>
    <row r="287" spans="1:26" ht="12.75" customHeight="1" x14ac:dyDescent="0.25">
      <c r="A287" s="193"/>
      <c r="B287" s="199" t="str">
        <f>Capacidades!M1780</f>
        <v xml:space="preserve">   </v>
      </c>
      <c r="C287" s="196"/>
      <c r="D287" s="194"/>
      <c r="E287" s="194"/>
      <c r="F287" s="194"/>
      <c r="G287" s="194"/>
      <c r="H287" s="194"/>
      <c r="I287" s="194"/>
      <c r="J287" s="194"/>
      <c r="K287" s="194"/>
      <c r="L287" s="195"/>
      <c r="M287" s="24" t="str">
        <f t="shared" si="2"/>
        <v xml:space="preserve">   </v>
      </c>
      <c r="N287" s="25"/>
      <c r="O287" s="25"/>
      <c r="P287" s="25"/>
      <c r="Q287" s="25"/>
      <c r="R287" s="25"/>
      <c r="S287" s="25"/>
      <c r="T287" s="25"/>
      <c r="U287" s="25"/>
      <c r="V287" s="25"/>
      <c r="W287" s="25"/>
      <c r="X287" s="25"/>
      <c r="Y287" s="25"/>
      <c r="Z287" s="25"/>
    </row>
    <row r="288" spans="1:26" ht="12.75" customHeight="1" x14ac:dyDescent="0.25">
      <c r="A288" s="193"/>
      <c r="B288" s="199" t="str">
        <f>Capacidades!M1781</f>
        <v xml:space="preserve">   </v>
      </c>
      <c r="C288" s="196"/>
      <c r="D288" s="194"/>
      <c r="E288" s="194"/>
      <c r="F288" s="194"/>
      <c r="G288" s="194"/>
      <c r="H288" s="194"/>
      <c r="I288" s="194"/>
      <c r="J288" s="194"/>
      <c r="K288" s="194"/>
      <c r="L288" s="195"/>
      <c r="M288" s="24" t="str">
        <f t="shared" si="2"/>
        <v xml:space="preserve">   </v>
      </c>
      <c r="N288" s="25"/>
      <c r="O288" s="25"/>
      <c r="P288" s="25"/>
      <c r="Q288" s="25"/>
      <c r="R288" s="25"/>
      <c r="S288" s="25"/>
      <c r="T288" s="25"/>
      <c r="U288" s="25"/>
      <c r="V288" s="25"/>
      <c r="W288" s="25"/>
      <c r="X288" s="25"/>
      <c r="Y288" s="25"/>
      <c r="Z288" s="25"/>
    </row>
    <row r="289" spans="1:26" ht="12.75" customHeight="1" x14ac:dyDescent="0.25">
      <c r="A289" s="193"/>
      <c r="B289" s="199" t="str">
        <f>Capacidades!M1782</f>
        <v xml:space="preserve">   </v>
      </c>
      <c r="C289" s="196"/>
      <c r="D289" s="194"/>
      <c r="E289" s="194"/>
      <c r="F289" s="194"/>
      <c r="G289" s="194"/>
      <c r="H289" s="194"/>
      <c r="I289" s="194"/>
      <c r="J289" s="194"/>
      <c r="K289" s="194"/>
      <c r="L289" s="195"/>
      <c r="M289" s="24" t="str">
        <f t="shared" si="2"/>
        <v xml:space="preserve">   </v>
      </c>
      <c r="N289" s="25"/>
      <c r="O289" s="25"/>
      <c r="P289" s="25"/>
      <c r="Q289" s="25"/>
      <c r="R289" s="25"/>
      <c r="S289" s="25"/>
      <c r="T289" s="25"/>
      <c r="U289" s="25"/>
      <c r="V289" s="25"/>
      <c r="W289" s="25"/>
      <c r="X289" s="25"/>
      <c r="Y289" s="25"/>
      <c r="Z289" s="25"/>
    </row>
    <row r="290" spans="1:26" ht="12.75" customHeight="1" x14ac:dyDescent="0.25">
      <c r="A290" s="193"/>
      <c r="B290" s="199" t="str">
        <f>Capacidades!M1783</f>
        <v xml:space="preserve">   </v>
      </c>
      <c r="C290" s="196"/>
      <c r="D290" s="194"/>
      <c r="E290" s="194"/>
      <c r="F290" s="194"/>
      <c r="G290" s="194"/>
      <c r="H290" s="194"/>
      <c r="I290" s="194"/>
      <c r="J290" s="194"/>
      <c r="K290" s="194"/>
      <c r="L290" s="195"/>
      <c r="M290" s="24" t="str">
        <f t="shared" si="2"/>
        <v xml:space="preserve">   </v>
      </c>
      <c r="N290" s="25"/>
      <c r="O290" s="25"/>
      <c r="P290" s="25"/>
      <c r="Q290" s="25"/>
      <c r="R290" s="25"/>
      <c r="S290" s="25"/>
      <c r="T290" s="25"/>
      <c r="U290" s="25"/>
      <c r="V290" s="25"/>
      <c r="W290" s="25"/>
      <c r="X290" s="25"/>
      <c r="Y290" s="25"/>
      <c r="Z290" s="25"/>
    </row>
    <row r="291" spans="1:26" ht="12.75" customHeight="1" x14ac:dyDescent="0.25">
      <c r="A291" s="199"/>
      <c r="B291" s="199" t="str">
        <f>Capacidades!M1784</f>
        <v xml:space="preserve">   </v>
      </c>
      <c r="C291" s="189"/>
      <c r="D291" s="194"/>
      <c r="E291" s="194"/>
      <c r="F291" s="194"/>
      <c r="G291" s="194"/>
      <c r="H291" s="194"/>
      <c r="I291" s="194"/>
      <c r="J291" s="194"/>
      <c r="K291" s="194"/>
      <c r="L291" s="195"/>
      <c r="M291" s="24" t="str">
        <f t="shared" si="2"/>
        <v xml:space="preserve">   </v>
      </c>
      <c r="N291" s="25"/>
      <c r="O291" s="25"/>
      <c r="P291" s="25"/>
      <c r="Q291" s="25"/>
      <c r="R291" s="25"/>
      <c r="S291" s="25"/>
      <c r="T291" s="25"/>
      <c r="U291" s="25"/>
      <c r="V291" s="25"/>
      <c r="W291" s="25"/>
      <c r="X291" s="25"/>
      <c r="Y291" s="25"/>
      <c r="Z291" s="25"/>
    </row>
    <row r="292" spans="1:26" ht="12.75" customHeight="1" x14ac:dyDescent="0.25">
      <c r="A292" s="189" t="str">
        <f>Capacidades!L1785</f>
        <v xml:space="preserve">       </v>
      </c>
      <c r="B292" s="199" t="str">
        <f>Capacidades!M1785</f>
        <v xml:space="preserve">   </v>
      </c>
      <c r="C292" s="196"/>
      <c r="D292" s="191">
        <f>Organización_Modular!F192</f>
        <v>0</v>
      </c>
      <c r="E292" s="191">
        <f>Organización_Modular!G192</f>
        <v>0</v>
      </c>
      <c r="F292" s="191">
        <f>Organización_Modular!H192</f>
        <v>0</v>
      </c>
      <c r="G292" s="191">
        <f>Organización_Modular!I192</f>
        <v>0</v>
      </c>
      <c r="H292" s="191">
        <f>SUM(F292:G292)</f>
        <v>0</v>
      </c>
      <c r="I292" s="191">
        <f>F292*16</f>
        <v>0</v>
      </c>
      <c r="J292" s="191">
        <f>G292*32</f>
        <v>0</v>
      </c>
      <c r="K292" s="191">
        <f>SUM(I292:J292)</f>
        <v>0</v>
      </c>
      <c r="L292" s="192"/>
      <c r="M292" s="24" t="str">
        <f t="shared" si="2"/>
        <v xml:space="preserve">   </v>
      </c>
      <c r="N292" s="25"/>
      <c r="O292" s="25"/>
      <c r="P292" s="25"/>
      <c r="Q292" s="25"/>
      <c r="R292" s="25"/>
      <c r="S292" s="25"/>
      <c r="T292" s="25"/>
      <c r="U292" s="25"/>
      <c r="V292" s="25"/>
      <c r="W292" s="25"/>
      <c r="X292" s="25"/>
      <c r="Y292" s="25"/>
      <c r="Z292" s="25"/>
    </row>
    <row r="293" spans="1:26" ht="12.75" customHeight="1" x14ac:dyDescent="0.25">
      <c r="A293" s="193"/>
      <c r="B293" s="199" t="str">
        <f>Capacidades!M1786</f>
        <v xml:space="preserve">   </v>
      </c>
      <c r="C293" s="196"/>
      <c r="D293" s="194"/>
      <c r="E293" s="194"/>
      <c r="F293" s="194"/>
      <c r="G293" s="194"/>
      <c r="H293" s="194"/>
      <c r="I293" s="194"/>
      <c r="J293" s="194"/>
      <c r="K293" s="194"/>
      <c r="L293" s="195"/>
      <c r="M293" s="24" t="str">
        <f t="shared" si="2"/>
        <v xml:space="preserve">   </v>
      </c>
      <c r="N293" s="25"/>
      <c r="O293" s="25"/>
      <c r="P293" s="25"/>
      <c r="Q293" s="25"/>
      <c r="R293" s="25"/>
      <c r="S293" s="25"/>
      <c r="T293" s="25"/>
      <c r="U293" s="25"/>
      <c r="V293" s="25"/>
      <c r="W293" s="25"/>
      <c r="X293" s="25"/>
      <c r="Y293" s="25"/>
      <c r="Z293" s="25"/>
    </row>
    <row r="294" spans="1:26" ht="12.75" customHeight="1" x14ac:dyDescent="0.25">
      <c r="A294" s="193"/>
      <c r="B294" s="199" t="str">
        <f>Capacidades!M1787</f>
        <v xml:space="preserve">   </v>
      </c>
      <c r="C294" s="196"/>
      <c r="D294" s="194"/>
      <c r="E294" s="194"/>
      <c r="F294" s="194"/>
      <c r="G294" s="194"/>
      <c r="H294" s="194"/>
      <c r="I294" s="194"/>
      <c r="J294" s="194"/>
      <c r="K294" s="194"/>
      <c r="L294" s="195"/>
      <c r="M294" s="24" t="str">
        <f t="shared" si="2"/>
        <v xml:space="preserve">   </v>
      </c>
      <c r="N294" s="25"/>
      <c r="O294" s="25"/>
      <c r="P294" s="25"/>
      <c r="Q294" s="25"/>
      <c r="R294" s="25"/>
      <c r="S294" s="25"/>
      <c r="T294" s="25"/>
      <c r="U294" s="25"/>
      <c r="V294" s="25"/>
      <c r="W294" s="25"/>
      <c r="X294" s="25"/>
      <c r="Y294" s="25"/>
      <c r="Z294" s="25"/>
    </row>
    <row r="295" spans="1:26" ht="12.75" customHeight="1" x14ac:dyDescent="0.25">
      <c r="A295" s="193"/>
      <c r="B295" s="199" t="str">
        <f>Capacidades!M1788</f>
        <v xml:space="preserve">   </v>
      </c>
      <c r="C295" s="196"/>
      <c r="D295" s="194"/>
      <c r="E295" s="194"/>
      <c r="F295" s="194"/>
      <c r="G295" s="194"/>
      <c r="H295" s="194"/>
      <c r="I295" s="194"/>
      <c r="J295" s="194"/>
      <c r="K295" s="194"/>
      <c r="L295" s="195"/>
      <c r="M295" s="24" t="str">
        <f t="shared" si="2"/>
        <v xml:space="preserve">   </v>
      </c>
      <c r="N295" s="25"/>
      <c r="O295" s="25"/>
      <c r="P295" s="25"/>
      <c r="Q295" s="25"/>
      <c r="R295" s="25"/>
      <c r="S295" s="25"/>
      <c r="T295" s="25"/>
      <c r="U295" s="25"/>
      <c r="V295" s="25"/>
      <c r="W295" s="25"/>
      <c r="X295" s="25"/>
      <c r="Y295" s="25"/>
      <c r="Z295" s="25"/>
    </row>
    <row r="296" spans="1:26" ht="12.75" customHeight="1" x14ac:dyDescent="0.25">
      <c r="A296" s="193"/>
      <c r="B296" s="199" t="str">
        <f>Capacidades!M1789</f>
        <v xml:space="preserve">   </v>
      </c>
      <c r="C296" s="196"/>
      <c r="D296" s="194"/>
      <c r="E296" s="194"/>
      <c r="F296" s="194"/>
      <c r="G296" s="194"/>
      <c r="H296" s="194"/>
      <c r="I296" s="194"/>
      <c r="J296" s="194"/>
      <c r="K296" s="194"/>
      <c r="L296" s="195"/>
      <c r="M296" s="24" t="str">
        <f t="shared" si="2"/>
        <v xml:space="preserve">   </v>
      </c>
      <c r="N296" s="25"/>
      <c r="O296" s="25"/>
      <c r="P296" s="25"/>
      <c r="Q296" s="25"/>
      <c r="R296" s="25"/>
      <c r="S296" s="25"/>
      <c r="T296" s="25"/>
      <c r="U296" s="25"/>
      <c r="V296" s="25"/>
      <c r="W296" s="25"/>
      <c r="X296" s="25"/>
      <c r="Y296" s="25"/>
      <c r="Z296" s="25"/>
    </row>
    <row r="297" spans="1:26" ht="12.75" customHeight="1" x14ac:dyDescent="0.25">
      <c r="A297" s="193"/>
      <c r="B297" s="199" t="str">
        <f>Capacidades!M1790</f>
        <v xml:space="preserve">   </v>
      </c>
      <c r="C297" s="196"/>
      <c r="D297" s="194"/>
      <c r="E297" s="194"/>
      <c r="F297" s="194"/>
      <c r="G297" s="194"/>
      <c r="H297" s="194"/>
      <c r="I297" s="194"/>
      <c r="J297" s="194"/>
      <c r="K297" s="194"/>
      <c r="L297" s="195"/>
      <c r="M297" s="24" t="str">
        <f t="shared" si="2"/>
        <v xml:space="preserve">   </v>
      </c>
      <c r="N297" s="25"/>
      <c r="O297" s="25"/>
      <c r="P297" s="25"/>
      <c r="Q297" s="25"/>
      <c r="R297" s="25"/>
      <c r="S297" s="25"/>
      <c r="T297" s="25"/>
      <c r="U297" s="25"/>
      <c r="V297" s="25"/>
      <c r="W297" s="25"/>
      <c r="X297" s="25"/>
      <c r="Y297" s="25"/>
      <c r="Z297" s="25"/>
    </row>
    <row r="298" spans="1:26" ht="12.75" customHeight="1" x14ac:dyDescent="0.25">
      <c r="A298" s="193"/>
      <c r="B298" s="199" t="str">
        <f>Capacidades!M1791</f>
        <v xml:space="preserve">   </v>
      </c>
      <c r="C298" s="196"/>
      <c r="D298" s="194"/>
      <c r="E298" s="194"/>
      <c r="F298" s="194"/>
      <c r="G298" s="194"/>
      <c r="H298" s="194"/>
      <c r="I298" s="194"/>
      <c r="J298" s="194"/>
      <c r="K298" s="194"/>
      <c r="L298" s="195"/>
      <c r="M298" s="24" t="str">
        <f t="shared" si="2"/>
        <v xml:space="preserve">   </v>
      </c>
      <c r="N298" s="25"/>
      <c r="O298" s="25"/>
      <c r="P298" s="25"/>
      <c r="Q298" s="25"/>
      <c r="R298" s="25"/>
      <c r="S298" s="25"/>
      <c r="T298" s="25"/>
      <c r="U298" s="25"/>
      <c r="V298" s="25"/>
      <c r="W298" s="25"/>
      <c r="X298" s="25"/>
      <c r="Y298" s="25"/>
      <c r="Z298" s="25"/>
    </row>
    <row r="299" spans="1:26" ht="12.75" customHeight="1" x14ac:dyDescent="0.25">
      <c r="A299" s="193"/>
      <c r="B299" s="199" t="str">
        <f>Capacidades!M1792</f>
        <v xml:space="preserve">   </v>
      </c>
      <c r="C299" s="196"/>
      <c r="D299" s="194"/>
      <c r="E299" s="194"/>
      <c r="F299" s="194"/>
      <c r="G299" s="194"/>
      <c r="H299" s="194"/>
      <c r="I299" s="194"/>
      <c r="J299" s="194"/>
      <c r="K299" s="194"/>
      <c r="L299" s="195"/>
      <c r="M299" s="24" t="str">
        <f t="shared" si="2"/>
        <v xml:space="preserve">   </v>
      </c>
      <c r="N299" s="25"/>
      <c r="O299" s="25"/>
      <c r="P299" s="25"/>
      <c r="Q299" s="25"/>
      <c r="R299" s="25"/>
      <c r="S299" s="25"/>
      <c r="T299" s="25"/>
      <c r="U299" s="25"/>
      <c r="V299" s="25"/>
      <c r="W299" s="25"/>
      <c r="X299" s="25"/>
      <c r="Y299" s="25"/>
      <c r="Z299" s="25"/>
    </row>
    <row r="300" spans="1:26" ht="12.75" customHeight="1" x14ac:dyDescent="0.25">
      <c r="A300" s="193"/>
      <c r="B300" s="199" t="str">
        <f>Capacidades!M1793</f>
        <v xml:space="preserve">   </v>
      </c>
      <c r="C300" s="196"/>
      <c r="D300" s="194"/>
      <c r="E300" s="194"/>
      <c r="F300" s="194"/>
      <c r="G300" s="194"/>
      <c r="H300" s="194"/>
      <c r="I300" s="194"/>
      <c r="J300" s="194"/>
      <c r="K300" s="194"/>
      <c r="L300" s="195"/>
      <c r="M300" s="24" t="str">
        <f t="shared" si="2"/>
        <v xml:space="preserve">   </v>
      </c>
      <c r="N300" s="25"/>
      <c r="O300" s="25"/>
      <c r="P300" s="25"/>
      <c r="Q300" s="25"/>
      <c r="R300" s="25"/>
      <c r="S300" s="25"/>
      <c r="T300" s="25"/>
      <c r="U300" s="25"/>
      <c r="V300" s="25"/>
      <c r="W300" s="25"/>
      <c r="X300" s="25"/>
      <c r="Y300" s="25"/>
      <c r="Z300" s="25"/>
    </row>
    <row r="301" spans="1:26" ht="12.75" customHeight="1" x14ac:dyDescent="0.25">
      <c r="A301" s="199"/>
      <c r="B301" s="199" t="str">
        <f>Capacidades!M1794</f>
        <v xml:space="preserve">   </v>
      </c>
      <c r="C301" s="189"/>
      <c r="D301" s="194"/>
      <c r="E301" s="194"/>
      <c r="F301" s="194"/>
      <c r="G301" s="194"/>
      <c r="H301" s="194"/>
      <c r="I301" s="194"/>
      <c r="J301" s="194"/>
      <c r="K301" s="194"/>
      <c r="L301" s="195"/>
      <c r="M301" s="24" t="str">
        <f t="shared" si="2"/>
        <v xml:space="preserve">   </v>
      </c>
      <c r="N301" s="25"/>
      <c r="O301" s="25"/>
      <c r="P301" s="25"/>
      <c r="Q301" s="25"/>
      <c r="R301" s="25"/>
      <c r="S301" s="25"/>
      <c r="T301" s="25"/>
      <c r="U301" s="25"/>
      <c r="V301" s="25"/>
      <c r="W301" s="25"/>
      <c r="X301" s="25"/>
      <c r="Y301" s="25"/>
      <c r="Z301" s="25"/>
    </row>
    <row r="302" spans="1:26" ht="12.75" customHeight="1" x14ac:dyDescent="0.25">
      <c r="A302" s="189" t="str">
        <f>Capacidades!L1795</f>
        <v xml:space="preserve">       </v>
      </c>
      <c r="B302" s="199" t="str">
        <f>Capacidades!M1795</f>
        <v xml:space="preserve">   </v>
      </c>
      <c r="C302" s="196"/>
      <c r="D302" s="191">
        <f>Organización_Modular!F193</f>
        <v>0</v>
      </c>
      <c r="E302" s="191">
        <f>Organización_Modular!G193</f>
        <v>0</v>
      </c>
      <c r="F302" s="191">
        <f>Organización_Modular!H193</f>
        <v>0</v>
      </c>
      <c r="G302" s="191">
        <f>Organización_Modular!I193</f>
        <v>0</v>
      </c>
      <c r="H302" s="191">
        <f>SUM(F302:G302)</f>
        <v>0</v>
      </c>
      <c r="I302" s="191">
        <f>F302*16</f>
        <v>0</v>
      </c>
      <c r="J302" s="191">
        <f>G302*32</f>
        <v>0</v>
      </c>
      <c r="K302" s="191">
        <f>SUM(I302:J302)</f>
        <v>0</v>
      </c>
      <c r="L302" s="192"/>
      <c r="M302" s="24" t="str">
        <f t="shared" si="2"/>
        <v xml:space="preserve">   </v>
      </c>
      <c r="N302" s="25"/>
      <c r="O302" s="25"/>
      <c r="P302" s="25"/>
      <c r="Q302" s="25"/>
      <c r="R302" s="25"/>
      <c r="S302" s="25"/>
      <c r="T302" s="25"/>
      <c r="U302" s="25"/>
      <c r="V302" s="25"/>
      <c r="W302" s="25"/>
      <c r="X302" s="25"/>
      <c r="Y302" s="25"/>
      <c r="Z302" s="25"/>
    </row>
    <row r="303" spans="1:26" ht="12.75" customHeight="1" x14ac:dyDescent="0.25">
      <c r="A303" s="193"/>
      <c r="B303" s="199" t="str">
        <f>Capacidades!M1796</f>
        <v xml:space="preserve">   </v>
      </c>
      <c r="C303" s="196"/>
      <c r="D303" s="194"/>
      <c r="E303" s="194"/>
      <c r="F303" s="194"/>
      <c r="G303" s="194"/>
      <c r="H303" s="194"/>
      <c r="I303" s="194"/>
      <c r="J303" s="194"/>
      <c r="K303" s="194"/>
      <c r="L303" s="195"/>
      <c r="M303" s="24" t="str">
        <f t="shared" si="2"/>
        <v xml:space="preserve">   </v>
      </c>
      <c r="N303" s="25"/>
      <c r="O303" s="25"/>
      <c r="P303" s="25"/>
      <c r="Q303" s="25"/>
      <c r="R303" s="25"/>
      <c r="S303" s="25"/>
      <c r="T303" s="25"/>
      <c r="U303" s="25"/>
      <c r="V303" s="25"/>
      <c r="W303" s="25"/>
      <c r="X303" s="25"/>
      <c r="Y303" s="25"/>
      <c r="Z303" s="25"/>
    </row>
    <row r="304" spans="1:26" ht="12.75" customHeight="1" x14ac:dyDescent="0.25">
      <c r="A304" s="193"/>
      <c r="B304" s="199" t="str">
        <f>Capacidades!M1797</f>
        <v xml:space="preserve">   </v>
      </c>
      <c r="C304" s="196"/>
      <c r="D304" s="194"/>
      <c r="E304" s="194"/>
      <c r="F304" s="194"/>
      <c r="G304" s="194"/>
      <c r="H304" s="194"/>
      <c r="I304" s="194"/>
      <c r="J304" s="194"/>
      <c r="K304" s="194"/>
      <c r="L304" s="195"/>
      <c r="M304" s="24" t="str">
        <f t="shared" si="2"/>
        <v xml:space="preserve">   </v>
      </c>
      <c r="N304" s="25"/>
      <c r="O304" s="25"/>
      <c r="P304" s="25"/>
      <c r="Q304" s="25"/>
      <c r="R304" s="25"/>
      <c r="S304" s="25"/>
      <c r="T304" s="25"/>
      <c r="U304" s="25"/>
      <c r="V304" s="25"/>
      <c r="W304" s="25"/>
      <c r="X304" s="25"/>
      <c r="Y304" s="25"/>
      <c r="Z304" s="25"/>
    </row>
    <row r="305" spans="1:26" ht="12.75" customHeight="1" x14ac:dyDescent="0.25">
      <c r="A305" s="193"/>
      <c r="B305" s="199" t="str">
        <f>Capacidades!M1798</f>
        <v xml:space="preserve">   </v>
      </c>
      <c r="C305" s="196"/>
      <c r="D305" s="194"/>
      <c r="E305" s="194"/>
      <c r="F305" s="194"/>
      <c r="G305" s="194"/>
      <c r="H305" s="194"/>
      <c r="I305" s="194"/>
      <c r="J305" s="194"/>
      <c r="K305" s="194"/>
      <c r="L305" s="195"/>
      <c r="M305" s="24" t="str">
        <f t="shared" si="2"/>
        <v xml:space="preserve">   </v>
      </c>
      <c r="N305" s="25"/>
      <c r="O305" s="25"/>
      <c r="P305" s="25"/>
      <c r="Q305" s="25"/>
      <c r="R305" s="25"/>
      <c r="S305" s="25"/>
      <c r="T305" s="25"/>
      <c r="U305" s="25"/>
      <c r="V305" s="25"/>
      <c r="W305" s="25"/>
      <c r="X305" s="25"/>
      <c r="Y305" s="25"/>
      <c r="Z305" s="25"/>
    </row>
    <row r="306" spans="1:26" ht="12.75" customHeight="1" x14ac:dyDescent="0.25">
      <c r="A306" s="193"/>
      <c r="B306" s="199" t="str">
        <f>Capacidades!M1799</f>
        <v xml:space="preserve">   </v>
      </c>
      <c r="C306" s="196"/>
      <c r="D306" s="194"/>
      <c r="E306" s="194"/>
      <c r="F306" s="194"/>
      <c r="G306" s="194"/>
      <c r="H306" s="194"/>
      <c r="I306" s="194"/>
      <c r="J306" s="194"/>
      <c r="K306" s="194"/>
      <c r="L306" s="195"/>
      <c r="M306" s="24" t="str">
        <f t="shared" si="2"/>
        <v xml:space="preserve">   </v>
      </c>
      <c r="N306" s="25"/>
      <c r="O306" s="25"/>
      <c r="P306" s="25"/>
      <c r="Q306" s="25"/>
      <c r="R306" s="25"/>
      <c r="S306" s="25"/>
      <c r="T306" s="25"/>
      <c r="U306" s="25"/>
      <c r="V306" s="25"/>
      <c r="W306" s="25"/>
      <c r="X306" s="25"/>
      <c r="Y306" s="25"/>
      <c r="Z306" s="25"/>
    </row>
    <row r="307" spans="1:26" ht="12.75" customHeight="1" x14ac:dyDescent="0.25">
      <c r="A307" s="193"/>
      <c r="B307" s="199" t="str">
        <f>Capacidades!M1800</f>
        <v xml:space="preserve">   </v>
      </c>
      <c r="C307" s="196"/>
      <c r="D307" s="194"/>
      <c r="E307" s="194"/>
      <c r="F307" s="194"/>
      <c r="G307" s="194"/>
      <c r="H307" s="194"/>
      <c r="I307" s="194"/>
      <c r="J307" s="194"/>
      <c r="K307" s="194"/>
      <c r="L307" s="195"/>
      <c r="M307" s="24" t="str">
        <f t="shared" si="2"/>
        <v xml:space="preserve">   </v>
      </c>
      <c r="N307" s="25"/>
      <c r="O307" s="25"/>
      <c r="P307" s="25"/>
      <c r="Q307" s="25"/>
      <c r="R307" s="25"/>
      <c r="S307" s="25"/>
      <c r="T307" s="25"/>
      <c r="U307" s="25"/>
      <c r="V307" s="25"/>
      <c r="W307" s="25"/>
      <c r="X307" s="25"/>
      <c r="Y307" s="25"/>
      <c r="Z307" s="25"/>
    </row>
    <row r="308" spans="1:26" ht="12.75" customHeight="1" x14ac:dyDescent="0.25">
      <c r="A308" s="193"/>
      <c r="B308" s="199" t="str">
        <f>Capacidades!M1801</f>
        <v xml:space="preserve">   </v>
      </c>
      <c r="C308" s="196"/>
      <c r="D308" s="194"/>
      <c r="E308" s="194"/>
      <c r="F308" s="194"/>
      <c r="G308" s="194"/>
      <c r="H308" s="194"/>
      <c r="I308" s="194"/>
      <c r="J308" s="194"/>
      <c r="K308" s="194"/>
      <c r="L308" s="195"/>
      <c r="M308" s="24" t="str">
        <f t="shared" si="2"/>
        <v xml:space="preserve">   </v>
      </c>
      <c r="N308" s="25"/>
      <c r="O308" s="25"/>
      <c r="P308" s="25"/>
      <c r="Q308" s="25"/>
      <c r="R308" s="25"/>
      <c r="S308" s="25"/>
      <c r="T308" s="25"/>
      <c r="U308" s="25"/>
      <c r="V308" s="25"/>
      <c r="W308" s="25"/>
      <c r="X308" s="25"/>
      <c r="Y308" s="25"/>
      <c r="Z308" s="25"/>
    </row>
    <row r="309" spans="1:26" ht="12.75" customHeight="1" x14ac:dyDescent="0.25">
      <c r="A309" s="193"/>
      <c r="B309" s="199" t="str">
        <f>Capacidades!M1802</f>
        <v xml:space="preserve">   </v>
      </c>
      <c r="C309" s="196"/>
      <c r="D309" s="194"/>
      <c r="E309" s="194"/>
      <c r="F309" s="194"/>
      <c r="G309" s="194"/>
      <c r="H309" s="194"/>
      <c r="I309" s="194"/>
      <c r="J309" s="194"/>
      <c r="K309" s="194"/>
      <c r="L309" s="195"/>
      <c r="M309" s="24" t="str">
        <f t="shared" si="2"/>
        <v xml:space="preserve">   </v>
      </c>
      <c r="N309" s="25"/>
      <c r="O309" s="25"/>
      <c r="P309" s="25"/>
      <c r="Q309" s="25"/>
      <c r="R309" s="25"/>
      <c r="S309" s="25"/>
      <c r="T309" s="25"/>
      <c r="U309" s="25"/>
      <c r="V309" s="25"/>
      <c r="W309" s="25"/>
      <c r="X309" s="25"/>
      <c r="Y309" s="25"/>
      <c r="Z309" s="25"/>
    </row>
    <row r="310" spans="1:26" ht="12.75" customHeight="1" x14ac:dyDescent="0.25">
      <c r="A310" s="193"/>
      <c r="B310" s="199" t="str">
        <f>Capacidades!M1803</f>
        <v xml:space="preserve">   </v>
      </c>
      <c r="C310" s="196"/>
      <c r="D310" s="194"/>
      <c r="E310" s="194"/>
      <c r="F310" s="194"/>
      <c r="G310" s="194"/>
      <c r="H310" s="194"/>
      <c r="I310" s="194"/>
      <c r="J310" s="194"/>
      <c r="K310" s="194"/>
      <c r="L310" s="195"/>
      <c r="M310" s="24" t="str">
        <f t="shared" si="2"/>
        <v xml:space="preserve">   </v>
      </c>
      <c r="N310" s="25"/>
      <c r="O310" s="25"/>
      <c r="P310" s="25"/>
      <c r="Q310" s="25"/>
      <c r="R310" s="25"/>
      <c r="S310" s="25"/>
      <c r="T310" s="25"/>
      <c r="U310" s="25"/>
      <c r="V310" s="25"/>
      <c r="W310" s="25"/>
      <c r="X310" s="25"/>
      <c r="Y310" s="25"/>
      <c r="Z310" s="25"/>
    </row>
    <row r="311" spans="1:26" ht="12.75" customHeight="1" x14ac:dyDescent="0.25">
      <c r="A311" s="199"/>
      <c r="B311" s="199" t="str">
        <f>Capacidades!M1804</f>
        <v xml:space="preserve">   </v>
      </c>
      <c r="C311" s="189"/>
      <c r="D311" s="194"/>
      <c r="E311" s="194"/>
      <c r="F311" s="194"/>
      <c r="G311" s="194"/>
      <c r="H311" s="194"/>
      <c r="I311" s="194"/>
      <c r="J311" s="194"/>
      <c r="K311" s="194"/>
      <c r="L311" s="195"/>
      <c r="M311" s="24" t="str">
        <f t="shared" si="2"/>
        <v xml:space="preserve">   </v>
      </c>
      <c r="N311" s="25"/>
      <c r="O311" s="25"/>
      <c r="P311" s="25"/>
      <c r="Q311" s="25"/>
      <c r="R311" s="25"/>
      <c r="S311" s="25"/>
      <c r="T311" s="25"/>
      <c r="U311" s="25"/>
      <c r="V311" s="25"/>
      <c r="W311" s="25"/>
      <c r="X311" s="25"/>
      <c r="Y311" s="25"/>
      <c r="Z311" s="25"/>
    </row>
    <row r="312" spans="1:26" ht="12.75" customHeight="1" x14ac:dyDescent="0.25">
      <c r="A312" s="189" t="str">
        <f>Capacidades!L1805</f>
        <v xml:space="preserve">       </v>
      </c>
      <c r="B312" s="199" t="str">
        <f>Capacidades!M1805</f>
        <v xml:space="preserve">   </v>
      </c>
      <c r="C312" s="196"/>
      <c r="D312" s="191">
        <f>Organización_Modular!F194</f>
        <v>0</v>
      </c>
      <c r="E312" s="191">
        <f>Organización_Modular!G194</f>
        <v>0</v>
      </c>
      <c r="F312" s="191">
        <f>Organización_Modular!H194</f>
        <v>0</v>
      </c>
      <c r="G312" s="191">
        <f>Organización_Modular!I194</f>
        <v>0</v>
      </c>
      <c r="H312" s="191">
        <f>SUM(F312:G312)</f>
        <v>0</v>
      </c>
      <c r="I312" s="191">
        <f>F312*16</f>
        <v>0</v>
      </c>
      <c r="J312" s="191">
        <f>G312*32</f>
        <v>0</v>
      </c>
      <c r="K312" s="191">
        <f>SUM(I312:J312)</f>
        <v>0</v>
      </c>
      <c r="L312" s="192"/>
      <c r="M312" s="24" t="str">
        <f t="shared" si="2"/>
        <v xml:space="preserve">   </v>
      </c>
      <c r="N312" s="25"/>
      <c r="O312" s="25"/>
      <c r="P312" s="25"/>
      <c r="Q312" s="25"/>
      <c r="R312" s="25"/>
      <c r="S312" s="25"/>
      <c r="T312" s="25"/>
      <c r="U312" s="25"/>
      <c r="V312" s="25"/>
      <c r="W312" s="25"/>
      <c r="X312" s="25"/>
      <c r="Y312" s="25"/>
      <c r="Z312" s="25"/>
    </row>
    <row r="313" spans="1:26" ht="12.75" customHeight="1" x14ac:dyDescent="0.25">
      <c r="A313" s="193"/>
      <c r="B313" s="199" t="str">
        <f>Capacidades!M1806</f>
        <v xml:space="preserve">   </v>
      </c>
      <c r="C313" s="196"/>
      <c r="D313" s="194"/>
      <c r="E313" s="194"/>
      <c r="F313" s="194"/>
      <c r="G313" s="194"/>
      <c r="H313" s="194"/>
      <c r="I313" s="194"/>
      <c r="J313" s="194"/>
      <c r="K313" s="194"/>
      <c r="L313" s="195"/>
      <c r="M313" s="24" t="str">
        <f t="shared" si="2"/>
        <v xml:space="preserve">   </v>
      </c>
      <c r="N313" s="25"/>
      <c r="O313" s="25"/>
      <c r="P313" s="25"/>
      <c r="Q313" s="25"/>
      <c r="R313" s="25"/>
      <c r="S313" s="25"/>
      <c r="T313" s="25"/>
      <c r="U313" s="25"/>
      <c r="V313" s="25"/>
      <c r="W313" s="25"/>
      <c r="X313" s="25"/>
      <c r="Y313" s="25"/>
      <c r="Z313" s="25"/>
    </row>
    <row r="314" spans="1:26" ht="12.75" customHeight="1" x14ac:dyDescent="0.25">
      <c r="A314" s="193"/>
      <c r="B314" s="199" t="str">
        <f>Capacidades!M1807</f>
        <v xml:space="preserve">   </v>
      </c>
      <c r="C314" s="196"/>
      <c r="D314" s="194"/>
      <c r="E314" s="194"/>
      <c r="F314" s="194"/>
      <c r="G314" s="194"/>
      <c r="H314" s="194"/>
      <c r="I314" s="194"/>
      <c r="J314" s="194"/>
      <c r="K314" s="194"/>
      <c r="L314" s="195"/>
      <c r="M314" s="24" t="str">
        <f t="shared" si="2"/>
        <v xml:space="preserve">   </v>
      </c>
      <c r="N314" s="25"/>
      <c r="O314" s="25"/>
      <c r="P314" s="25"/>
      <c r="Q314" s="25"/>
      <c r="R314" s="25"/>
      <c r="S314" s="25"/>
      <c r="T314" s="25"/>
      <c r="U314" s="25"/>
      <c r="V314" s="25"/>
      <c r="W314" s="25"/>
      <c r="X314" s="25"/>
      <c r="Y314" s="25"/>
      <c r="Z314" s="25"/>
    </row>
    <row r="315" spans="1:26" ht="12.75" customHeight="1" x14ac:dyDescent="0.25">
      <c r="A315" s="193"/>
      <c r="B315" s="199" t="str">
        <f>Capacidades!M1808</f>
        <v xml:space="preserve">   </v>
      </c>
      <c r="C315" s="196"/>
      <c r="D315" s="194"/>
      <c r="E315" s="194"/>
      <c r="F315" s="194"/>
      <c r="G315" s="194"/>
      <c r="H315" s="194"/>
      <c r="I315" s="194"/>
      <c r="J315" s="194"/>
      <c r="K315" s="194"/>
      <c r="L315" s="195"/>
      <c r="M315" s="24" t="str">
        <f t="shared" si="2"/>
        <v xml:space="preserve">   </v>
      </c>
      <c r="N315" s="25"/>
      <c r="O315" s="25"/>
      <c r="P315" s="25"/>
      <c r="Q315" s="25"/>
      <c r="R315" s="25"/>
      <c r="S315" s="25"/>
      <c r="T315" s="25"/>
      <c r="U315" s="25"/>
      <c r="V315" s="25"/>
      <c r="W315" s="25"/>
      <c r="X315" s="25"/>
      <c r="Y315" s="25"/>
      <c r="Z315" s="25"/>
    </row>
    <row r="316" spans="1:26" ht="12.75" customHeight="1" x14ac:dyDescent="0.25">
      <c r="A316" s="193"/>
      <c r="B316" s="199" t="str">
        <f>Capacidades!M1809</f>
        <v xml:space="preserve">   </v>
      </c>
      <c r="C316" s="196"/>
      <c r="D316" s="194"/>
      <c r="E316" s="194"/>
      <c r="F316" s="194"/>
      <c r="G316" s="194"/>
      <c r="H316" s="194"/>
      <c r="I316" s="194"/>
      <c r="J316" s="194"/>
      <c r="K316" s="194"/>
      <c r="L316" s="195"/>
      <c r="M316" s="24" t="str">
        <f t="shared" si="2"/>
        <v xml:space="preserve">   </v>
      </c>
      <c r="N316" s="25"/>
      <c r="O316" s="25"/>
      <c r="P316" s="25"/>
      <c r="Q316" s="25"/>
      <c r="R316" s="25"/>
      <c r="S316" s="25"/>
      <c r="T316" s="25"/>
      <c r="U316" s="25"/>
      <c r="V316" s="25"/>
      <c r="W316" s="25"/>
      <c r="X316" s="25"/>
      <c r="Y316" s="25"/>
      <c r="Z316" s="25"/>
    </row>
    <row r="317" spans="1:26" ht="12.75" customHeight="1" x14ac:dyDescent="0.25">
      <c r="A317" s="193"/>
      <c r="B317" s="199" t="str">
        <f>Capacidades!M1810</f>
        <v xml:space="preserve">   </v>
      </c>
      <c r="C317" s="196"/>
      <c r="D317" s="194"/>
      <c r="E317" s="194"/>
      <c r="F317" s="194"/>
      <c r="G317" s="194"/>
      <c r="H317" s="194"/>
      <c r="I317" s="194"/>
      <c r="J317" s="194"/>
      <c r="K317" s="194"/>
      <c r="L317" s="195"/>
      <c r="M317" s="24" t="str">
        <f t="shared" si="2"/>
        <v xml:space="preserve">   </v>
      </c>
      <c r="N317" s="25"/>
      <c r="O317" s="25"/>
      <c r="P317" s="25"/>
      <c r="Q317" s="25"/>
      <c r="R317" s="25"/>
      <c r="S317" s="25"/>
      <c r="T317" s="25"/>
      <c r="U317" s="25"/>
      <c r="V317" s="25"/>
      <c r="W317" s="25"/>
      <c r="X317" s="25"/>
      <c r="Y317" s="25"/>
      <c r="Z317" s="25"/>
    </row>
    <row r="318" spans="1:26" ht="12.75" customHeight="1" x14ac:dyDescent="0.25">
      <c r="A318" s="193"/>
      <c r="B318" s="199" t="str">
        <f>Capacidades!M1811</f>
        <v xml:space="preserve">   </v>
      </c>
      <c r="C318" s="196"/>
      <c r="D318" s="194"/>
      <c r="E318" s="194"/>
      <c r="F318" s="194"/>
      <c r="G318" s="194"/>
      <c r="H318" s="194"/>
      <c r="I318" s="194"/>
      <c r="J318" s="194"/>
      <c r="K318" s="194"/>
      <c r="L318" s="195"/>
      <c r="M318" s="24" t="str">
        <f t="shared" si="2"/>
        <v xml:space="preserve">   </v>
      </c>
      <c r="N318" s="25"/>
      <c r="O318" s="25"/>
      <c r="P318" s="25"/>
      <c r="Q318" s="25"/>
      <c r="R318" s="25"/>
      <c r="S318" s="25"/>
      <c r="T318" s="25"/>
      <c r="U318" s="25"/>
      <c r="V318" s="25"/>
      <c r="W318" s="25"/>
      <c r="X318" s="25"/>
      <c r="Y318" s="25"/>
      <c r="Z318" s="25"/>
    </row>
    <row r="319" spans="1:26" ht="12.75" customHeight="1" x14ac:dyDescent="0.25">
      <c r="A319" s="193"/>
      <c r="B319" s="199" t="str">
        <f>Capacidades!M1812</f>
        <v xml:space="preserve">   </v>
      </c>
      <c r="C319" s="196"/>
      <c r="D319" s="194"/>
      <c r="E319" s="194"/>
      <c r="F319" s="194"/>
      <c r="G319" s="194"/>
      <c r="H319" s="194"/>
      <c r="I319" s="194"/>
      <c r="J319" s="194"/>
      <c r="K319" s="194"/>
      <c r="L319" s="195"/>
      <c r="M319" s="24" t="str">
        <f t="shared" si="2"/>
        <v xml:space="preserve">   </v>
      </c>
      <c r="N319" s="25"/>
      <c r="O319" s="25"/>
      <c r="P319" s="25"/>
      <c r="Q319" s="25"/>
      <c r="R319" s="25"/>
      <c r="S319" s="25"/>
      <c r="T319" s="25"/>
      <c r="U319" s="25"/>
      <c r="V319" s="25"/>
      <c r="W319" s="25"/>
      <c r="X319" s="25"/>
      <c r="Y319" s="25"/>
      <c r="Z319" s="25"/>
    </row>
    <row r="320" spans="1:26" ht="12.75" customHeight="1" x14ac:dyDescent="0.25">
      <c r="A320" s="193"/>
      <c r="B320" s="199" t="str">
        <f>Capacidades!M1813</f>
        <v xml:space="preserve">   </v>
      </c>
      <c r="C320" s="196"/>
      <c r="D320" s="194"/>
      <c r="E320" s="194"/>
      <c r="F320" s="194"/>
      <c r="G320" s="194"/>
      <c r="H320" s="194"/>
      <c r="I320" s="194"/>
      <c r="J320" s="194"/>
      <c r="K320" s="194"/>
      <c r="L320" s="195"/>
      <c r="M320" s="24" t="str">
        <f t="shared" si="2"/>
        <v xml:space="preserve">   </v>
      </c>
      <c r="N320" s="25"/>
      <c r="O320" s="25"/>
      <c r="P320" s="25"/>
      <c r="Q320" s="25"/>
      <c r="R320" s="25"/>
      <c r="S320" s="25"/>
      <c r="T320" s="25"/>
      <c r="U320" s="25"/>
      <c r="V320" s="25"/>
      <c r="W320" s="25"/>
      <c r="X320" s="25"/>
      <c r="Y320" s="25"/>
      <c r="Z320" s="25"/>
    </row>
    <row r="321" spans="1:26" ht="12.75" customHeight="1" x14ac:dyDescent="0.25">
      <c r="A321" s="199"/>
      <c r="B321" s="199" t="str">
        <f>Capacidades!M1814</f>
        <v xml:space="preserve">   </v>
      </c>
      <c r="C321" s="189"/>
      <c r="D321" s="194"/>
      <c r="E321" s="194"/>
      <c r="F321" s="194"/>
      <c r="G321" s="194"/>
      <c r="H321" s="194"/>
      <c r="I321" s="194"/>
      <c r="J321" s="194"/>
      <c r="K321" s="194"/>
      <c r="L321" s="195"/>
      <c r="M321" s="24" t="str">
        <f t="shared" si="2"/>
        <v xml:space="preserve">   </v>
      </c>
      <c r="N321" s="25"/>
      <c r="O321" s="25"/>
      <c r="P321" s="25"/>
      <c r="Q321" s="25"/>
      <c r="R321" s="25"/>
      <c r="S321" s="25"/>
      <c r="T321" s="25"/>
      <c r="U321" s="25"/>
      <c r="V321" s="25"/>
      <c r="W321" s="25"/>
      <c r="X321" s="25"/>
      <c r="Y321" s="25"/>
      <c r="Z321" s="25"/>
    </row>
    <row r="322" spans="1:26" ht="12.75" customHeight="1" x14ac:dyDescent="0.25">
      <c r="A322" s="551" t="s">
        <v>526</v>
      </c>
      <c r="B322" s="548"/>
      <c r="C322" s="548"/>
      <c r="D322" s="548"/>
      <c r="E322" s="548"/>
      <c r="F322" s="548"/>
      <c r="G322" s="548"/>
      <c r="H322" s="548"/>
      <c r="I322" s="548"/>
      <c r="J322" s="548"/>
      <c r="K322" s="548"/>
      <c r="L322" s="540"/>
      <c r="M322" s="24" t="str">
        <f t="shared" ref="M322:M358" si="3">A322</f>
        <v xml:space="preserve">COMPETENCIAS PARA LA EMPLEABILIDAD INCORPORADAS COMO CONTENIDO  TRANSVERSAL </v>
      </c>
      <c r="N322" s="25"/>
      <c r="O322" s="25"/>
      <c r="P322" s="25"/>
      <c r="Q322" s="25"/>
      <c r="R322" s="25"/>
      <c r="S322" s="25"/>
      <c r="T322" s="25"/>
      <c r="U322" s="25"/>
      <c r="V322" s="25"/>
      <c r="W322" s="25"/>
      <c r="X322" s="25"/>
      <c r="Y322" s="25"/>
      <c r="Z322" s="25"/>
    </row>
    <row r="323" spans="1:26" ht="24" customHeight="1" x14ac:dyDescent="0.25">
      <c r="A323" s="539" t="str">
        <f>'M5'!A323:L323</f>
        <v>CE6. Cultura Ambiental.-  Interactuar con el entorno de forma ética, autonoma responsable y sostenible preservando y cuidando el ambiente natural y social, contrarestando los efectos negativos generados por la acción humana evitando otros daños. (T)</v>
      </c>
      <c r="B323" s="548"/>
      <c r="C323" s="548"/>
      <c r="D323" s="548"/>
      <c r="E323" s="548"/>
      <c r="F323" s="548"/>
      <c r="G323" s="548"/>
      <c r="H323" s="548"/>
      <c r="I323" s="548"/>
      <c r="J323" s="548"/>
      <c r="K323" s="548"/>
      <c r="L323" s="540"/>
      <c r="M323" s="24" t="str">
        <f t="shared" si="3"/>
        <v>CE6. Cultura Ambiental.-  Interactuar con el entorno de forma ética, autonoma responsable y sostenible preservando y cuidando el ambiente natural y social, contrarestando los efectos negativos generados por la acción humana evitando otros daños. (T)</v>
      </c>
      <c r="N323" s="25"/>
      <c r="O323" s="25"/>
      <c r="P323" s="25"/>
      <c r="Q323" s="25"/>
      <c r="R323" s="25"/>
      <c r="S323" s="25"/>
      <c r="T323" s="25"/>
      <c r="U323" s="25"/>
      <c r="V323" s="25"/>
      <c r="W323" s="25"/>
      <c r="X323" s="25"/>
      <c r="Y323" s="25"/>
      <c r="Z323" s="25"/>
    </row>
    <row r="324" spans="1:26" ht="24" customHeight="1" x14ac:dyDescent="0.25">
      <c r="A324" s="539" t="str">
        <f>'M5'!A324:L324</f>
        <v>CE 7.  Liderazgo personal y profesional .- Articular recursos y potencialidades de cada integrante de su equipo logrando un trabajo comprometido, colaborativo, creativo, ético, sensible a su contexto social y ambiente, en pro del bien común. (T)</v>
      </c>
      <c r="B324" s="548"/>
      <c r="C324" s="548"/>
      <c r="D324" s="548"/>
      <c r="E324" s="548"/>
      <c r="F324" s="548"/>
      <c r="G324" s="548"/>
      <c r="H324" s="548"/>
      <c r="I324" s="548"/>
      <c r="J324" s="548"/>
      <c r="K324" s="548"/>
      <c r="L324" s="540"/>
      <c r="M324" s="24" t="str">
        <f t="shared" si="3"/>
        <v>CE 7.  Liderazgo personal y profesional .- Articular recursos y potencialidades de cada integrante de su equipo logrando un trabajo comprometido, colaborativo, creativo, ético, sensible a su contexto social y ambiente, en pro del bien común. (T)</v>
      </c>
      <c r="N324" s="25"/>
      <c r="O324" s="25"/>
      <c r="P324" s="25"/>
      <c r="Q324" s="25"/>
      <c r="R324" s="25"/>
      <c r="S324" s="25"/>
      <c r="T324" s="25"/>
      <c r="U324" s="25"/>
      <c r="V324" s="25"/>
      <c r="W324" s="25"/>
      <c r="X324" s="25"/>
      <c r="Y324" s="25"/>
      <c r="Z324" s="25"/>
    </row>
    <row r="325" spans="1:26" ht="18.75" customHeight="1" x14ac:dyDescent="0.25">
      <c r="A325" s="539">
        <f>'M5'!A325:L325</f>
        <v>0</v>
      </c>
      <c r="B325" s="548"/>
      <c r="C325" s="548"/>
      <c r="D325" s="548"/>
      <c r="E325" s="548"/>
      <c r="F325" s="548"/>
      <c r="G325" s="548"/>
      <c r="H325" s="548"/>
      <c r="I325" s="548"/>
      <c r="J325" s="548"/>
      <c r="K325" s="548"/>
      <c r="L325" s="540"/>
      <c r="M325" s="24">
        <f t="shared" si="3"/>
        <v>0</v>
      </c>
      <c r="N325" s="25"/>
      <c r="O325" s="25"/>
      <c r="P325" s="25"/>
      <c r="Q325" s="25"/>
      <c r="R325" s="25"/>
      <c r="S325" s="25"/>
      <c r="T325" s="25"/>
      <c r="U325" s="25"/>
      <c r="V325" s="25"/>
      <c r="W325" s="25"/>
      <c r="X325" s="25"/>
      <c r="Y325" s="25"/>
      <c r="Z325" s="25"/>
    </row>
    <row r="326" spans="1:26" ht="25.5" customHeight="1" x14ac:dyDescent="0.25">
      <c r="A326" s="547" t="s">
        <v>529</v>
      </c>
      <c r="B326" s="540"/>
      <c r="C326" s="547" t="s">
        <v>570</v>
      </c>
      <c r="D326" s="548"/>
      <c r="E326" s="548"/>
      <c r="F326" s="548"/>
      <c r="G326" s="548"/>
      <c r="H326" s="548"/>
      <c r="I326" s="548"/>
      <c r="J326" s="548"/>
      <c r="K326" s="548"/>
      <c r="L326" s="540"/>
      <c r="M326" s="24" t="str">
        <f t="shared" si="3"/>
        <v>CAPACIDADES A FORTALECER</v>
      </c>
      <c r="N326" s="25"/>
      <c r="O326" s="25"/>
      <c r="P326" s="25"/>
      <c r="Q326" s="25"/>
      <c r="R326" s="25"/>
      <c r="S326" s="25"/>
      <c r="T326" s="25"/>
      <c r="U326" s="25"/>
      <c r="V326" s="25"/>
      <c r="W326" s="25"/>
      <c r="X326" s="25"/>
      <c r="Y326" s="25"/>
      <c r="Z326" s="25"/>
    </row>
    <row r="327" spans="1:26" ht="12.75" customHeight="1" x14ac:dyDescent="0.25">
      <c r="A327" s="539" t="str">
        <f t="shared" ref="A327:A346" ca="1" si="4">OFFSET($A$9,(ROW()-326)*10-1,0)</f>
        <v xml:space="preserve">       </v>
      </c>
      <c r="B327" s="540"/>
      <c r="C327" s="206" t="str">
        <f>'M5'!C327:L356</f>
        <v>CE6 Cultura Ambiental:
1. Establecer como política institucional la práctica de la cultura ambiental, buscando el punto de equilibrio entre las actividades humanas y el medio ambiente. 
2. Implementar normas institucionales para la práctica de las 5R de manera paulatina.  
CE5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v>
      </c>
      <c r="D327" s="207"/>
      <c r="E327" s="207"/>
      <c r="F327" s="207"/>
      <c r="G327" s="207"/>
      <c r="H327" s="207"/>
      <c r="I327" s="207"/>
      <c r="J327" s="207"/>
      <c r="K327" s="207"/>
      <c r="L327" s="208"/>
      <c r="M327" s="24" t="str">
        <f t="shared" ca="1" si="3"/>
        <v xml:space="preserve">       </v>
      </c>
      <c r="N327" s="25"/>
      <c r="O327" s="25"/>
      <c r="P327" s="25"/>
      <c r="Q327" s="25"/>
      <c r="R327" s="25"/>
      <c r="S327" s="25"/>
      <c r="T327" s="25"/>
      <c r="U327" s="25"/>
      <c r="V327" s="25"/>
      <c r="W327" s="25"/>
      <c r="X327" s="25"/>
      <c r="Y327" s="25"/>
      <c r="Z327" s="25"/>
    </row>
    <row r="328" spans="1:26" ht="12.75" customHeight="1" x14ac:dyDescent="0.25">
      <c r="A328" s="539" t="str">
        <f t="shared" ca="1" si="4"/>
        <v xml:space="preserve">       </v>
      </c>
      <c r="B328" s="540"/>
      <c r="C328" s="327"/>
      <c r="D328" s="209"/>
      <c r="E328" s="209"/>
      <c r="F328" s="209"/>
      <c r="G328" s="209"/>
      <c r="H328" s="209"/>
      <c r="I328" s="209"/>
      <c r="J328" s="209"/>
      <c r="K328" s="209"/>
      <c r="L328" s="210"/>
      <c r="M328" s="24" t="str">
        <f t="shared" ca="1" si="3"/>
        <v xml:space="preserve">       </v>
      </c>
      <c r="N328" s="25"/>
      <c r="O328" s="25"/>
      <c r="P328" s="25"/>
      <c r="Q328" s="25"/>
      <c r="R328" s="25"/>
      <c r="S328" s="25"/>
      <c r="T328" s="25"/>
      <c r="U328" s="25"/>
      <c r="V328" s="25"/>
      <c r="W328" s="25"/>
      <c r="X328" s="25"/>
      <c r="Y328" s="25"/>
      <c r="Z328" s="25"/>
    </row>
    <row r="329" spans="1:26" ht="12.75" customHeight="1" x14ac:dyDescent="0.25">
      <c r="A329" s="539" t="str">
        <f t="shared" ca="1" si="4"/>
        <v xml:space="preserve">       </v>
      </c>
      <c r="B329" s="540"/>
      <c r="C329" s="327"/>
      <c r="D329" s="209"/>
      <c r="E329" s="209"/>
      <c r="F329" s="209"/>
      <c r="G329" s="209"/>
      <c r="H329" s="209"/>
      <c r="I329" s="209"/>
      <c r="J329" s="209"/>
      <c r="K329" s="209"/>
      <c r="L329" s="210"/>
      <c r="M329" s="24" t="str">
        <f t="shared" ca="1" si="3"/>
        <v xml:space="preserve">       </v>
      </c>
      <c r="N329" s="25"/>
      <c r="O329" s="25"/>
      <c r="P329" s="25"/>
      <c r="Q329" s="25"/>
      <c r="R329" s="25"/>
      <c r="S329" s="25"/>
      <c r="T329" s="25"/>
      <c r="U329" s="25"/>
      <c r="V329" s="25"/>
      <c r="W329" s="25"/>
      <c r="X329" s="25"/>
      <c r="Y329" s="25"/>
      <c r="Z329" s="25"/>
    </row>
    <row r="330" spans="1:26" ht="12.75" customHeight="1" x14ac:dyDescent="0.25">
      <c r="A330" s="539" t="str">
        <f t="shared" ca="1" si="4"/>
        <v xml:space="preserve">       </v>
      </c>
      <c r="B330" s="540"/>
      <c r="C330" s="327"/>
      <c r="D330" s="209"/>
      <c r="E330" s="209"/>
      <c r="F330" s="209"/>
      <c r="G330" s="209"/>
      <c r="H330" s="209"/>
      <c r="I330" s="209"/>
      <c r="J330" s="209"/>
      <c r="K330" s="209"/>
      <c r="L330" s="210"/>
      <c r="M330" s="24" t="str">
        <f t="shared" ca="1" si="3"/>
        <v xml:space="preserve">       </v>
      </c>
      <c r="N330" s="25"/>
      <c r="O330" s="25"/>
      <c r="P330" s="25"/>
      <c r="Q330" s="25"/>
      <c r="R330" s="25"/>
      <c r="S330" s="25"/>
      <c r="T330" s="25"/>
      <c r="U330" s="25"/>
      <c r="V330" s="25"/>
      <c r="W330" s="25"/>
      <c r="X330" s="25"/>
      <c r="Y330" s="25"/>
      <c r="Z330" s="25"/>
    </row>
    <row r="331" spans="1:26" ht="12.75" customHeight="1" x14ac:dyDescent="0.25">
      <c r="A331" s="539" t="str">
        <f t="shared" ca="1" si="4"/>
        <v xml:space="preserve">       </v>
      </c>
      <c r="B331" s="540"/>
      <c r="C331" s="327"/>
      <c r="D331" s="209"/>
      <c r="E331" s="209"/>
      <c r="F331" s="209"/>
      <c r="G331" s="209"/>
      <c r="H331" s="209"/>
      <c r="I331" s="209"/>
      <c r="J331" s="209"/>
      <c r="K331" s="209"/>
      <c r="L331" s="210"/>
      <c r="M331" s="24" t="str">
        <f t="shared" ca="1" si="3"/>
        <v xml:space="preserve">       </v>
      </c>
      <c r="N331" s="25"/>
      <c r="O331" s="25"/>
      <c r="P331" s="25"/>
      <c r="Q331" s="25"/>
      <c r="R331" s="25"/>
      <c r="S331" s="25"/>
      <c r="T331" s="25"/>
      <c r="U331" s="25"/>
      <c r="V331" s="25"/>
      <c r="W331" s="25"/>
      <c r="X331" s="25"/>
      <c r="Y331" s="25"/>
      <c r="Z331" s="25"/>
    </row>
    <row r="332" spans="1:26" ht="12.75" customHeight="1" x14ac:dyDescent="0.25">
      <c r="A332" s="539" t="str">
        <f t="shared" ca="1" si="4"/>
        <v xml:space="preserve">       </v>
      </c>
      <c r="B332" s="540"/>
      <c r="C332" s="327"/>
      <c r="D332" s="209"/>
      <c r="E332" s="209"/>
      <c r="F332" s="209"/>
      <c r="G332" s="209"/>
      <c r="H332" s="209"/>
      <c r="I332" s="209"/>
      <c r="J332" s="209"/>
      <c r="K332" s="209"/>
      <c r="L332" s="210"/>
      <c r="M332" s="24" t="str">
        <f t="shared" ca="1" si="3"/>
        <v xml:space="preserve">       </v>
      </c>
      <c r="N332" s="25"/>
      <c r="O332" s="25"/>
      <c r="P332" s="25"/>
      <c r="Q332" s="25"/>
      <c r="R332" s="25"/>
      <c r="S332" s="25"/>
      <c r="T332" s="25"/>
      <c r="U332" s="25"/>
      <c r="V332" s="25"/>
      <c r="W332" s="25"/>
      <c r="X332" s="25"/>
      <c r="Y332" s="25"/>
      <c r="Z332" s="25"/>
    </row>
    <row r="333" spans="1:26" ht="12.75" customHeight="1" x14ac:dyDescent="0.25">
      <c r="A333" s="539" t="str">
        <f t="shared" ca="1" si="4"/>
        <v xml:space="preserve">       </v>
      </c>
      <c r="B333" s="540"/>
      <c r="C333" s="327"/>
      <c r="D333" s="209"/>
      <c r="E333" s="209"/>
      <c r="F333" s="209"/>
      <c r="G333" s="209"/>
      <c r="H333" s="209"/>
      <c r="I333" s="209"/>
      <c r="J333" s="209"/>
      <c r="K333" s="209"/>
      <c r="L333" s="210"/>
      <c r="M333" s="24" t="str">
        <f t="shared" ca="1" si="3"/>
        <v xml:space="preserve">       </v>
      </c>
      <c r="N333" s="25"/>
      <c r="O333" s="25"/>
      <c r="P333" s="25"/>
      <c r="Q333" s="25"/>
      <c r="R333" s="25"/>
      <c r="S333" s="25"/>
      <c r="T333" s="25"/>
      <c r="U333" s="25"/>
      <c r="V333" s="25"/>
      <c r="W333" s="25"/>
      <c r="X333" s="25"/>
      <c r="Y333" s="25"/>
      <c r="Z333" s="25"/>
    </row>
    <row r="334" spans="1:26" ht="12.75" customHeight="1" x14ac:dyDescent="0.25">
      <c r="A334" s="539" t="str">
        <f t="shared" ca="1" si="4"/>
        <v xml:space="preserve">       </v>
      </c>
      <c r="B334" s="540"/>
      <c r="C334" s="327"/>
      <c r="D334" s="209"/>
      <c r="E334" s="209"/>
      <c r="F334" s="209"/>
      <c r="G334" s="209"/>
      <c r="H334" s="209"/>
      <c r="I334" s="209"/>
      <c r="J334" s="209"/>
      <c r="K334" s="209"/>
      <c r="L334" s="210"/>
      <c r="M334" s="24" t="str">
        <f t="shared" ca="1" si="3"/>
        <v xml:space="preserve">       </v>
      </c>
      <c r="N334" s="25"/>
      <c r="O334" s="25"/>
      <c r="P334" s="25"/>
      <c r="Q334" s="25"/>
      <c r="R334" s="25"/>
      <c r="S334" s="25"/>
      <c r="T334" s="25"/>
      <c r="U334" s="25"/>
      <c r="V334" s="25"/>
      <c r="W334" s="25"/>
      <c r="X334" s="25"/>
      <c r="Y334" s="25"/>
      <c r="Z334" s="25"/>
    </row>
    <row r="335" spans="1:26" ht="12.75" customHeight="1" x14ac:dyDescent="0.25">
      <c r="A335" s="539" t="str">
        <f t="shared" ca="1" si="4"/>
        <v xml:space="preserve">       </v>
      </c>
      <c r="B335" s="540"/>
      <c r="C335" s="327"/>
      <c r="D335" s="209"/>
      <c r="E335" s="209"/>
      <c r="F335" s="209"/>
      <c r="G335" s="209"/>
      <c r="H335" s="209"/>
      <c r="I335" s="209"/>
      <c r="J335" s="209"/>
      <c r="K335" s="209"/>
      <c r="L335" s="210"/>
      <c r="M335" s="24" t="str">
        <f t="shared" ca="1" si="3"/>
        <v xml:space="preserve">       </v>
      </c>
      <c r="N335" s="25"/>
      <c r="O335" s="25"/>
      <c r="P335" s="25"/>
      <c r="Q335" s="25"/>
      <c r="R335" s="25"/>
      <c r="S335" s="25"/>
      <c r="T335" s="25"/>
      <c r="U335" s="25"/>
      <c r="V335" s="25"/>
      <c r="W335" s="25"/>
      <c r="X335" s="25"/>
      <c r="Y335" s="25"/>
      <c r="Z335" s="25"/>
    </row>
    <row r="336" spans="1:26" ht="12.75" customHeight="1" x14ac:dyDescent="0.25">
      <c r="A336" s="539" t="str">
        <f t="shared" ca="1" si="4"/>
        <v xml:space="preserve">       </v>
      </c>
      <c r="B336" s="540"/>
      <c r="C336" s="327"/>
      <c r="D336" s="209"/>
      <c r="E336" s="209"/>
      <c r="F336" s="209"/>
      <c r="G336" s="209"/>
      <c r="H336" s="209"/>
      <c r="I336" s="209"/>
      <c r="J336" s="209"/>
      <c r="K336" s="209"/>
      <c r="L336" s="210"/>
      <c r="M336" s="24" t="str">
        <f t="shared" ca="1" si="3"/>
        <v xml:space="preserve">       </v>
      </c>
      <c r="N336" s="25"/>
      <c r="O336" s="25"/>
      <c r="P336" s="25"/>
      <c r="Q336" s="25"/>
      <c r="R336" s="25"/>
      <c r="S336" s="25"/>
      <c r="T336" s="25"/>
      <c r="U336" s="25"/>
      <c r="V336" s="25"/>
      <c r="W336" s="25"/>
      <c r="X336" s="25"/>
      <c r="Y336" s="25"/>
      <c r="Z336" s="25"/>
    </row>
    <row r="337" spans="1:26" ht="12.75" customHeight="1" x14ac:dyDescent="0.25">
      <c r="A337" s="539" t="str">
        <f t="shared" ca="1" si="4"/>
        <v xml:space="preserve">       </v>
      </c>
      <c r="B337" s="540"/>
      <c r="C337" s="327"/>
      <c r="D337" s="209"/>
      <c r="E337" s="209"/>
      <c r="F337" s="209"/>
      <c r="G337" s="209"/>
      <c r="H337" s="209"/>
      <c r="I337" s="209"/>
      <c r="J337" s="209"/>
      <c r="K337" s="209"/>
      <c r="L337" s="210"/>
      <c r="M337" s="24" t="str">
        <f t="shared" ca="1" si="3"/>
        <v xml:space="preserve">       </v>
      </c>
      <c r="N337" s="25"/>
      <c r="O337" s="25"/>
      <c r="P337" s="25"/>
      <c r="Q337" s="25"/>
      <c r="R337" s="25"/>
      <c r="S337" s="25"/>
      <c r="T337" s="25"/>
      <c r="U337" s="25"/>
      <c r="V337" s="25"/>
      <c r="W337" s="25"/>
      <c r="X337" s="25"/>
      <c r="Y337" s="25"/>
      <c r="Z337" s="25"/>
    </row>
    <row r="338" spans="1:26" ht="12.75" customHeight="1" x14ac:dyDescent="0.25">
      <c r="A338" s="539" t="str">
        <f t="shared" ca="1" si="4"/>
        <v xml:space="preserve">       </v>
      </c>
      <c r="B338" s="540"/>
      <c r="C338" s="327"/>
      <c r="D338" s="209"/>
      <c r="E338" s="209"/>
      <c r="F338" s="209"/>
      <c r="G338" s="209"/>
      <c r="H338" s="209"/>
      <c r="I338" s="209"/>
      <c r="J338" s="209"/>
      <c r="K338" s="209"/>
      <c r="L338" s="210"/>
      <c r="M338" s="24" t="str">
        <f t="shared" ca="1" si="3"/>
        <v xml:space="preserve">       </v>
      </c>
      <c r="N338" s="25"/>
      <c r="O338" s="25"/>
      <c r="P338" s="25"/>
      <c r="Q338" s="25"/>
      <c r="R338" s="25"/>
      <c r="S338" s="25"/>
      <c r="T338" s="25"/>
      <c r="U338" s="25"/>
      <c r="V338" s="25"/>
      <c r="W338" s="25"/>
      <c r="X338" s="25"/>
      <c r="Y338" s="25"/>
      <c r="Z338" s="25"/>
    </row>
    <row r="339" spans="1:26" ht="12.75" customHeight="1" x14ac:dyDescent="0.25">
      <c r="A339" s="539" t="str">
        <f t="shared" ca="1" si="4"/>
        <v xml:space="preserve">       </v>
      </c>
      <c r="B339" s="540"/>
      <c r="C339" s="327"/>
      <c r="D339" s="209"/>
      <c r="E339" s="209"/>
      <c r="F339" s="209"/>
      <c r="G339" s="209"/>
      <c r="H339" s="209"/>
      <c r="I339" s="209"/>
      <c r="J339" s="209"/>
      <c r="K339" s="209"/>
      <c r="L339" s="210"/>
      <c r="M339" s="24" t="str">
        <f t="shared" ca="1" si="3"/>
        <v xml:space="preserve">       </v>
      </c>
      <c r="N339" s="25"/>
      <c r="O339" s="25"/>
      <c r="P339" s="25"/>
      <c r="Q339" s="25"/>
      <c r="R339" s="25"/>
      <c r="S339" s="25"/>
      <c r="T339" s="25"/>
      <c r="U339" s="25"/>
      <c r="V339" s="25"/>
      <c r="W339" s="25"/>
      <c r="X339" s="25"/>
      <c r="Y339" s="25"/>
      <c r="Z339" s="25"/>
    </row>
    <row r="340" spans="1:26" ht="12.75" customHeight="1" x14ac:dyDescent="0.25">
      <c r="A340" s="539" t="str">
        <f t="shared" ca="1" si="4"/>
        <v xml:space="preserve">       </v>
      </c>
      <c r="B340" s="540"/>
      <c r="C340" s="327"/>
      <c r="D340" s="209"/>
      <c r="E340" s="209"/>
      <c r="F340" s="209"/>
      <c r="G340" s="209"/>
      <c r="H340" s="209"/>
      <c r="I340" s="209"/>
      <c r="J340" s="209"/>
      <c r="K340" s="209"/>
      <c r="L340" s="210"/>
      <c r="M340" s="24" t="str">
        <f t="shared" ca="1" si="3"/>
        <v xml:space="preserve">       </v>
      </c>
      <c r="N340" s="25"/>
      <c r="O340" s="25"/>
      <c r="P340" s="25"/>
      <c r="Q340" s="25"/>
      <c r="R340" s="25"/>
      <c r="S340" s="25"/>
      <c r="T340" s="25"/>
      <c r="U340" s="25"/>
      <c r="V340" s="25"/>
      <c r="W340" s="25"/>
      <c r="X340" s="25"/>
      <c r="Y340" s="25"/>
      <c r="Z340" s="25"/>
    </row>
    <row r="341" spans="1:26" ht="12.75" customHeight="1" x14ac:dyDescent="0.25">
      <c r="A341" s="539" t="str">
        <f t="shared" ca="1" si="4"/>
        <v xml:space="preserve">       </v>
      </c>
      <c r="B341" s="540"/>
      <c r="C341" s="327"/>
      <c r="D341" s="209"/>
      <c r="E341" s="209"/>
      <c r="F341" s="209"/>
      <c r="G341" s="209"/>
      <c r="H341" s="209"/>
      <c r="I341" s="209"/>
      <c r="J341" s="209"/>
      <c r="K341" s="209"/>
      <c r="L341" s="210"/>
      <c r="M341" s="24" t="str">
        <f t="shared" ca="1" si="3"/>
        <v xml:space="preserve">       </v>
      </c>
      <c r="N341" s="25"/>
      <c r="O341" s="25"/>
      <c r="P341" s="25"/>
      <c r="Q341" s="25"/>
      <c r="R341" s="25"/>
      <c r="S341" s="25"/>
      <c r="T341" s="25"/>
      <c r="U341" s="25"/>
      <c r="V341" s="25"/>
      <c r="W341" s="25"/>
      <c r="X341" s="25"/>
      <c r="Y341" s="25"/>
      <c r="Z341" s="25"/>
    </row>
    <row r="342" spans="1:26" ht="12.75" customHeight="1" x14ac:dyDescent="0.25">
      <c r="A342" s="539" t="str">
        <f t="shared" ca="1" si="4"/>
        <v xml:space="preserve">       </v>
      </c>
      <c r="B342" s="540"/>
      <c r="C342" s="327"/>
      <c r="D342" s="209"/>
      <c r="E342" s="209"/>
      <c r="F342" s="209"/>
      <c r="G342" s="209"/>
      <c r="H342" s="209"/>
      <c r="I342" s="209"/>
      <c r="J342" s="209"/>
      <c r="K342" s="209"/>
      <c r="L342" s="210"/>
      <c r="M342" s="24" t="str">
        <f t="shared" ca="1" si="3"/>
        <v xml:space="preserve">       </v>
      </c>
      <c r="N342" s="25"/>
      <c r="O342" s="25"/>
      <c r="P342" s="25"/>
      <c r="Q342" s="25"/>
      <c r="R342" s="25"/>
      <c r="S342" s="25"/>
      <c r="T342" s="25"/>
      <c r="U342" s="25"/>
      <c r="V342" s="25"/>
      <c r="W342" s="25"/>
      <c r="X342" s="25"/>
      <c r="Y342" s="25"/>
      <c r="Z342" s="25"/>
    </row>
    <row r="343" spans="1:26" ht="12.75" customHeight="1" x14ac:dyDescent="0.25">
      <c r="A343" s="539" t="str">
        <f t="shared" ca="1" si="4"/>
        <v xml:space="preserve">       </v>
      </c>
      <c r="B343" s="540"/>
      <c r="C343" s="327"/>
      <c r="D343" s="209"/>
      <c r="E343" s="209"/>
      <c r="F343" s="209"/>
      <c r="G343" s="209"/>
      <c r="H343" s="209"/>
      <c r="I343" s="209"/>
      <c r="J343" s="209"/>
      <c r="K343" s="209"/>
      <c r="L343" s="210"/>
      <c r="M343" s="24" t="str">
        <f t="shared" ca="1" si="3"/>
        <v xml:space="preserve">       </v>
      </c>
      <c r="N343" s="25"/>
      <c r="O343" s="25"/>
      <c r="P343" s="25"/>
      <c r="Q343" s="25"/>
      <c r="R343" s="25"/>
      <c r="S343" s="25"/>
      <c r="T343" s="25"/>
      <c r="U343" s="25"/>
      <c r="V343" s="25"/>
      <c r="W343" s="25"/>
      <c r="X343" s="25"/>
      <c r="Y343" s="25"/>
      <c r="Z343" s="25"/>
    </row>
    <row r="344" spans="1:26" ht="12.75" customHeight="1" x14ac:dyDescent="0.25">
      <c r="A344" s="539" t="str">
        <f t="shared" ca="1" si="4"/>
        <v xml:space="preserve">       </v>
      </c>
      <c r="B344" s="540"/>
      <c r="C344" s="327"/>
      <c r="D344" s="209"/>
      <c r="E344" s="209"/>
      <c r="F344" s="209"/>
      <c r="G344" s="209"/>
      <c r="H344" s="209"/>
      <c r="I344" s="209"/>
      <c r="J344" s="209"/>
      <c r="K344" s="209"/>
      <c r="L344" s="210"/>
      <c r="M344" s="24" t="str">
        <f t="shared" ca="1" si="3"/>
        <v xml:space="preserve">       </v>
      </c>
      <c r="N344" s="25"/>
      <c r="O344" s="25"/>
      <c r="P344" s="25"/>
      <c r="Q344" s="25"/>
      <c r="R344" s="25"/>
      <c r="S344" s="25"/>
      <c r="T344" s="25"/>
      <c r="U344" s="25"/>
      <c r="V344" s="25"/>
      <c r="W344" s="25"/>
      <c r="X344" s="25"/>
      <c r="Y344" s="25"/>
      <c r="Z344" s="25"/>
    </row>
    <row r="345" spans="1:26" ht="12.75" customHeight="1" x14ac:dyDescent="0.25">
      <c r="A345" s="539" t="str">
        <f t="shared" ca="1" si="4"/>
        <v xml:space="preserve">       </v>
      </c>
      <c r="B345" s="540"/>
      <c r="C345" s="327"/>
      <c r="D345" s="209"/>
      <c r="E345" s="209"/>
      <c r="F345" s="209"/>
      <c r="G345" s="209"/>
      <c r="H345" s="209"/>
      <c r="I345" s="209"/>
      <c r="J345" s="209"/>
      <c r="K345" s="209"/>
      <c r="L345" s="210"/>
      <c r="M345" s="24" t="str">
        <f t="shared" ca="1" si="3"/>
        <v xml:space="preserve">       </v>
      </c>
      <c r="N345" s="25"/>
      <c r="O345" s="25"/>
      <c r="P345" s="25"/>
      <c r="Q345" s="25"/>
      <c r="R345" s="25"/>
      <c r="S345" s="25"/>
      <c r="T345" s="25"/>
      <c r="U345" s="25"/>
      <c r="V345" s="25"/>
      <c r="W345" s="25"/>
      <c r="X345" s="25"/>
      <c r="Y345" s="25"/>
      <c r="Z345" s="25"/>
    </row>
    <row r="346" spans="1:26" ht="12.75" customHeight="1" x14ac:dyDescent="0.25">
      <c r="A346" s="539" t="str">
        <f t="shared" ca="1" si="4"/>
        <v xml:space="preserve">       </v>
      </c>
      <c r="B346" s="540"/>
      <c r="C346" s="327"/>
      <c r="D346" s="209"/>
      <c r="E346" s="209"/>
      <c r="F346" s="209"/>
      <c r="G346" s="209"/>
      <c r="H346" s="209"/>
      <c r="I346" s="209"/>
      <c r="J346" s="209"/>
      <c r="K346" s="209"/>
      <c r="L346" s="210"/>
      <c r="M346" s="24" t="str">
        <f t="shared" ca="1" si="3"/>
        <v xml:space="preserve">       </v>
      </c>
      <c r="N346" s="25"/>
      <c r="O346" s="25"/>
      <c r="P346" s="25"/>
      <c r="Q346" s="25"/>
      <c r="R346" s="25"/>
      <c r="S346" s="25"/>
      <c r="T346" s="25"/>
      <c r="U346" s="25"/>
      <c r="V346" s="25"/>
      <c r="W346" s="25"/>
      <c r="X346" s="25"/>
      <c r="Y346" s="25"/>
      <c r="Z346" s="25"/>
    </row>
    <row r="347" spans="1:26" ht="12.75" customHeight="1" x14ac:dyDescent="0.25">
      <c r="A347" s="539" t="str">
        <f t="shared" ref="A347:A356" ca="1" si="5">OFFSET($A$213,(ROW()-346)*10-1,0)</f>
        <v xml:space="preserve">       </v>
      </c>
      <c r="B347" s="540"/>
      <c r="C347" s="327"/>
      <c r="D347" s="209"/>
      <c r="E347" s="209"/>
      <c r="F347" s="209"/>
      <c r="G347" s="209"/>
      <c r="H347" s="209"/>
      <c r="I347" s="209"/>
      <c r="J347" s="209"/>
      <c r="K347" s="209"/>
      <c r="L347" s="210"/>
      <c r="M347" s="24" t="str">
        <f t="shared" ca="1" si="3"/>
        <v xml:space="preserve">       </v>
      </c>
      <c r="N347" s="25"/>
      <c r="O347" s="25"/>
      <c r="P347" s="25"/>
      <c r="Q347" s="25"/>
      <c r="R347" s="25"/>
      <c r="S347" s="25"/>
      <c r="T347" s="25"/>
      <c r="U347" s="25"/>
      <c r="V347" s="25"/>
      <c r="W347" s="25"/>
      <c r="X347" s="25"/>
      <c r="Y347" s="25"/>
      <c r="Z347" s="25"/>
    </row>
    <row r="348" spans="1:26" ht="12.75" customHeight="1" x14ac:dyDescent="0.25">
      <c r="A348" s="539" t="str">
        <f t="shared" ca="1" si="5"/>
        <v xml:space="preserve">       </v>
      </c>
      <c r="B348" s="540"/>
      <c r="C348" s="327"/>
      <c r="D348" s="209"/>
      <c r="E348" s="209"/>
      <c r="F348" s="209"/>
      <c r="G348" s="209"/>
      <c r="H348" s="209"/>
      <c r="I348" s="209"/>
      <c r="J348" s="209"/>
      <c r="K348" s="209"/>
      <c r="L348" s="210"/>
      <c r="M348" s="24" t="str">
        <f t="shared" ca="1" si="3"/>
        <v xml:space="preserve">       </v>
      </c>
      <c r="N348" s="25"/>
      <c r="O348" s="25"/>
      <c r="P348" s="25"/>
      <c r="Q348" s="25"/>
      <c r="R348" s="25"/>
      <c r="S348" s="25"/>
      <c r="T348" s="25"/>
      <c r="U348" s="25"/>
      <c r="V348" s="25"/>
      <c r="W348" s="25"/>
      <c r="X348" s="25"/>
      <c r="Y348" s="25"/>
      <c r="Z348" s="25"/>
    </row>
    <row r="349" spans="1:26" ht="12.75" customHeight="1" x14ac:dyDescent="0.25">
      <c r="A349" s="539" t="str">
        <f t="shared" ca="1" si="5"/>
        <v xml:space="preserve">       </v>
      </c>
      <c r="B349" s="540"/>
      <c r="C349" s="327"/>
      <c r="D349" s="209"/>
      <c r="E349" s="209"/>
      <c r="F349" s="209"/>
      <c r="G349" s="209"/>
      <c r="H349" s="209"/>
      <c r="I349" s="209"/>
      <c r="J349" s="209"/>
      <c r="K349" s="209"/>
      <c r="L349" s="210"/>
      <c r="M349" s="24" t="str">
        <f t="shared" ca="1" si="3"/>
        <v xml:space="preserve">       </v>
      </c>
      <c r="N349" s="25"/>
      <c r="O349" s="25"/>
      <c r="P349" s="25"/>
      <c r="Q349" s="25"/>
      <c r="R349" s="25"/>
      <c r="S349" s="25"/>
      <c r="T349" s="25"/>
      <c r="U349" s="25"/>
      <c r="V349" s="25"/>
      <c r="W349" s="25"/>
      <c r="X349" s="25"/>
      <c r="Y349" s="25"/>
      <c r="Z349" s="25"/>
    </row>
    <row r="350" spans="1:26" ht="12.75" customHeight="1" x14ac:dyDescent="0.25">
      <c r="A350" s="539" t="str">
        <f t="shared" ca="1" si="5"/>
        <v xml:space="preserve">       </v>
      </c>
      <c r="B350" s="540"/>
      <c r="C350" s="327"/>
      <c r="D350" s="209"/>
      <c r="E350" s="209"/>
      <c r="F350" s="209"/>
      <c r="G350" s="209"/>
      <c r="H350" s="209"/>
      <c r="I350" s="209"/>
      <c r="J350" s="209"/>
      <c r="K350" s="209"/>
      <c r="L350" s="210"/>
      <c r="M350" s="24" t="str">
        <f t="shared" ca="1" si="3"/>
        <v xml:space="preserve">       </v>
      </c>
      <c r="N350" s="25"/>
      <c r="O350" s="25"/>
      <c r="P350" s="25"/>
      <c r="Q350" s="25"/>
      <c r="R350" s="25"/>
      <c r="S350" s="25"/>
      <c r="T350" s="25"/>
      <c r="U350" s="25"/>
      <c r="V350" s="25"/>
      <c r="W350" s="25"/>
      <c r="X350" s="25"/>
      <c r="Y350" s="25"/>
      <c r="Z350" s="25"/>
    </row>
    <row r="351" spans="1:26" ht="12.75" customHeight="1" x14ac:dyDescent="0.25">
      <c r="A351" s="539" t="str">
        <f t="shared" ca="1" si="5"/>
        <v xml:space="preserve">       </v>
      </c>
      <c r="B351" s="540"/>
      <c r="C351" s="327"/>
      <c r="D351" s="209"/>
      <c r="E351" s="209"/>
      <c r="F351" s="209"/>
      <c r="G351" s="209"/>
      <c r="H351" s="209"/>
      <c r="I351" s="209"/>
      <c r="J351" s="209"/>
      <c r="K351" s="209"/>
      <c r="L351" s="210"/>
      <c r="M351" s="24" t="str">
        <f t="shared" ca="1" si="3"/>
        <v xml:space="preserve">       </v>
      </c>
      <c r="N351" s="25"/>
      <c r="O351" s="25"/>
      <c r="P351" s="25"/>
      <c r="Q351" s="25"/>
      <c r="R351" s="25"/>
      <c r="S351" s="25"/>
      <c r="T351" s="25"/>
      <c r="U351" s="25"/>
      <c r="V351" s="25"/>
      <c r="W351" s="25"/>
      <c r="X351" s="25"/>
      <c r="Y351" s="25"/>
      <c r="Z351" s="25"/>
    </row>
    <row r="352" spans="1:26" ht="12.75" customHeight="1" x14ac:dyDescent="0.25">
      <c r="A352" s="539" t="str">
        <f t="shared" ca="1" si="5"/>
        <v xml:space="preserve">       </v>
      </c>
      <c r="B352" s="540"/>
      <c r="C352" s="327"/>
      <c r="D352" s="209"/>
      <c r="E352" s="209"/>
      <c r="F352" s="209"/>
      <c r="G352" s="209"/>
      <c r="H352" s="209"/>
      <c r="I352" s="209"/>
      <c r="J352" s="209"/>
      <c r="K352" s="209"/>
      <c r="L352" s="210"/>
      <c r="M352" s="24" t="str">
        <f t="shared" ca="1" si="3"/>
        <v xml:space="preserve">       </v>
      </c>
      <c r="N352" s="25"/>
      <c r="O352" s="25"/>
      <c r="P352" s="25"/>
      <c r="Q352" s="25"/>
      <c r="R352" s="25"/>
      <c r="S352" s="25"/>
      <c r="T352" s="25"/>
      <c r="U352" s="25"/>
      <c r="V352" s="25"/>
      <c r="W352" s="25"/>
      <c r="X352" s="25"/>
      <c r="Y352" s="25"/>
      <c r="Z352" s="25"/>
    </row>
    <row r="353" spans="1:26" ht="12.75" customHeight="1" x14ac:dyDescent="0.25">
      <c r="A353" s="539" t="str">
        <f t="shared" ca="1" si="5"/>
        <v xml:space="preserve">       </v>
      </c>
      <c r="B353" s="540"/>
      <c r="C353" s="327"/>
      <c r="D353" s="209"/>
      <c r="E353" s="209"/>
      <c r="F353" s="209"/>
      <c r="G353" s="209"/>
      <c r="H353" s="209"/>
      <c r="I353" s="209"/>
      <c r="J353" s="209"/>
      <c r="K353" s="209"/>
      <c r="L353" s="210"/>
      <c r="M353" s="24" t="str">
        <f t="shared" ca="1" si="3"/>
        <v xml:space="preserve">       </v>
      </c>
      <c r="N353" s="25"/>
      <c r="O353" s="25"/>
      <c r="P353" s="25"/>
      <c r="Q353" s="25"/>
      <c r="R353" s="25"/>
      <c r="S353" s="25"/>
      <c r="T353" s="25"/>
      <c r="U353" s="25"/>
      <c r="V353" s="25"/>
      <c r="W353" s="25"/>
      <c r="X353" s="25"/>
      <c r="Y353" s="25"/>
      <c r="Z353" s="25"/>
    </row>
    <row r="354" spans="1:26" ht="12.75" customHeight="1" x14ac:dyDescent="0.25">
      <c r="A354" s="539" t="str">
        <f t="shared" ca="1" si="5"/>
        <v xml:space="preserve">       </v>
      </c>
      <c r="B354" s="540"/>
      <c r="C354" s="327"/>
      <c r="D354" s="209"/>
      <c r="E354" s="209"/>
      <c r="F354" s="209"/>
      <c r="G354" s="209"/>
      <c r="H354" s="209"/>
      <c r="I354" s="209"/>
      <c r="J354" s="209"/>
      <c r="K354" s="209"/>
      <c r="L354" s="210"/>
      <c r="M354" s="24" t="str">
        <f t="shared" ca="1" si="3"/>
        <v xml:space="preserve">       </v>
      </c>
      <c r="N354" s="25"/>
      <c r="O354" s="25"/>
      <c r="P354" s="25"/>
      <c r="Q354" s="25"/>
      <c r="R354" s="25"/>
      <c r="S354" s="25"/>
      <c r="T354" s="25"/>
      <c r="U354" s="25"/>
      <c r="V354" s="25"/>
      <c r="W354" s="25"/>
      <c r="X354" s="25"/>
      <c r="Y354" s="25"/>
      <c r="Z354" s="25"/>
    </row>
    <row r="355" spans="1:26" ht="12.75" customHeight="1" x14ac:dyDescent="0.25">
      <c r="A355" s="539" t="str">
        <f t="shared" ca="1" si="5"/>
        <v xml:space="preserve">       </v>
      </c>
      <c r="B355" s="540"/>
      <c r="C355" s="327"/>
      <c r="D355" s="209"/>
      <c r="E355" s="209"/>
      <c r="F355" s="209"/>
      <c r="G355" s="209"/>
      <c r="H355" s="209"/>
      <c r="I355" s="209"/>
      <c r="J355" s="209"/>
      <c r="K355" s="209"/>
      <c r="L355" s="210"/>
      <c r="M355" s="24" t="str">
        <f t="shared" ca="1" si="3"/>
        <v xml:space="preserve">       </v>
      </c>
      <c r="N355" s="25"/>
      <c r="O355" s="25"/>
      <c r="P355" s="25"/>
      <c r="Q355" s="25"/>
      <c r="R355" s="25"/>
      <c r="S355" s="25"/>
      <c r="T355" s="25"/>
      <c r="U355" s="25"/>
      <c r="V355" s="25"/>
      <c r="W355" s="25"/>
      <c r="X355" s="25"/>
      <c r="Y355" s="25"/>
      <c r="Z355" s="25"/>
    </row>
    <row r="356" spans="1:26" ht="12.75" customHeight="1" x14ac:dyDescent="0.25">
      <c r="A356" s="539" t="str">
        <f t="shared" ca="1" si="5"/>
        <v xml:space="preserve">       </v>
      </c>
      <c r="B356" s="540"/>
      <c r="C356" s="212"/>
      <c r="D356" s="213"/>
      <c r="E356" s="213"/>
      <c r="F356" s="213"/>
      <c r="G356" s="213"/>
      <c r="H356" s="213"/>
      <c r="I356" s="213"/>
      <c r="J356" s="213"/>
      <c r="K356" s="213"/>
      <c r="L356" s="214"/>
      <c r="M356" s="24" t="str">
        <f t="shared" ca="1" si="3"/>
        <v xml:space="preserve">       </v>
      </c>
      <c r="N356" s="25"/>
      <c r="O356" s="25"/>
      <c r="P356" s="25"/>
      <c r="Q356" s="25"/>
      <c r="R356" s="25"/>
      <c r="S356" s="25"/>
      <c r="T356" s="25"/>
      <c r="U356" s="25"/>
      <c r="V356" s="25"/>
      <c r="W356" s="25"/>
      <c r="X356" s="25"/>
      <c r="Y356" s="25"/>
      <c r="Z356" s="25"/>
    </row>
    <row r="357" spans="1:26" ht="18" customHeight="1" x14ac:dyDescent="0.25">
      <c r="A357" s="551" t="str">
        <f>'M1'!A357:L357</f>
        <v>EXPERIENCIAS FORMATIVAS EN SITUACIONES REALES DE TRABAJO (EFSRT)</v>
      </c>
      <c r="B357" s="548"/>
      <c r="C357" s="548"/>
      <c r="D357" s="548"/>
      <c r="E357" s="548"/>
      <c r="F357" s="548"/>
      <c r="G357" s="548"/>
      <c r="H357" s="548"/>
      <c r="I357" s="548"/>
      <c r="J357" s="548"/>
      <c r="K357" s="548"/>
      <c r="L357" s="540"/>
      <c r="M357" s="24" t="str">
        <f t="shared" si="3"/>
        <v>EXPERIENCIAS FORMATIVAS EN SITUACIONES REALES DE TRABAJO (EFSRT)</v>
      </c>
      <c r="N357" s="175"/>
      <c r="O357" s="175"/>
      <c r="P357" s="175"/>
      <c r="Q357" s="175"/>
      <c r="R357" s="175"/>
      <c r="S357" s="175"/>
      <c r="T357" s="175"/>
      <c r="U357" s="175"/>
      <c r="V357" s="175"/>
      <c r="W357" s="175"/>
      <c r="X357" s="175"/>
      <c r="Y357" s="175"/>
      <c r="Z357" s="175"/>
    </row>
    <row r="358" spans="1:26" ht="18.75" customHeight="1" x14ac:dyDescent="0.25">
      <c r="A358" s="215" t="str">
        <f>'M1'!A358</f>
        <v>LUGAR PARA EL DESARROLLO DE LA EFSRT</v>
      </c>
      <c r="B358" s="215" t="str">
        <f>'M1'!B358</f>
        <v>AMBIENTES/ÁREAS (1)</v>
      </c>
      <c r="C358" s="571" t="str">
        <f>'M1'!C358:J358</f>
        <v>DESCRIPCIÓN DE LA ESTRATEGIA PARA LA IMPLEMENTACIÓN DE LA EFSRT (2)</v>
      </c>
      <c r="D358" s="548"/>
      <c r="E358" s="548"/>
      <c r="F358" s="548"/>
      <c r="G358" s="548"/>
      <c r="H358" s="548"/>
      <c r="I358" s="548"/>
      <c r="J358" s="540"/>
      <c r="K358" s="215" t="str">
        <f>'M1'!K358</f>
        <v>CRÉDITOS</v>
      </c>
      <c r="L358" s="215" t="str">
        <f>'M1'!L358</f>
        <v>HORAS (P)</v>
      </c>
      <c r="M358" s="24" t="str">
        <f t="shared" si="3"/>
        <v>LUGAR PARA EL DESARROLLO DE LA EFSRT</v>
      </c>
      <c r="N358" s="175"/>
      <c r="O358" s="175"/>
      <c r="P358" s="175"/>
      <c r="Q358" s="175"/>
      <c r="R358" s="175"/>
      <c r="S358" s="175"/>
      <c r="T358" s="175"/>
      <c r="U358" s="175"/>
      <c r="V358" s="175"/>
      <c r="W358" s="175"/>
      <c r="X358" s="175"/>
      <c r="Y358" s="175"/>
      <c r="Z358" s="175"/>
    </row>
    <row r="359" spans="1:26" ht="12.75" customHeight="1" x14ac:dyDescent="0.25">
      <c r="A359" s="219"/>
      <c r="B359" s="219"/>
      <c r="C359" s="539"/>
      <c r="D359" s="548"/>
      <c r="E359" s="548"/>
      <c r="F359" s="548"/>
      <c r="G359" s="548"/>
      <c r="H359" s="548"/>
      <c r="I359" s="548"/>
      <c r="J359" s="540"/>
      <c r="K359" s="217">
        <f>Organización_Modular!I164</f>
        <v>0</v>
      </c>
      <c r="L359" s="218">
        <f>K359*32</f>
        <v>0</v>
      </c>
      <c r="M359" s="24">
        <f t="shared" ref="M359:M360" si="6">C359</f>
        <v>0</v>
      </c>
      <c r="N359" s="175"/>
      <c r="O359" s="175"/>
      <c r="P359" s="175"/>
      <c r="Q359" s="175"/>
      <c r="R359" s="175"/>
      <c r="S359" s="175"/>
      <c r="T359" s="175"/>
      <c r="U359" s="175"/>
      <c r="V359" s="175"/>
      <c r="W359" s="175"/>
      <c r="X359" s="175"/>
      <c r="Y359" s="175"/>
      <c r="Z359" s="175"/>
    </row>
    <row r="360" spans="1:26" ht="12.75" customHeight="1" x14ac:dyDescent="0.25">
      <c r="A360" s="219"/>
      <c r="B360" s="219"/>
      <c r="C360" s="539"/>
      <c r="D360" s="548"/>
      <c r="E360" s="548"/>
      <c r="F360" s="548"/>
      <c r="G360" s="548"/>
      <c r="H360" s="548"/>
      <c r="I360" s="548"/>
      <c r="J360" s="540"/>
      <c r="K360" s="220"/>
      <c r="L360" s="221"/>
      <c r="M360" s="24">
        <f t="shared" si="6"/>
        <v>0</v>
      </c>
      <c r="N360" s="175"/>
      <c r="O360" s="175"/>
      <c r="P360" s="175"/>
      <c r="Q360" s="175"/>
      <c r="R360" s="175"/>
      <c r="S360" s="175"/>
      <c r="T360" s="175"/>
      <c r="U360" s="175"/>
      <c r="V360" s="175"/>
      <c r="W360" s="175"/>
      <c r="X360" s="175"/>
      <c r="Y360" s="175"/>
      <c r="Z360" s="175"/>
    </row>
    <row r="361" spans="1:26" ht="30" customHeight="1" x14ac:dyDescent="0.25">
      <c r="A361" s="569" t="str">
        <f>'M1'!A361</f>
        <v>(1) Colocar el nombre del espacio, área u otros, donde se desarrolla las EFSRT
(2) Realizar una breve descripción respecto al desarrollo de las EFSRT, según el lugar de realización.</v>
      </c>
      <c r="B361" s="570"/>
      <c r="C361" s="172"/>
      <c r="D361" s="222"/>
      <c r="E361" s="222"/>
      <c r="F361" s="223"/>
      <c r="G361" s="223"/>
      <c r="H361" s="223"/>
      <c r="I361" s="223"/>
      <c r="J361" s="223"/>
      <c r="K361" s="223"/>
      <c r="L361" s="223"/>
      <c r="M361" s="24" t="str">
        <f>A361</f>
        <v>(1) Colocar el nombre del espacio, área u otros, donde se desarrolla las EFSRT
(2) Realizar una breve descripción respecto al desarrollo de las EFSRT, según el lugar de realización.</v>
      </c>
      <c r="N361" s="25"/>
      <c r="O361" s="25"/>
      <c r="P361" s="25"/>
      <c r="Q361" s="25"/>
      <c r="R361" s="25"/>
      <c r="S361" s="25"/>
      <c r="T361" s="25"/>
      <c r="U361" s="25"/>
      <c r="V361" s="25"/>
      <c r="W361" s="25"/>
      <c r="X361" s="25"/>
      <c r="Y361" s="25"/>
      <c r="Z361" s="25"/>
    </row>
    <row r="362" spans="1:26" ht="12.75" customHeight="1" x14ac:dyDescent="0.25">
      <c r="A362" s="224" t="s">
        <v>544</v>
      </c>
      <c r="B362" s="225" t="s">
        <v>545</v>
      </c>
      <c r="C362" s="172"/>
      <c r="D362" s="222"/>
      <c r="E362" s="222"/>
      <c r="F362" s="223"/>
      <c r="G362" s="223"/>
      <c r="H362" s="223"/>
      <c r="I362" s="223"/>
      <c r="J362" s="223"/>
      <c r="K362" s="223"/>
      <c r="L362" s="223"/>
      <c r="M362" s="24"/>
      <c r="N362" s="25"/>
      <c r="O362" s="25"/>
      <c r="P362" s="25"/>
      <c r="Q362" s="25"/>
      <c r="R362" s="25"/>
      <c r="S362" s="25"/>
      <c r="T362" s="25"/>
      <c r="U362" s="25"/>
      <c r="V362" s="25"/>
      <c r="W362" s="25"/>
      <c r="X362" s="25"/>
      <c r="Y362" s="25"/>
      <c r="Z362" s="25"/>
    </row>
    <row r="363" spans="1:26" ht="12.75" customHeight="1" x14ac:dyDescent="0.25">
      <c r="A363" s="224" t="s">
        <v>540</v>
      </c>
      <c r="B363" s="225" t="s">
        <v>546</v>
      </c>
      <c r="C363" s="172"/>
      <c r="D363" s="222"/>
      <c r="E363" s="222"/>
      <c r="F363" s="223"/>
      <c r="G363" s="223"/>
      <c r="H363" s="223"/>
      <c r="I363" s="223"/>
      <c r="J363" s="223"/>
      <c r="K363" s="223"/>
      <c r="L363" s="223"/>
      <c r="M363" s="24"/>
      <c r="N363" s="25"/>
      <c r="O363" s="25"/>
      <c r="P363" s="25"/>
      <c r="Q363" s="25"/>
      <c r="R363" s="25"/>
      <c r="S363" s="25"/>
      <c r="T363" s="25"/>
      <c r="U363" s="25"/>
      <c r="V363" s="25"/>
      <c r="W363" s="25"/>
      <c r="X363" s="25"/>
      <c r="Y363" s="25"/>
      <c r="Z363" s="25"/>
    </row>
    <row r="364" spans="1:26" ht="12.75" customHeight="1" x14ac:dyDescent="0.25">
      <c r="A364" s="224"/>
      <c r="B364" s="225" t="s">
        <v>547</v>
      </c>
      <c r="C364" s="172"/>
      <c r="D364" s="222"/>
      <c r="E364" s="222"/>
      <c r="F364" s="223"/>
      <c r="G364" s="223"/>
      <c r="H364" s="223"/>
      <c r="I364" s="223"/>
      <c r="J364" s="223"/>
      <c r="K364" s="223"/>
      <c r="L364" s="223"/>
      <c r="M364" s="24"/>
      <c r="N364" s="25"/>
      <c r="O364" s="25"/>
      <c r="P364" s="25"/>
      <c r="Q364" s="25"/>
      <c r="R364" s="25"/>
      <c r="S364" s="25"/>
      <c r="T364" s="25"/>
      <c r="U364" s="25"/>
      <c r="V364" s="25"/>
      <c r="W364" s="25"/>
      <c r="X364" s="25"/>
      <c r="Y364" s="25"/>
      <c r="Z364" s="25"/>
    </row>
    <row r="365" spans="1:26" ht="12.75" customHeight="1" x14ac:dyDescent="0.25">
      <c r="A365" s="224"/>
      <c r="B365" s="225" t="s">
        <v>548</v>
      </c>
      <c r="C365" s="172"/>
      <c r="D365" s="222"/>
      <c r="E365" s="222"/>
      <c r="F365" s="223"/>
      <c r="G365" s="223"/>
      <c r="H365" s="223"/>
      <c r="I365" s="223"/>
      <c r="J365" s="223"/>
      <c r="K365" s="223"/>
      <c r="L365" s="223"/>
      <c r="M365" s="24"/>
      <c r="N365" s="25"/>
      <c r="O365" s="25"/>
      <c r="P365" s="25"/>
      <c r="Q365" s="25"/>
      <c r="R365" s="25"/>
      <c r="S365" s="25"/>
      <c r="T365" s="25"/>
      <c r="U365" s="25"/>
      <c r="V365" s="25"/>
      <c r="W365" s="25"/>
      <c r="X365" s="25"/>
      <c r="Y365" s="25"/>
      <c r="Z365" s="25"/>
    </row>
    <row r="366" spans="1:26" ht="12.75" customHeight="1" x14ac:dyDescent="0.25">
      <c r="A366" s="224"/>
      <c r="B366" s="225" t="s">
        <v>549</v>
      </c>
      <c r="C366" s="172"/>
      <c r="D366" s="222"/>
      <c r="E366" s="222"/>
      <c r="F366" s="223"/>
      <c r="G366" s="223"/>
      <c r="H366" s="223"/>
      <c r="I366" s="223"/>
      <c r="J366" s="223"/>
      <c r="K366" s="223"/>
      <c r="L366" s="223"/>
      <c r="M366" s="24"/>
      <c r="N366" s="25"/>
      <c r="O366" s="25"/>
      <c r="P366" s="25"/>
      <c r="Q366" s="25"/>
      <c r="R366" s="25"/>
      <c r="S366" s="25"/>
      <c r="T366" s="25"/>
      <c r="U366" s="25"/>
      <c r="V366" s="25"/>
      <c r="W366" s="25"/>
      <c r="X366" s="25"/>
      <c r="Y366" s="25"/>
      <c r="Z366" s="25"/>
    </row>
    <row r="367" spans="1:26" ht="12.75" customHeight="1" x14ac:dyDescent="0.25">
      <c r="A367" s="227"/>
      <c r="B367" s="225" t="s">
        <v>550</v>
      </c>
      <c r="C367" s="172"/>
      <c r="D367" s="222"/>
      <c r="E367" s="222"/>
      <c r="F367" s="223"/>
      <c r="G367" s="223"/>
      <c r="H367" s="223"/>
      <c r="I367" s="223"/>
      <c r="J367" s="223"/>
      <c r="K367" s="223"/>
      <c r="L367" s="223"/>
      <c r="M367" s="24"/>
      <c r="N367" s="25"/>
      <c r="O367" s="25"/>
      <c r="P367" s="25"/>
      <c r="Q367" s="25"/>
      <c r="R367" s="25"/>
      <c r="S367" s="25"/>
      <c r="T367" s="25"/>
      <c r="U367" s="25"/>
      <c r="V367" s="25"/>
      <c r="W367" s="25"/>
      <c r="X367" s="25"/>
      <c r="Y367" s="25"/>
      <c r="Z367" s="25"/>
    </row>
    <row r="368" spans="1:26" ht="12.75" customHeight="1" x14ac:dyDescent="0.25">
      <c r="A368" s="223"/>
      <c r="B368" s="172"/>
      <c r="C368" s="172"/>
      <c r="D368" s="222"/>
      <c r="E368" s="222"/>
      <c r="F368" s="223"/>
      <c r="G368" s="223"/>
      <c r="H368" s="223"/>
      <c r="I368" s="223"/>
      <c r="J368" s="223"/>
      <c r="K368" s="223"/>
      <c r="L368" s="223"/>
      <c r="M368" s="24"/>
      <c r="N368" s="25"/>
      <c r="O368" s="25"/>
      <c r="P368" s="25"/>
      <c r="Q368" s="25"/>
      <c r="R368" s="25"/>
      <c r="S368" s="25"/>
      <c r="T368" s="25"/>
      <c r="U368" s="25"/>
      <c r="V368" s="25"/>
      <c r="W368" s="25"/>
      <c r="X368" s="25"/>
      <c r="Y368" s="25"/>
      <c r="Z368" s="25"/>
    </row>
    <row r="369" spans="1:26" ht="12.75" customHeight="1" x14ac:dyDescent="0.25">
      <c r="A369" s="223"/>
      <c r="B369" s="172"/>
      <c r="C369" s="172"/>
      <c r="D369" s="222"/>
      <c r="E369" s="222"/>
      <c r="F369" s="223"/>
      <c r="G369" s="223"/>
      <c r="H369" s="223"/>
      <c r="I369" s="223"/>
      <c r="J369" s="223"/>
      <c r="K369" s="223"/>
      <c r="L369" s="223"/>
      <c r="M369" s="24"/>
      <c r="N369" s="25"/>
      <c r="O369" s="25"/>
      <c r="P369" s="25"/>
      <c r="Q369" s="25"/>
      <c r="R369" s="25"/>
      <c r="S369" s="25"/>
      <c r="T369" s="25"/>
      <c r="U369" s="25"/>
      <c r="V369" s="25"/>
      <c r="W369" s="25"/>
      <c r="X369" s="25"/>
      <c r="Y369" s="25"/>
      <c r="Z369" s="25"/>
    </row>
    <row r="370" spans="1:26" ht="12.75" customHeight="1" x14ac:dyDescent="0.25">
      <c r="A370" s="223"/>
      <c r="B370" s="172"/>
      <c r="C370" s="172"/>
      <c r="D370" s="222"/>
      <c r="E370" s="222"/>
      <c r="F370" s="223"/>
      <c r="G370" s="223"/>
      <c r="H370" s="223"/>
      <c r="I370" s="223"/>
      <c r="J370" s="223"/>
      <c r="K370" s="223"/>
      <c r="L370" s="223"/>
      <c r="M370" s="24"/>
      <c r="N370" s="25"/>
      <c r="O370" s="25"/>
      <c r="P370" s="25"/>
      <c r="Q370" s="25"/>
      <c r="R370" s="25"/>
      <c r="S370" s="25"/>
      <c r="T370" s="25"/>
      <c r="U370" s="25"/>
      <c r="V370" s="25"/>
      <c r="W370" s="25"/>
      <c r="X370" s="25"/>
      <c r="Y370" s="25"/>
      <c r="Z370" s="25"/>
    </row>
    <row r="371" spans="1:26" ht="12.75" customHeight="1" x14ac:dyDescent="0.25">
      <c r="A371" s="223"/>
      <c r="B371" s="172"/>
      <c r="C371" s="172"/>
      <c r="D371" s="222"/>
      <c r="E371" s="222"/>
      <c r="F371" s="223"/>
      <c r="G371" s="223"/>
      <c r="H371" s="223"/>
      <c r="I371" s="223"/>
      <c r="J371" s="223"/>
      <c r="K371" s="223"/>
      <c r="L371" s="223"/>
      <c r="M371" s="24"/>
      <c r="N371" s="25"/>
      <c r="O371" s="25"/>
      <c r="P371" s="25"/>
      <c r="Q371" s="25"/>
      <c r="R371" s="25"/>
      <c r="S371" s="25"/>
      <c r="T371" s="25"/>
      <c r="U371" s="25"/>
      <c r="V371" s="25"/>
      <c r="W371" s="25"/>
      <c r="X371" s="25"/>
      <c r="Y371" s="25"/>
      <c r="Z371" s="25"/>
    </row>
    <row r="372" spans="1:26" ht="12.75" customHeight="1" x14ac:dyDescent="0.25">
      <c r="A372" s="223"/>
      <c r="B372" s="172"/>
      <c r="C372" s="172"/>
      <c r="D372" s="222"/>
      <c r="E372" s="222"/>
      <c r="F372" s="223"/>
      <c r="G372" s="223"/>
      <c r="H372" s="223"/>
      <c r="I372" s="223"/>
      <c r="J372" s="223"/>
      <c r="K372" s="223"/>
      <c r="L372" s="223"/>
      <c r="M372" s="24"/>
      <c r="N372" s="25"/>
      <c r="O372" s="25"/>
      <c r="P372" s="25"/>
      <c r="Q372" s="25"/>
      <c r="R372" s="25"/>
      <c r="S372" s="25"/>
      <c r="T372" s="25"/>
      <c r="U372" s="25"/>
      <c r="V372" s="25"/>
      <c r="W372" s="25"/>
      <c r="X372" s="25"/>
      <c r="Y372" s="25"/>
      <c r="Z372" s="25"/>
    </row>
    <row r="373" spans="1:26" ht="12.75" customHeight="1" x14ac:dyDescent="0.25">
      <c r="A373" s="223"/>
      <c r="B373" s="172"/>
      <c r="C373" s="172"/>
      <c r="D373" s="222"/>
      <c r="E373" s="222"/>
      <c r="F373" s="223"/>
      <c r="G373" s="223"/>
      <c r="H373" s="223"/>
      <c r="I373" s="223"/>
      <c r="J373" s="223"/>
      <c r="K373" s="223"/>
      <c r="L373" s="223"/>
      <c r="M373" s="24"/>
      <c r="N373" s="25"/>
      <c r="O373" s="25"/>
      <c r="P373" s="25"/>
      <c r="Q373" s="25"/>
      <c r="R373" s="25"/>
      <c r="S373" s="25"/>
      <c r="T373" s="25"/>
      <c r="U373" s="25"/>
      <c r="V373" s="25"/>
      <c r="W373" s="25"/>
      <c r="X373" s="25"/>
      <c r="Y373" s="25"/>
      <c r="Z373" s="25"/>
    </row>
    <row r="374" spans="1:26" ht="12.75" customHeight="1" x14ac:dyDescent="0.25">
      <c r="A374" s="223"/>
      <c r="B374" s="172"/>
      <c r="C374" s="172"/>
      <c r="D374" s="222"/>
      <c r="E374" s="222"/>
      <c r="F374" s="223"/>
      <c r="G374" s="223"/>
      <c r="H374" s="223"/>
      <c r="I374" s="223"/>
      <c r="J374" s="223"/>
      <c r="K374" s="223"/>
      <c r="L374" s="223"/>
      <c r="M374" s="24"/>
      <c r="N374" s="25"/>
      <c r="O374" s="25"/>
      <c r="P374" s="25"/>
      <c r="Q374" s="25"/>
      <c r="R374" s="25"/>
      <c r="S374" s="25"/>
      <c r="T374" s="25"/>
      <c r="U374" s="25"/>
      <c r="V374" s="25"/>
      <c r="W374" s="25"/>
      <c r="X374" s="25"/>
      <c r="Y374" s="25"/>
      <c r="Z374" s="25"/>
    </row>
    <row r="375" spans="1:26" ht="12.75" customHeight="1" x14ac:dyDescent="0.25">
      <c r="A375" s="223"/>
      <c r="B375" s="172"/>
      <c r="C375" s="172"/>
      <c r="D375" s="222"/>
      <c r="E375" s="222"/>
      <c r="F375" s="223"/>
      <c r="G375" s="223"/>
      <c r="H375" s="223"/>
      <c r="I375" s="223"/>
      <c r="J375" s="223"/>
      <c r="K375" s="223"/>
      <c r="L375" s="223"/>
      <c r="M375" s="24"/>
      <c r="N375" s="25"/>
      <c r="O375" s="25"/>
      <c r="P375" s="25"/>
      <c r="Q375" s="25"/>
      <c r="R375" s="25"/>
      <c r="S375" s="25"/>
      <c r="T375" s="25"/>
      <c r="U375" s="25"/>
      <c r="V375" s="25"/>
      <c r="W375" s="25"/>
      <c r="X375" s="25"/>
      <c r="Y375" s="25"/>
      <c r="Z375" s="25"/>
    </row>
    <row r="376" spans="1:26" ht="12.75" customHeight="1" x14ac:dyDescent="0.25">
      <c r="A376" s="223"/>
      <c r="B376" s="172"/>
      <c r="C376" s="172"/>
      <c r="D376" s="222"/>
      <c r="E376" s="222"/>
      <c r="F376" s="223"/>
      <c r="G376" s="223"/>
      <c r="H376" s="223"/>
      <c r="I376" s="223"/>
      <c r="J376" s="223"/>
      <c r="K376" s="223"/>
      <c r="L376" s="223"/>
      <c r="M376" s="24"/>
      <c r="N376" s="25"/>
      <c r="O376" s="25"/>
      <c r="P376" s="25"/>
      <c r="Q376" s="25"/>
      <c r="R376" s="25"/>
      <c r="S376" s="25"/>
      <c r="T376" s="25"/>
      <c r="U376" s="25"/>
      <c r="V376" s="25"/>
      <c r="W376" s="25"/>
      <c r="X376" s="25"/>
      <c r="Y376" s="25"/>
      <c r="Z376" s="25"/>
    </row>
    <row r="377" spans="1:26" ht="12.75" customHeight="1" x14ac:dyDescent="0.25">
      <c r="A377" s="223"/>
      <c r="B377" s="172"/>
      <c r="C377" s="172"/>
      <c r="D377" s="222"/>
      <c r="E377" s="222"/>
      <c r="F377" s="223"/>
      <c r="G377" s="223"/>
      <c r="H377" s="223"/>
      <c r="I377" s="223"/>
      <c r="J377" s="223"/>
      <c r="K377" s="223"/>
      <c r="L377" s="223"/>
      <c r="M377" s="24"/>
      <c r="N377" s="25"/>
      <c r="O377" s="25"/>
      <c r="P377" s="25"/>
      <c r="Q377" s="25"/>
      <c r="R377" s="25"/>
      <c r="S377" s="25"/>
      <c r="T377" s="25"/>
      <c r="U377" s="25"/>
      <c r="V377" s="25"/>
      <c r="W377" s="25"/>
      <c r="X377" s="25"/>
      <c r="Y377" s="25"/>
      <c r="Z377" s="25"/>
    </row>
    <row r="378" spans="1:26" ht="12.75" customHeight="1" x14ac:dyDescent="0.25">
      <c r="A378" s="223"/>
      <c r="B378" s="172"/>
      <c r="C378" s="172"/>
      <c r="D378" s="222"/>
      <c r="E378" s="222"/>
      <c r="F378" s="223"/>
      <c r="G378" s="223"/>
      <c r="H378" s="223"/>
      <c r="I378" s="223"/>
      <c r="J378" s="223"/>
      <c r="K378" s="223"/>
      <c r="L378" s="223"/>
      <c r="M378" s="24"/>
      <c r="N378" s="25"/>
      <c r="O378" s="25"/>
      <c r="P378" s="25"/>
      <c r="Q378" s="25"/>
      <c r="R378" s="25"/>
      <c r="S378" s="25"/>
      <c r="T378" s="25"/>
      <c r="U378" s="25"/>
      <c r="V378" s="25"/>
      <c r="W378" s="25"/>
      <c r="X378" s="25"/>
      <c r="Y378" s="25"/>
      <c r="Z378" s="25"/>
    </row>
    <row r="379" spans="1:26" ht="12.75" customHeight="1" x14ac:dyDescent="0.25">
      <c r="A379" s="223"/>
      <c r="B379" s="172"/>
      <c r="C379" s="172"/>
      <c r="D379" s="222"/>
      <c r="E379" s="222"/>
      <c r="F379" s="223"/>
      <c r="G379" s="223"/>
      <c r="H379" s="223"/>
      <c r="I379" s="223"/>
      <c r="J379" s="223"/>
      <c r="K379" s="223"/>
      <c r="L379" s="223"/>
      <c r="M379" s="24"/>
      <c r="N379" s="25"/>
      <c r="O379" s="25"/>
      <c r="P379" s="25"/>
      <c r="Q379" s="25"/>
      <c r="R379" s="25"/>
      <c r="S379" s="25"/>
      <c r="T379" s="25"/>
      <c r="U379" s="25"/>
      <c r="V379" s="25"/>
      <c r="W379" s="25"/>
      <c r="X379" s="25"/>
      <c r="Y379" s="25"/>
      <c r="Z379" s="25"/>
    </row>
    <row r="380" spans="1:26" ht="12.75" customHeight="1" x14ac:dyDescent="0.25">
      <c r="A380" s="223"/>
      <c r="B380" s="172"/>
      <c r="C380" s="172"/>
      <c r="D380" s="222"/>
      <c r="E380" s="222"/>
      <c r="F380" s="223"/>
      <c r="G380" s="223"/>
      <c r="H380" s="223"/>
      <c r="I380" s="223"/>
      <c r="J380" s="223"/>
      <c r="K380" s="223"/>
      <c r="L380" s="223"/>
      <c r="M380" s="24"/>
      <c r="N380" s="25"/>
      <c r="O380" s="25"/>
      <c r="P380" s="25"/>
      <c r="Q380" s="25"/>
      <c r="R380" s="25"/>
      <c r="S380" s="25"/>
      <c r="T380" s="25"/>
      <c r="U380" s="25"/>
      <c r="V380" s="25"/>
      <c r="W380" s="25"/>
      <c r="X380" s="25"/>
      <c r="Y380" s="25"/>
      <c r="Z380" s="25"/>
    </row>
    <row r="381" spans="1:26" ht="12.75" customHeight="1" x14ac:dyDescent="0.25">
      <c r="A381" s="223"/>
      <c r="B381" s="172"/>
      <c r="C381" s="172"/>
      <c r="D381" s="222"/>
      <c r="E381" s="222"/>
      <c r="F381" s="223"/>
      <c r="G381" s="223"/>
      <c r="H381" s="223"/>
      <c r="I381" s="223"/>
      <c r="J381" s="223"/>
      <c r="K381" s="223"/>
      <c r="L381" s="223"/>
      <c r="M381" s="24"/>
      <c r="N381" s="25"/>
      <c r="O381" s="25"/>
      <c r="P381" s="25"/>
      <c r="Q381" s="25"/>
      <c r="R381" s="25"/>
      <c r="S381" s="25"/>
      <c r="T381" s="25"/>
      <c r="U381" s="25"/>
      <c r="V381" s="25"/>
      <c r="W381" s="25"/>
      <c r="X381" s="25"/>
      <c r="Y381" s="25"/>
      <c r="Z381" s="25"/>
    </row>
    <row r="382" spans="1:26" ht="12.75" customHeight="1" x14ac:dyDescent="0.25">
      <c r="A382" s="223"/>
      <c r="B382" s="172"/>
      <c r="C382" s="172"/>
      <c r="D382" s="222"/>
      <c r="E382" s="222"/>
      <c r="F382" s="223"/>
      <c r="G382" s="223"/>
      <c r="H382" s="223"/>
      <c r="I382" s="223"/>
      <c r="J382" s="223"/>
      <c r="K382" s="223"/>
      <c r="L382" s="223"/>
      <c r="M382" s="24"/>
      <c r="N382" s="25"/>
      <c r="O382" s="25"/>
      <c r="P382" s="25"/>
      <c r="Q382" s="25"/>
      <c r="R382" s="25"/>
      <c r="S382" s="25"/>
      <c r="T382" s="25"/>
      <c r="U382" s="25"/>
      <c r="V382" s="25"/>
      <c r="W382" s="25"/>
      <c r="X382" s="25"/>
      <c r="Y382" s="25"/>
      <c r="Z382" s="25"/>
    </row>
    <row r="383" spans="1:26" ht="12.75" customHeight="1" x14ac:dyDescent="0.25">
      <c r="A383" s="223"/>
      <c r="B383" s="172"/>
      <c r="C383" s="172"/>
      <c r="D383" s="222"/>
      <c r="E383" s="222"/>
      <c r="F383" s="223"/>
      <c r="G383" s="223"/>
      <c r="H383" s="223"/>
      <c r="I383" s="223"/>
      <c r="J383" s="223"/>
      <c r="K383" s="223"/>
      <c r="L383" s="223"/>
      <c r="M383" s="24"/>
      <c r="N383" s="25"/>
      <c r="O383" s="25"/>
      <c r="P383" s="25"/>
      <c r="Q383" s="25"/>
      <c r="R383" s="25"/>
      <c r="S383" s="25"/>
      <c r="T383" s="25"/>
      <c r="U383" s="25"/>
      <c r="V383" s="25"/>
      <c r="W383" s="25"/>
      <c r="X383" s="25"/>
      <c r="Y383" s="25"/>
      <c r="Z383" s="25"/>
    </row>
    <row r="384" spans="1:26" ht="12.75" customHeight="1" x14ac:dyDescent="0.25">
      <c r="A384" s="223"/>
      <c r="B384" s="172"/>
      <c r="C384" s="172"/>
      <c r="D384" s="222"/>
      <c r="E384" s="222"/>
      <c r="F384" s="223"/>
      <c r="G384" s="223"/>
      <c r="H384" s="223"/>
      <c r="I384" s="223"/>
      <c r="J384" s="223"/>
      <c r="K384" s="223"/>
      <c r="L384" s="223"/>
      <c r="M384" s="24"/>
      <c r="N384" s="25"/>
      <c r="O384" s="25"/>
      <c r="P384" s="25"/>
      <c r="Q384" s="25"/>
      <c r="R384" s="25"/>
      <c r="S384" s="25"/>
      <c r="T384" s="25"/>
      <c r="U384" s="25"/>
      <c r="V384" s="25"/>
      <c r="W384" s="25"/>
      <c r="X384" s="25"/>
      <c r="Y384" s="25"/>
      <c r="Z384" s="25"/>
    </row>
    <row r="385" spans="1:26" ht="12.75" customHeight="1" x14ac:dyDescent="0.25">
      <c r="A385" s="223"/>
      <c r="B385" s="172"/>
      <c r="C385" s="172"/>
      <c r="D385" s="222"/>
      <c r="E385" s="222"/>
      <c r="F385" s="223"/>
      <c r="G385" s="223"/>
      <c r="H385" s="223"/>
      <c r="I385" s="223"/>
      <c r="J385" s="223"/>
      <c r="K385" s="223"/>
      <c r="L385" s="223"/>
      <c r="M385" s="24"/>
      <c r="N385" s="25"/>
      <c r="O385" s="25"/>
      <c r="P385" s="25"/>
      <c r="Q385" s="25"/>
      <c r="R385" s="25"/>
      <c r="S385" s="25"/>
      <c r="T385" s="25"/>
      <c r="U385" s="25"/>
      <c r="V385" s="25"/>
      <c r="W385" s="25"/>
      <c r="X385" s="25"/>
      <c r="Y385" s="25"/>
      <c r="Z385" s="25"/>
    </row>
    <row r="386" spans="1:26" ht="12.75" customHeight="1" x14ac:dyDescent="0.25">
      <c r="A386" s="223"/>
      <c r="B386" s="172"/>
      <c r="C386" s="172"/>
      <c r="D386" s="222"/>
      <c r="E386" s="222"/>
      <c r="F386" s="223"/>
      <c r="G386" s="223"/>
      <c r="H386" s="223"/>
      <c r="I386" s="223"/>
      <c r="J386" s="223"/>
      <c r="K386" s="223"/>
      <c r="L386" s="223"/>
      <c r="M386" s="24"/>
      <c r="N386" s="25"/>
      <c r="O386" s="25"/>
      <c r="P386" s="25"/>
      <c r="Q386" s="25"/>
      <c r="R386" s="25"/>
      <c r="S386" s="25"/>
      <c r="T386" s="25"/>
      <c r="U386" s="25"/>
      <c r="V386" s="25"/>
      <c r="W386" s="25"/>
      <c r="X386" s="25"/>
      <c r="Y386" s="25"/>
      <c r="Z386" s="25"/>
    </row>
    <row r="387" spans="1:26" ht="12.75" customHeight="1" x14ac:dyDescent="0.25">
      <c r="A387" s="223"/>
      <c r="B387" s="172"/>
      <c r="C387" s="172"/>
      <c r="D387" s="222"/>
      <c r="E387" s="222"/>
      <c r="F387" s="223"/>
      <c r="G387" s="223"/>
      <c r="H387" s="223"/>
      <c r="I387" s="223"/>
      <c r="J387" s="223"/>
      <c r="K387" s="223"/>
      <c r="L387" s="223"/>
      <c r="M387" s="24"/>
      <c r="N387" s="25"/>
      <c r="O387" s="25"/>
      <c r="P387" s="25"/>
      <c r="Q387" s="25"/>
      <c r="R387" s="25"/>
      <c r="S387" s="25"/>
      <c r="T387" s="25"/>
      <c r="U387" s="25"/>
      <c r="V387" s="25"/>
      <c r="W387" s="25"/>
      <c r="X387" s="25"/>
      <c r="Y387" s="25"/>
      <c r="Z387" s="25"/>
    </row>
    <row r="388" spans="1:26" ht="12.75" customHeight="1" x14ac:dyDescent="0.25">
      <c r="A388" s="223"/>
      <c r="B388" s="172"/>
      <c r="C388" s="172"/>
      <c r="D388" s="222"/>
      <c r="E388" s="222"/>
      <c r="F388" s="223"/>
      <c r="G388" s="223"/>
      <c r="H388" s="223"/>
      <c r="I388" s="223"/>
      <c r="J388" s="223"/>
      <c r="K388" s="223"/>
      <c r="L388" s="223"/>
      <c r="M388" s="24"/>
      <c r="N388" s="25"/>
      <c r="O388" s="25"/>
      <c r="P388" s="25"/>
      <c r="Q388" s="25"/>
      <c r="R388" s="25"/>
      <c r="S388" s="25"/>
      <c r="T388" s="25"/>
      <c r="U388" s="25"/>
      <c r="V388" s="25"/>
      <c r="W388" s="25"/>
      <c r="X388" s="25"/>
      <c r="Y388" s="25"/>
      <c r="Z388" s="25"/>
    </row>
    <row r="389" spans="1:26" ht="12.75" customHeight="1" x14ac:dyDescent="0.25">
      <c r="A389" s="223"/>
      <c r="B389" s="172"/>
      <c r="C389" s="172"/>
      <c r="D389" s="222"/>
      <c r="E389" s="222"/>
      <c r="F389" s="223"/>
      <c r="G389" s="223"/>
      <c r="H389" s="223"/>
      <c r="I389" s="223"/>
      <c r="J389" s="223"/>
      <c r="K389" s="223"/>
      <c r="L389" s="223"/>
      <c r="M389" s="24"/>
      <c r="N389" s="25"/>
      <c r="O389" s="25"/>
      <c r="P389" s="25"/>
      <c r="Q389" s="25"/>
      <c r="R389" s="25"/>
      <c r="S389" s="25"/>
      <c r="T389" s="25"/>
      <c r="U389" s="25"/>
      <c r="V389" s="25"/>
      <c r="W389" s="25"/>
      <c r="X389" s="25"/>
      <c r="Y389" s="25"/>
      <c r="Z389" s="25"/>
    </row>
    <row r="390" spans="1:26" ht="12.75" customHeight="1" x14ac:dyDescent="0.25">
      <c r="A390" s="223"/>
      <c r="B390" s="172"/>
      <c r="C390" s="172"/>
      <c r="D390" s="222"/>
      <c r="E390" s="222"/>
      <c r="F390" s="223"/>
      <c r="G390" s="223"/>
      <c r="H390" s="223"/>
      <c r="I390" s="223"/>
      <c r="J390" s="223"/>
      <c r="K390" s="223"/>
      <c r="L390" s="223"/>
      <c r="M390" s="24"/>
      <c r="N390" s="25"/>
      <c r="O390" s="25"/>
      <c r="P390" s="25"/>
      <c r="Q390" s="25"/>
      <c r="R390" s="25"/>
      <c r="S390" s="25"/>
      <c r="T390" s="25"/>
      <c r="U390" s="25"/>
      <c r="V390" s="25"/>
      <c r="W390" s="25"/>
      <c r="X390" s="25"/>
      <c r="Y390" s="25"/>
      <c r="Z390" s="25"/>
    </row>
    <row r="391" spans="1:26" ht="12.75" customHeight="1" x14ac:dyDescent="0.25">
      <c r="A391" s="223"/>
      <c r="B391" s="172"/>
      <c r="C391" s="172"/>
      <c r="D391" s="222"/>
      <c r="E391" s="222"/>
      <c r="F391" s="223"/>
      <c r="G391" s="223"/>
      <c r="H391" s="223"/>
      <c r="I391" s="223"/>
      <c r="J391" s="223"/>
      <c r="K391" s="223"/>
      <c r="L391" s="223"/>
      <c r="M391" s="24"/>
      <c r="N391" s="25"/>
      <c r="O391" s="25"/>
      <c r="P391" s="25"/>
      <c r="Q391" s="25"/>
      <c r="R391" s="25"/>
      <c r="S391" s="25"/>
      <c r="T391" s="25"/>
      <c r="U391" s="25"/>
      <c r="V391" s="25"/>
      <c r="W391" s="25"/>
      <c r="X391" s="25"/>
      <c r="Y391" s="25"/>
      <c r="Z391" s="25"/>
    </row>
    <row r="392" spans="1:26" ht="12.75" customHeight="1" x14ac:dyDescent="0.25">
      <c r="A392" s="223"/>
      <c r="B392" s="172"/>
      <c r="C392" s="172"/>
      <c r="D392" s="222"/>
      <c r="E392" s="222"/>
      <c r="F392" s="223"/>
      <c r="G392" s="223"/>
      <c r="H392" s="223"/>
      <c r="I392" s="223"/>
      <c r="J392" s="223"/>
      <c r="K392" s="223"/>
      <c r="L392" s="223"/>
      <c r="M392" s="24"/>
      <c r="N392" s="25"/>
      <c r="O392" s="25"/>
      <c r="P392" s="25"/>
      <c r="Q392" s="25"/>
      <c r="R392" s="25"/>
      <c r="S392" s="25"/>
      <c r="T392" s="25"/>
      <c r="U392" s="25"/>
      <c r="V392" s="25"/>
      <c r="W392" s="25"/>
      <c r="X392" s="25"/>
      <c r="Y392" s="25"/>
      <c r="Z392" s="25"/>
    </row>
    <row r="393" spans="1:26" ht="12.75" customHeight="1" x14ac:dyDescent="0.25">
      <c r="A393" s="223"/>
      <c r="B393" s="172"/>
      <c r="C393" s="172"/>
      <c r="D393" s="222"/>
      <c r="E393" s="222"/>
      <c r="F393" s="223"/>
      <c r="G393" s="223"/>
      <c r="H393" s="223"/>
      <c r="I393" s="223"/>
      <c r="J393" s="223"/>
      <c r="K393" s="223"/>
      <c r="L393" s="223"/>
      <c r="M393" s="24"/>
      <c r="N393" s="25"/>
      <c r="O393" s="25"/>
      <c r="P393" s="25"/>
      <c r="Q393" s="25"/>
      <c r="R393" s="25"/>
      <c r="S393" s="25"/>
      <c r="T393" s="25"/>
      <c r="U393" s="25"/>
      <c r="V393" s="25"/>
      <c r="W393" s="25"/>
      <c r="X393" s="25"/>
      <c r="Y393" s="25"/>
      <c r="Z393" s="25"/>
    </row>
    <row r="394" spans="1:26" ht="12.75" customHeight="1" x14ac:dyDescent="0.25">
      <c r="A394" s="223"/>
      <c r="B394" s="172"/>
      <c r="C394" s="172"/>
      <c r="D394" s="222"/>
      <c r="E394" s="222"/>
      <c r="F394" s="223"/>
      <c r="G394" s="223"/>
      <c r="H394" s="223"/>
      <c r="I394" s="223"/>
      <c r="J394" s="223"/>
      <c r="K394" s="223"/>
      <c r="L394" s="223"/>
      <c r="M394" s="24"/>
      <c r="N394" s="25"/>
      <c r="O394" s="25"/>
      <c r="P394" s="25"/>
      <c r="Q394" s="25"/>
      <c r="R394" s="25"/>
      <c r="S394" s="25"/>
      <c r="T394" s="25"/>
      <c r="U394" s="25"/>
      <c r="V394" s="25"/>
      <c r="W394" s="25"/>
      <c r="X394" s="25"/>
      <c r="Y394" s="25"/>
      <c r="Z394" s="25"/>
    </row>
    <row r="395" spans="1:26" ht="12.75" customHeight="1" x14ac:dyDescent="0.25">
      <c r="A395" s="223"/>
      <c r="B395" s="172"/>
      <c r="C395" s="172"/>
      <c r="D395" s="222"/>
      <c r="E395" s="222"/>
      <c r="F395" s="223"/>
      <c r="G395" s="223"/>
      <c r="H395" s="223"/>
      <c r="I395" s="223"/>
      <c r="J395" s="223"/>
      <c r="K395" s="223"/>
      <c r="L395" s="223"/>
      <c r="M395" s="24"/>
      <c r="N395" s="25"/>
      <c r="O395" s="25"/>
      <c r="P395" s="25"/>
      <c r="Q395" s="25"/>
      <c r="R395" s="25"/>
      <c r="S395" s="25"/>
      <c r="T395" s="25"/>
      <c r="U395" s="25"/>
      <c r="V395" s="25"/>
      <c r="W395" s="25"/>
      <c r="X395" s="25"/>
      <c r="Y395" s="25"/>
      <c r="Z395" s="25"/>
    </row>
    <row r="396" spans="1:26" ht="12.75" customHeight="1" x14ac:dyDescent="0.25">
      <c r="A396" s="223"/>
      <c r="B396" s="172"/>
      <c r="C396" s="172"/>
      <c r="D396" s="222"/>
      <c r="E396" s="222"/>
      <c r="F396" s="223"/>
      <c r="G396" s="223"/>
      <c r="H396" s="223"/>
      <c r="I396" s="223"/>
      <c r="J396" s="223"/>
      <c r="K396" s="223"/>
      <c r="L396" s="223"/>
      <c r="M396" s="24"/>
      <c r="N396" s="25"/>
      <c r="O396" s="25"/>
      <c r="P396" s="25"/>
      <c r="Q396" s="25"/>
      <c r="R396" s="25"/>
      <c r="S396" s="25"/>
      <c r="T396" s="25"/>
      <c r="U396" s="25"/>
      <c r="V396" s="25"/>
      <c r="W396" s="25"/>
      <c r="X396" s="25"/>
      <c r="Y396" s="25"/>
      <c r="Z396" s="25"/>
    </row>
    <row r="397" spans="1:26" ht="12.75" customHeight="1" x14ac:dyDescent="0.25">
      <c r="A397" s="223"/>
      <c r="B397" s="172"/>
      <c r="C397" s="172"/>
      <c r="D397" s="222"/>
      <c r="E397" s="222"/>
      <c r="F397" s="223"/>
      <c r="G397" s="223"/>
      <c r="H397" s="223"/>
      <c r="I397" s="223"/>
      <c r="J397" s="223"/>
      <c r="K397" s="223"/>
      <c r="L397" s="223"/>
      <c r="M397" s="24"/>
      <c r="N397" s="25"/>
      <c r="O397" s="25"/>
      <c r="P397" s="25"/>
      <c r="Q397" s="25"/>
      <c r="R397" s="25"/>
      <c r="S397" s="25"/>
      <c r="T397" s="25"/>
      <c r="U397" s="25"/>
      <c r="V397" s="25"/>
      <c r="W397" s="25"/>
      <c r="X397" s="25"/>
      <c r="Y397" s="25"/>
      <c r="Z397" s="25"/>
    </row>
    <row r="398" spans="1:26" ht="12.75" customHeight="1" x14ac:dyDescent="0.25">
      <c r="A398" s="223"/>
      <c r="B398" s="172"/>
      <c r="C398" s="172"/>
      <c r="D398" s="222"/>
      <c r="E398" s="222"/>
      <c r="F398" s="223"/>
      <c r="G398" s="223"/>
      <c r="H398" s="223"/>
      <c r="I398" s="223"/>
      <c r="J398" s="223"/>
      <c r="K398" s="223"/>
      <c r="L398" s="223"/>
      <c r="M398" s="24"/>
      <c r="N398" s="25"/>
      <c r="O398" s="25"/>
      <c r="P398" s="25"/>
      <c r="Q398" s="25"/>
      <c r="R398" s="25"/>
      <c r="S398" s="25"/>
      <c r="T398" s="25"/>
      <c r="U398" s="25"/>
      <c r="V398" s="25"/>
      <c r="W398" s="25"/>
      <c r="X398" s="25"/>
      <c r="Y398" s="25"/>
      <c r="Z398" s="25"/>
    </row>
    <row r="399" spans="1:26" ht="12.75" customHeight="1" x14ac:dyDescent="0.25">
      <c r="A399" s="223"/>
      <c r="B399" s="172"/>
      <c r="C399" s="172"/>
      <c r="D399" s="222"/>
      <c r="E399" s="222"/>
      <c r="F399" s="223"/>
      <c r="G399" s="223"/>
      <c r="H399" s="223"/>
      <c r="I399" s="223"/>
      <c r="J399" s="223"/>
      <c r="K399" s="223"/>
      <c r="L399" s="223"/>
      <c r="M399" s="24"/>
      <c r="N399" s="25"/>
      <c r="O399" s="25"/>
      <c r="P399" s="25"/>
      <c r="Q399" s="25"/>
      <c r="R399" s="25"/>
      <c r="S399" s="25"/>
      <c r="T399" s="25"/>
      <c r="U399" s="25"/>
      <c r="V399" s="25"/>
      <c r="W399" s="25"/>
      <c r="X399" s="25"/>
      <c r="Y399" s="25"/>
      <c r="Z399" s="25"/>
    </row>
    <row r="400" spans="1:26" ht="12.75" customHeight="1" x14ac:dyDescent="0.25">
      <c r="A400" s="223"/>
      <c r="B400" s="172"/>
      <c r="C400" s="172"/>
      <c r="D400" s="222"/>
      <c r="E400" s="222"/>
      <c r="F400" s="223"/>
      <c r="G400" s="223"/>
      <c r="H400" s="223"/>
      <c r="I400" s="223"/>
      <c r="J400" s="223"/>
      <c r="K400" s="223"/>
      <c r="L400" s="223"/>
      <c r="M400" s="24"/>
      <c r="N400" s="25"/>
      <c r="O400" s="25"/>
      <c r="P400" s="25"/>
      <c r="Q400" s="25"/>
      <c r="R400" s="25"/>
      <c r="S400" s="25"/>
      <c r="T400" s="25"/>
      <c r="U400" s="25"/>
      <c r="V400" s="25"/>
      <c r="W400" s="25"/>
      <c r="X400" s="25"/>
      <c r="Y400" s="25"/>
      <c r="Z400" s="25"/>
    </row>
    <row r="401" spans="1:26" ht="12.75" customHeight="1" x14ac:dyDescent="0.25">
      <c r="A401" s="223"/>
      <c r="B401" s="172"/>
      <c r="C401" s="172"/>
      <c r="D401" s="222"/>
      <c r="E401" s="222"/>
      <c r="F401" s="223"/>
      <c r="G401" s="223"/>
      <c r="H401" s="223"/>
      <c r="I401" s="223"/>
      <c r="J401" s="223"/>
      <c r="K401" s="223"/>
      <c r="L401" s="223"/>
      <c r="M401" s="24"/>
      <c r="N401" s="25"/>
      <c r="O401" s="25"/>
      <c r="P401" s="25"/>
      <c r="Q401" s="25"/>
      <c r="R401" s="25"/>
      <c r="S401" s="25"/>
      <c r="T401" s="25"/>
      <c r="U401" s="25"/>
      <c r="V401" s="25"/>
      <c r="W401" s="25"/>
      <c r="X401" s="25"/>
      <c r="Y401" s="25"/>
      <c r="Z401" s="25"/>
    </row>
    <row r="402" spans="1:26" ht="12.75" customHeight="1" x14ac:dyDescent="0.25">
      <c r="A402" s="223"/>
      <c r="B402" s="172"/>
      <c r="C402" s="172"/>
      <c r="D402" s="222"/>
      <c r="E402" s="222"/>
      <c r="F402" s="223"/>
      <c r="G402" s="223"/>
      <c r="H402" s="223"/>
      <c r="I402" s="223"/>
      <c r="J402" s="223"/>
      <c r="K402" s="223"/>
      <c r="L402" s="223"/>
      <c r="M402" s="24"/>
      <c r="N402" s="25"/>
      <c r="O402" s="25"/>
      <c r="P402" s="25"/>
      <c r="Q402" s="25"/>
      <c r="R402" s="25"/>
      <c r="S402" s="25"/>
      <c r="T402" s="25"/>
      <c r="U402" s="25"/>
      <c r="V402" s="25"/>
      <c r="W402" s="25"/>
      <c r="X402" s="25"/>
      <c r="Y402" s="25"/>
      <c r="Z402" s="25"/>
    </row>
    <row r="403" spans="1:26" ht="12.75" customHeight="1" x14ac:dyDescent="0.25">
      <c r="A403" s="223"/>
      <c r="B403" s="172"/>
      <c r="C403" s="172"/>
      <c r="D403" s="222"/>
      <c r="E403" s="222"/>
      <c r="F403" s="223"/>
      <c r="G403" s="223"/>
      <c r="H403" s="223"/>
      <c r="I403" s="223"/>
      <c r="J403" s="223"/>
      <c r="K403" s="223"/>
      <c r="L403" s="223"/>
      <c r="M403" s="24"/>
      <c r="N403" s="25"/>
      <c r="O403" s="25"/>
      <c r="P403" s="25"/>
      <c r="Q403" s="25"/>
      <c r="R403" s="25"/>
      <c r="S403" s="25"/>
      <c r="T403" s="25"/>
      <c r="U403" s="25"/>
      <c r="V403" s="25"/>
      <c r="W403" s="25"/>
      <c r="X403" s="25"/>
      <c r="Y403" s="25"/>
      <c r="Z403" s="25"/>
    </row>
    <row r="404" spans="1:26" ht="12.75" customHeight="1" x14ac:dyDescent="0.25">
      <c r="A404" s="223"/>
      <c r="B404" s="172"/>
      <c r="C404" s="172"/>
      <c r="D404" s="222"/>
      <c r="E404" s="222"/>
      <c r="F404" s="223"/>
      <c r="G404" s="223"/>
      <c r="H404" s="223"/>
      <c r="I404" s="223"/>
      <c r="J404" s="223"/>
      <c r="K404" s="223"/>
      <c r="L404" s="223"/>
      <c r="M404" s="24"/>
      <c r="N404" s="25"/>
      <c r="O404" s="25"/>
      <c r="P404" s="25"/>
      <c r="Q404" s="25"/>
      <c r="R404" s="25"/>
      <c r="S404" s="25"/>
      <c r="T404" s="25"/>
      <c r="U404" s="25"/>
      <c r="V404" s="25"/>
      <c r="W404" s="25"/>
      <c r="X404" s="25"/>
      <c r="Y404" s="25"/>
      <c r="Z404" s="25"/>
    </row>
    <row r="405" spans="1:26" ht="12.75" customHeight="1" x14ac:dyDescent="0.25">
      <c r="A405" s="223"/>
      <c r="B405" s="172"/>
      <c r="C405" s="172"/>
      <c r="D405" s="222"/>
      <c r="E405" s="222"/>
      <c r="F405" s="223"/>
      <c r="G405" s="223"/>
      <c r="H405" s="223"/>
      <c r="I405" s="223"/>
      <c r="J405" s="223"/>
      <c r="K405" s="223"/>
      <c r="L405" s="223"/>
      <c r="M405" s="24"/>
      <c r="N405" s="25"/>
      <c r="O405" s="25"/>
      <c r="P405" s="25"/>
      <c r="Q405" s="25"/>
      <c r="R405" s="25"/>
      <c r="S405" s="25"/>
      <c r="T405" s="25"/>
      <c r="U405" s="25"/>
      <c r="V405" s="25"/>
      <c r="W405" s="25"/>
      <c r="X405" s="25"/>
      <c r="Y405" s="25"/>
      <c r="Z405" s="25"/>
    </row>
    <row r="406" spans="1:26" ht="12.75" customHeight="1" x14ac:dyDescent="0.25">
      <c r="A406" s="223"/>
      <c r="B406" s="172"/>
      <c r="C406" s="172"/>
      <c r="D406" s="222"/>
      <c r="E406" s="222"/>
      <c r="F406" s="223"/>
      <c r="G406" s="223"/>
      <c r="H406" s="223"/>
      <c r="I406" s="223"/>
      <c r="J406" s="223"/>
      <c r="K406" s="223"/>
      <c r="L406" s="223"/>
      <c r="M406" s="24"/>
      <c r="N406" s="25"/>
      <c r="O406" s="25"/>
      <c r="P406" s="25"/>
      <c r="Q406" s="25"/>
      <c r="R406" s="25"/>
      <c r="S406" s="25"/>
      <c r="T406" s="25"/>
      <c r="U406" s="25"/>
      <c r="V406" s="25"/>
      <c r="W406" s="25"/>
      <c r="X406" s="25"/>
      <c r="Y406" s="25"/>
      <c r="Z406" s="25"/>
    </row>
    <row r="407" spans="1:26" ht="12.75" customHeight="1" x14ac:dyDescent="0.25">
      <c r="A407" s="223"/>
      <c r="B407" s="172"/>
      <c r="C407" s="172"/>
      <c r="D407" s="222"/>
      <c r="E407" s="222"/>
      <c r="F407" s="223"/>
      <c r="G407" s="223"/>
      <c r="H407" s="223"/>
      <c r="I407" s="223"/>
      <c r="J407" s="223"/>
      <c r="K407" s="223"/>
      <c r="L407" s="223"/>
      <c r="M407" s="24"/>
      <c r="N407" s="25"/>
      <c r="O407" s="25"/>
      <c r="P407" s="25"/>
      <c r="Q407" s="25"/>
      <c r="R407" s="25"/>
      <c r="S407" s="25"/>
      <c r="T407" s="25"/>
      <c r="U407" s="25"/>
      <c r="V407" s="25"/>
      <c r="W407" s="25"/>
      <c r="X407" s="25"/>
      <c r="Y407" s="25"/>
      <c r="Z407" s="25"/>
    </row>
    <row r="408" spans="1:26" ht="12.75" customHeight="1" x14ac:dyDescent="0.25">
      <c r="A408" s="223"/>
      <c r="B408" s="172"/>
      <c r="C408" s="172"/>
      <c r="D408" s="222"/>
      <c r="E408" s="222"/>
      <c r="F408" s="223"/>
      <c r="G408" s="223"/>
      <c r="H408" s="223"/>
      <c r="I408" s="223"/>
      <c r="J408" s="223"/>
      <c r="K408" s="223"/>
      <c r="L408" s="223"/>
      <c r="M408" s="24"/>
      <c r="N408" s="25"/>
      <c r="O408" s="25"/>
      <c r="P408" s="25"/>
      <c r="Q408" s="25"/>
      <c r="R408" s="25"/>
      <c r="S408" s="25"/>
      <c r="T408" s="25"/>
      <c r="U408" s="25"/>
      <c r="V408" s="25"/>
      <c r="W408" s="25"/>
      <c r="X408" s="25"/>
      <c r="Y408" s="25"/>
      <c r="Z408" s="25"/>
    </row>
    <row r="409" spans="1:26" ht="12.75" customHeight="1" x14ac:dyDescent="0.25">
      <c r="A409" s="223"/>
      <c r="B409" s="172"/>
      <c r="C409" s="172"/>
      <c r="D409" s="222"/>
      <c r="E409" s="222"/>
      <c r="F409" s="223"/>
      <c r="G409" s="223"/>
      <c r="H409" s="223"/>
      <c r="I409" s="223"/>
      <c r="J409" s="223"/>
      <c r="K409" s="223"/>
      <c r="L409" s="223"/>
      <c r="M409" s="24"/>
      <c r="N409" s="25"/>
      <c r="O409" s="25"/>
      <c r="P409" s="25"/>
      <c r="Q409" s="25"/>
      <c r="R409" s="25"/>
      <c r="S409" s="25"/>
      <c r="T409" s="25"/>
      <c r="U409" s="25"/>
      <c r="V409" s="25"/>
      <c r="W409" s="25"/>
      <c r="X409" s="25"/>
      <c r="Y409" s="25"/>
      <c r="Z409" s="25"/>
    </row>
    <row r="410" spans="1:26" ht="12.75" customHeight="1" x14ac:dyDescent="0.25">
      <c r="A410" s="223"/>
      <c r="B410" s="172"/>
      <c r="C410" s="172"/>
      <c r="D410" s="222"/>
      <c r="E410" s="222"/>
      <c r="F410" s="223"/>
      <c r="G410" s="223"/>
      <c r="H410" s="223"/>
      <c r="I410" s="223"/>
      <c r="J410" s="223"/>
      <c r="K410" s="223"/>
      <c r="L410" s="223"/>
      <c r="M410" s="24"/>
      <c r="N410" s="25"/>
      <c r="O410" s="25"/>
      <c r="P410" s="25"/>
      <c r="Q410" s="25"/>
      <c r="R410" s="25"/>
      <c r="S410" s="25"/>
      <c r="T410" s="25"/>
      <c r="U410" s="25"/>
      <c r="V410" s="25"/>
      <c r="W410" s="25"/>
      <c r="X410" s="25"/>
      <c r="Y410" s="25"/>
      <c r="Z410" s="25"/>
    </row>
    <row r="411" spans="1:26" ht="12.75" customHeight="1" x14ac:dyDescent="0.25">
      <c r="A411" s="223"/>
      <c r="B411" s="172"/>
      <c r="C411" s="172"/>
      <c r="D411" s="222"/>
      <c r="E411" s="222"/>
      <c r="F411" s="223"/>
      <c r="G411" s="223"/>
      <c r="H411" s="223"/>
      <c r="I411" s="223"/>
      <c r="J411" s="223"/>
      <c r="K411" s="223"/>
      <c r="L411" s="223"/>
      <c r="M411" s="24"/>
      <c r="N411" s="25"/>
      <c r="O411" s="25"/>
      <c r="P411" s="25"/>
      <c r="Q411" s="25"/>
      <c r="R411" s="25"/>
      <c r="S411" s="25"/>
      <c r="T411" s="25"/>
      <c r="U411" s="25"/>
      <c r="V411" s="25"/>
      <c r="W411" s="25"/>
      <c r="X411" s="25"/>
      <c r="Y411" s="25"/>
      <c r="Z411" s="25"/>
    </row>
    <row r="412" spans="1:26" ht="12.75" customHeight="1" x14ac:dyDescent="0.25">
      <c r="A412" s="223"/>
      <c r="B412" s="172"/>
      <c r="C412" s="172"/>
      <c r="D412" s="222"/>
      <c r="E412" s="222"/>
      <c r="F412" s="223"/>
      <c r="G412" s="223"/>
      <c r="H412" s="223"/>
      <c r="I412" s="223"/>
      <c r="J412" s="223"/>
      <c r="K412" s="223"/>
      <c r="L412" s="223"/>
      <c r="M412" s="24"/>
      <c r="N412" s="25"/>
      <c r="O412" s="25"/>
      <c r="P412" s="25"/>
      <c r="Q412" s="25"/>
      <c r="R412" s="25"/>
      <c r="S412" s="25"/>
      <c r="T412" s="25"/>
      <c r="U412" s="25"/>
      <c r="V412" s="25"/>
      <c r="W412" s="25"/>
      <c r="X412" s="25"/>
      <c r="Y412" s="25"/>
      <c r="Z412" s="25"/>
    </row>
    <row r="413" spans="1:26" ht="12.75" customHeight="1" x14ac:dyDescent="0.25">
      <c r="A413" s="223"/>
      <c r="B413" s="172"/>
      <c r="C413" s="172"/>
      <c r="D413" s="222"/>
      <c r="E413" s="222"/>
      <c r="F413" s="223"/>
      <c r="G413" s="223"/>
      <c r="H413" s="223"/>
      <c r="I413" s="223"/>
      <c r="J413" s="223"/>
      <c r="K413" s="223"/>
      <c r="L413" s="223"/>
      <c r="M413" s="24"/>
      <c r="N413" s="25"/>
      <c r="O413" s="25"/>
      <c r="P413" s="25"/>
      <c r="Q413" s="25"/>
      <c r="R413" s="25"/>
      <c r="S413" s="25"/>
      <c r="T413" s="25"/>
      <c r="U413" s="25"/>
      <c r="V413" s="25"/>
      <c r="W413" s="25"/>
      <c r="X413" s="25"/>
      <c r="Y413" s="25"/>
      <c r="Z413" s="25"/>
    </row>
    <row r="414" spans="1:26" ht="12.75" customHeight="1" x14ac:dyDescent="0.25">
      <c r="A414" s="223"/>
      <c r="B414" s="172"/>
      <c r="C414" s="172"/>
      <c r="D414" s="222"/>
      <c r="E414" s="222"/>
      <c r="F414" s="223"/>
      <c r="G414" s="223"/>
      <c r="H414" s="223"/>
      <c r="I414" s="223"/>
      <c r="J414" s="223"/>
      <c r="K414" s="223"/>
      <c r="L414" s="223"/>
      <c r="M414" s="24"/>
      <c r="N414" s="25"/>
      <c r="O414" s="25"/>
      <c r="P414" s="25"/>
      <c r="Q414" s="25"/>
      <c r="R414" s="25"/>
      <c r="S414" s="25"/>
      <c r="T414" s="25"/>
      <c r="U414" s="25"/>
      <c r="V414" s="25"/>
      <c r="W414" s="25"/>
      <c r="X414" s="25"/>
      <c r="Y414" s="25"/>
      <c r="Z414" s="25"/>
    </row>
    <row r="415" spans="1:26" ht="12.75" customHeight="1" x14ac:dyDescent="0.25">
      <c r="A415" s="223"/>
      <c r="B415" s="172"/>
      <c r="C415" s="172"/>
      <c r="D415" s="222"/>
      <c r="E415" s="222"/>
      <c r="F415" s="223"/>
      <c r="G415" s="223"/>
      <c r="H415" s="223"/>
      <c r="I415" s="223"/>
      <c r="J415" s="223"/>
      <c r="K415" s="223"/>
      <c r="L415" s="223"/>
      <c r="M415" s="24"/>
      <c r="N415" s="25"/>
      <c r="O415" s="25"/>
      <c r="P415" s="25"/>
      <c r="Q415" s="25"/>
      <c r="R415" s="25"/>
      <c r="S415" s="25"/>
      <c r="T415" s="25"/>
      <c r="U415" s="25"/>
      <c r="V415" s="25"/>
      <c r="W415" s="25"/>
      <c r="X415" s="25"/>
      <c r="Y415" s="25"/>
      <c r="Z415" s="25"/>
    </row>
    <row r="416" spans="1:26" ht="12.75" customHeight="1" x14ac:dyDescent="0.25">
      <c r="A416" s="223"/>
      <c r="B416" s="172"/>
      <c r="C416" s="172"/>
      <c r="D416" s="222"/>
      <c r="E416" s="222"/>
      <c r="F416" s="223"/>
      <c r="G416" s="223"/>
      <c r="H416" s="223"/>
      <c r="I416" s="223"/>
      <c r="J416" s="223"/>
      <c r="K416" s="223"/>
      <c r="L416" s="223"/>
      <c r="M416" s="24"/>
      <c r="N416" s="25"/>
      <c r="O416" s="25"/>
      <c r="P416" s="25"/>
      <c r="Q416" s="25"/>
      <c r="R416" s="25"/>
      <c r="S416" s="25"/>
      <c r="T416" s="25"/>
      <c r="U416" s="25"/>
      <c r="V416" s="25"/>
      <c r="W416" s="25"/>
      <c r="X416" s="25"/>
      <c r="Y416" s="25"/>
      <c r="Z416" s="25"/>
    </row>
    <row r="417" spans="1:26" ht="12.75" customHeight="1" x14ac:dyDescent="0.25">
      <c r="A417" s="223"/>
      <c r="B417" s="172"/>
      <c r="C417" s="172"/>
      <c r="D417" s="222"/>
      <c r="E417" s="222"/>
      <c r="F417" s="223"/>
      <c r="G417" s="223"/>
      <c r="H417" s="223"/>
      <c r="I417" s="223"/>
      <c r="J417" s="223"/>
      <c r="K417" s="223"/>
      <c r="L417" s="223"/>
      <c r="M417" s="24"/>
      <c r="N417" s="25"/>
      <c r="O417" s="25"/>
      <c r="P417" s="25"/>
      <c r="Q417" s="25"/>
      <c r="R417" s="25"/>
      <c r="S417" s="25"/>
      <c r="T417" s="25"/>
      <c r="U417" s="25"/>
      <c r="V417" s="25"/>
      <c r="W417" s="25"/>
      <c r="X417" s="25"/>
      <c r="Y417" s="25"/>
      <c r="Z417" s="25"/>
    </row>
    <row r="418" spans="1:26" ht="12.75" customHeight="1" x14ac:dyDescent="0.25">
      <c r="A418" s="223"/>
      <c r="B418" s="172"/>
      <c r="C418" s="172"/>
      <c r="D418" s="222"/>
      <c r="E418" s="222"/>
      <c r="F418" s="223"/>
      <c r="G418" s="223"/>
      <c r="H418" s="223"/>
      <c r="I418" s="223"/>
      <c r="J418" s="223"/>
      <c r="K418" s="223"/>
      <c r="L418" s="223"/>
      <c r="M418" s="24"/>
      <c r="N418" s="25"/>
      <c r="O418" s="25"/>
      <c r="P418" s="25"/>
      <c r="Q418" s="25"/>
      <c r="R418" s="25"/>
      <c r="S418" s="25"/>
      <c r="T418" s="25"/>
      <c r="U418" s="25"/>
      <c r="V418" s="25"/>
      <c r="W418" s="25"/>
      <c r="X418" s="25"/>
      <c r="Y418" s="25"/>
      <c r="Z418" s="25"/>
    </row>
    <row r="419" spans="1:26" ht="12.75" customHeight="1" x14ac:dyDescent="0.25">
      <c r="A419" s="223"/>
      <c r="B419" s="172"/>
      <c r="C419" s="172"/>
      <c r="D419" s="222"/>
      <c r="E419" s="222"/>
      <c r="F419" s="223"/>
      <c r="G419" s="223"/>
      <c r="H419" s="223"/>
      <c r="I419" s="223"/>
      <c r="J419" s="223"/>
      <c r="K419" s="223"/>
      <c r="L419" s="223"/>
      <c r="M419" s="24"/>
      <c r="N419" s="25"/>
      <c r="O419" s="25"/>
      <c r="P419" s="25"/>
      <c r="Q419" s="25"/>
      <c r="R419" s="25"/>
      <c r="S419" s="25"/>
      <c r="T419" s="25"/>
      <c r="U419" s="25"/>
      <c r="V419" s="25"/>
      <c r="W419" s="25"/>
      <c r="X419" s="25"/>
      <c r="Y419" s="25"/>
      <c r="Z419" s="25"/>
    </row>
    <row r="420" spans="1:26" ht="12.75" customHeight="1" x14ac:dyDescent="0.25">
      <c r="A420" s="223"/>
      <c r="B420" s="172"/>
      <c r="C420" s="172"/>
      <c r="D420" s="222"/>
      <c r="E420" s="222"/>
      <c r="F420" s="223"/>
      <c r="G420" s="223"/>
      <c r="H420" s="223"/>
      <c r="I420" s="223"/>
      <c r="J420" s="223"/>
      <c r="K420" s="223"/>
      <c r="L420" s="223"/>
      <c r="M420" s="24"/>
      <c r="N420" s="25"/>
      <c r="O420" s="25"/>
      <c r="P420" s="25"/>
      <c r="Q420" s="25"/>
      <c r="R420" s="25"/>
      <c r="S420" s="25"/>
      <c r="T420" s="25"/>
      <c r="U420" s="25"/>
      <c r="V420" s="25"/>
      <c r="W420" s="25"/>
      <c r="X420" s="25"/>
      <c r="Y420" s="25"/>
      <c r="Z420" s="25"/>
    </row>
    <row r="421" spans="1:26" ht="12.75" customHeight="1" x14ac:dyDescent="0.25">
      <c r="A421" s="223"/>
      <c r="B421" s="172"/>
      <c r="C421" s="172"/>
      <c r="D421" s="222"/>
      <c r="E421" s="222"/>
      <c r="F421" s="223"/>
      <c r="G421" s="223"/>
      <c r="H421" s="223"/>
      <c r="I421" s="223"/>
      <c r="J421" s="223"/>
      <c r="K421" s="223"/>
      <c r="L421" s="223"/>
      <c r="M421" s="24"/>
      <c r="N421" s="25"/>
      <c r="O421" s="25"/>
      <c r="P421" s="25"/>
      <c r="Q421" s="25"/>
      <c r="R421" s="25"/>
      <c r="S421" s="25"/>
      <c r="T421" s="25"/>
      <c r="U421" s="25"/>
      <c r="V421" s="25"/>
      <c r="W421" s="25"/>
      <c r="X421" s="25"/>
      <c r="Y421" s="25"/>
      <c r="Z421" s="25"/>
    </row>
    <row r="422" spans="1:26" ht="12.75" customHeight="1" x14ac:dyDescent="0.25">
      <c r="A422" s="223"/>
      <c r="B422" s="172"/>
      <c r="C422" s="172"/>
      <c r="D422" s="222"/>
      <c r="E422" s="222"/>
      <c r="F422" s="223"/>
      <c r="G422" s="223"/>
      <c r="H422" s="223"/>
      <c r="I422" s="223"/>
      <c r="J422" s="223"/>
      <c r="K422" s="223"/>
      <c r="L422" s="223"/>
      <c r="M422" s="24"/>
      <c r="N422" s="25"/>
      <c r="O422" s="25"/>
      <c r="P422" s="25"/>
      <c r="Q422" s="25"/>
      <c r="R422" s="25"/>
      <c r="S422" s="25"/>
      <c r="T422" s="25"/>
      <c r="U422" s="25"/>
      <c r="V422" s="25"/>
      <c r="W422" s="25"/>
      <c r="X422" s="25"/>
      <c r="Y422" s="25"/>
      <c r="Z422" s="25"/>
    </row>
    <row r="423" spans="1:26" ht="12.75" customHeight="1" x14ac:dyDescent="0.25">
      <c r="A423" s="223"/>
      <c r="B423" s="172"/>
      <c r="C423" s="172"/>
      <c r="D423" s="222"/>
      <c r="E423" s="222"/>
      <c r="F423" s="223"/>
      <c r="G423" s="223"/>
      <c r="H423" s="223"/>
      <c r="I423" s="223"/>
      <c r="J423" s="223"/>
      <c r="K423" s="223"/>
      <c r="L423" s="223"/>
      <c r="M423" s="24"/>
      <c r="N423" s="25"/>
      <c r="O423" s="25"/>
      <c r="P423" s="25"/>
      <c r="Q423" s="25"/>
      <c r="R423" s="25"/>
      <c r="S423" s="25"/>
      <c r="T423" s="25"/>
      <c r="U423" s="25"/>
      <c r="V423" s="25"/>
      <c r="W423" s="25"/>
      <c r="X423" s="25"/>
      <c r="Y423" s="25"/>
      <c r="Z423" s="25"/>
    </row>
    <row r="424" spans="1:26" ht="12.75" customHeight="1" x14ac:dyDescent="0.25">
      <c r="A424" s="223"/>
      <c r="B424" s="172"/>
      <c r="C424" s="172"/>
      <c r="D424" s="222"/>
      <c r="E424" s="222"/>
      <c r="F424" s="223"/>
      <c r="G424" s="223"/>
      <c r="H424" s="223"/>
      <c r="I424" s="223"/>
      <c r="J424" s="223"/>
      <c r="K424" s="223"/>
      <c r="L424" s="223"/>
      <c r="M424" s="24"/>
      <c r="N424" s="25"/>
      <c r="O424" s="25"/>
      <c r="P424" s="25"/>
      <c r="Q424" s="25"/>
      <c r="R424" s="25"/>
      <c r="S424" s="25"/>
      <c r="T424" s="25"/>
      <c r="U424" s="25"/>
      <c r="V424" s="25"/>
      <c r="W424" s="25"/>
      <c r="X424" s="25"/>
      <c r="Y424" s="25"/>
      <c r="Z424" s="25"/>
    </row>
    <row r="425" spans="1:26" ht="12.75" customHeight="1" x14ac:dyDescent="0.25">
      <c r="A425" s="223"/>
      <c r="B425" s="172"/>
      <c r="C425" s="172"/>
      <c r="D425" s="222"/>
      <c r="E425" s="222"/>
      <c r="F425" s="223"/>
      <c r="G425" s="223"/>
      <c r="H425" s="223"/>
      <c r="I425" s="223"/>
      <c r="J425" s="223"/>
      <c r="K425" s="223"/>
      <c r="L425" s="223"/>
      <c r="M425" s="24"/>
      <c r="N425" s="25"/>
      <c r="O425" s="25"/>
      <c r="P425" s="25"/>
      <c r="Q425" s="25"/>
      <c r="R425" s="25"/>
      <c r="S425" s="25"/>
      <c r="T425" s="25"/>
      <c r="U425" s="25"/>
      <c r="V425" s="25"/>
      <c r="W425" s="25"/>
      <c r="X425" s="25"/>
      <c r="Y425" s="25"/>
      <c r="Z425" s="25"/>
    </row>
    <row r="426" spans="1:26" ht="12.75" customHeight="1" x14ac:dyDescent="0.25">
      <c r="A426" s="223"/>
      <c r="B426" s="172"/>
      <c r="C426" s="172"/>
      <c r="D426" s="222"/>
      <c r="E426" s="222"/>
      <c r="F426" s="223"/>
      <c r="G426" s="223"/>
      <c r="H426" s="223"/>
      <c r="I426" s="223"/>
      <c r="J426" s="223"/>
      <c r="K426" s="223"/>
      <c r="L426" s="223"/>
      <c r="M426" s="24"/>
      <c r="N426" s="25"/>
      <c r="O426" s="25"/>
      <c r="P426" s="25"/>
      <c r="Q426" s="25"/>
      <c r="R426" s="25"/>
      <c r="S426" s="25"/>
      <c r="T426" s="25"/>
      <c r="U426" s="25"/>
      <c r="V426" s="25"/>
      <c r="W426" s="25"/>
      <c r="X426" s="25"/>
      <c r="Y426" s="25"/>
      <c r="Z426" s="25"/>
    </row>
    <row r="427" spans="1:26" ht="12.75" customHeight="1" x14ac:dyDescent="0.25">
      <c r="A427" s="223"/>
      <c r="B427" s="172"/>
      <c r="C427" s="172"/>
      <c r="D427" s="222"/>
      <c r="E427" s="222"/>
      <c r="F427" s="223"/>
      <c r="G427" s="223"/>
      <c r="H427" s="223"/>
      <c r="I427" s="223"/>
      <c r="J427" s="223"/>
      <c r="K427" s="223"/>
      <c r="L427" s="223"/>
      <c r="M427" s="24"/>
      <c r="N427" s="25"/>
      <c r="O427" s="25"/>
      <c r="P427" s="25"/>
      <c r="Q427" s="25"/>
      <c r="R427" s="25"/>
      <c r="S427" s="25"/>
      <c r="T427" s="25"/>
      <c r="U427" s="25"/>
      <c r="V427" s="25"/>
      <c r="W427" s="25"/>
      <c r="X427" s="25"/>
      <c r="Y427" s="25"/>
      <c r="Z427" s="25"/>
    </row>
    <row r="428" spans="1:26" ht="12.75" customHeight="1" x14ac:dyDescent="0.25">
      <c r="A428" s="223"/>
      <c r="B428" s="172"/>
      <c r="C428" s="172"/>
      <c r="D428" s="222"/>
      <c r="E428" s="222"/>
      <c r="F428" s="223"/>
      <c r="G428" s="223"/>
      <c r="H428" s="223"/>
      <c r="I428" s="223"/>
      <c r="J428" s="223"/>
      <c r="K428" s="223"/>
      <c r="L428" s="223"/>
      <c r="M428" s="24"/>
      <c r="N428" s="25"/>
      <c r="O428" s="25"/>
      <c r="P428" s="25"/>
      <c r="Q428" s="25"/>
      <c r="R428" s="25"/>
      <c r="S428" s="25"/>
      <c r="T428" s="25"/>
      <c r="U428" s="25"/>
      <c r="V428" s="25"/>
      <c r="W428" s="25"/>
      <c r="X428" s="25"/>
      <c r="Y428" s="25"/>
      <c r="Z428" s="25"/>
    </row>
    <row r="429" spans="1:26" ht="12.75" customHeight="1" x14ac:dyDescent="0.25">
      <c r="A429" s="223"/>
      <c r="B429" s="172"/>
      <c r="C429" s="172"/>
      <c r="D429" s="222"/>
      <c r="E429" s="222"/>
      <c r="F429" s="223"/>
      <c r="G429" s="223"/>
      <c r="H429" s="223"/>
      <c r="I429" s="223"/>
      <c r="J429" s="223"/>
      <c r="K429" s="223"/>
      <c r="L429" s="223"/>
      <c r="M429" s="24"/>
      <c r="N429" s="25"/>
      <c r="O429" s="25"/>
      <c r="P429" s="25"/>
      <c r="Q429" s="25"/>
      <c r="R429" s="25"/>
      <c r="S429" s="25"/>
      <c r="T429" s="25"/>
      <c r="U429" s="25"/>
      <c r="V429" s="25"/>
      <c r="W429" s="25"/>
      <c r="X429" s="25"/>
      <c r="Y429" s="25"/>
      <c r="Z429" s="25"/>
    </row>
    <row r="430" spans="1:26" ht="12.75" customHeight="1" x14ac:dyDescent="0.25">
      <c r="A430" s="223"/>
      <c r="B430" s="172"/>
      <c r="C430" s="172"/>
      <c r="D430" s="222"/>
      <c r="E430" s="222"/>
      <c r="F430" s="223"/>
      <c r="G430" s="223"/>
      <c r="H430" s="223"/>
      <c r="I430" s="223"/>
      <c r="J430" s="223"/>
      <c r="K430" s="223"/>
      <c r="L430" s="223"/>
      <c r="M430" s="24"/>
      <c r="N430" s="25"/>
      <c r="O430" s="25"/>
      <c r="P430" s="25"/>
      <c r="Q430" s="25"/>
      <c r="R430" s="25"/>
      <c r="S430" s="25"/>
      <c r="T430" s="25"/>
      <c r="U430" s="25"/>
      <c r="V430" s="25"/>
      <c r="W430" s="25"/>
      <c r="X430" s="25"/>
      <c r="Y430" s="25"/>
      <c r="Z430" s="25"/>
    </row>
    <row r="431" spans="1:26" ht="12.75" customHeight="1" x14ac:dyDescent="0.25">
      <c r="A431" s="223"/>
      <c r="B431" s="172"/>
      <c r="C431" s="172"/>
      <c r="D431" s="222"/>
      <c r="E431" s="222"/>
      <c r="F431" s="223"/>
      <c r="G431" s="223"/>
      <c r="H431" s="223"/>
      <c r="I431" s="223"/>
      <c r="J431" s="223"/>
      <c r="K431" s="223"/>
      <c r="L431" s="223"/>
      <c r="M431" s="24"/>
      <c r="N431" s="25"/>
      <c r="O431" s="25"/>
      <c r="P431" s="25"/>
      <c r="Q431" s="25"/>
      <c r="R431" s="25"/>
      <c r="S431" s="25"/>
      <c r="T431" s="25"/>
      <c r="U431" s="25"/>
      <c r="V431" s="25"/>
      <c r="W431" s="25"/>
      <c r="X431" s="25"/>
      <c r="Y431" s="25"/>
      <c r="Z431" s="25"/>
    </row>
    <row r="432" spans="1:26" ht="12.75" customHeight="1" x14ac:dyDescent="0.25">
      <c r="A432" s="223"/>
      <c r="B432" s="172"/>
      <c r="C432" s="172"/>
      <c r="D432" s="222"/>
      <c r="E432" s="222"/>
      <c r="F432" s="223"/>
      <c r="G432" s="223"/>
      <c r="H432" s="223"/>
      <c r="I432" s="223"/>
      <c r="J432" s="223"/>
      <c r="K432" s="223"/>
      <c r="L432" s="223"/>
      <c r="M432" s="24"/>
      <c r="N432" s="25"/>
      <c r="O432" s="25"/>
      <c r="P432" s="25"/>
      <c r="Q432" s="25"/>
      <c r="R432" s="25"/>
      <c r="S432" s="25"/>
      <c r="T432" s="25"/>
      <c r="U432" s="25"/>
      <c r="V432" s="25"/>
      <c r="W432" s="25"/>
      <c r="X432" s="25"/>
      <c r="Y432" s="25"/>
      <c r="Z432" s="25"/>
    </row>
    <row r="433" spans="1:26" ht="12.75" customHeight="1" x14ac:dyDescent="0.25">
      <c r="A433" s="223"/>
      <c r="B433" s="172"/>
      <c r="C433" s="172"/>
      <c r="D433" s="222"/>
      <c r="E433" s="222"/>
      <c r="F433" s="223"/>
      <c r="G433" s="223"/>
      <c r="H433" s="223"/>
      <c r="I433" s="223"/>
      <c r="J433" s="223"/>
      <c r="K433" s="223"/>
      <c r="L433" s="223"/>
      <c r="M433" s="24"/>
      <c r="N433" s="25"/>
      <c r="O433" s="25"/>
      <c r="P433" s="25"/>
      <c r="Q433" s="25"/>
      <c r="R433" s="25"/>
      <c r="S433" s="25"/>
      <c r="T433" s="25"/>
      <c r="U433" s="25"/>
      <c r="V433" s="25"/>
      <c r="W433" s="25"/>
      <c r="X433" s="25"/>
      <c r="Y433" s="25"/>
      <c r="Z433" s="25"/>
    </row>
    <row r="434" spans="1:26" ht="12.75" customHeight="1" x14ac:dyDescent="0.25">
      <c r="A434" s="223"/>
      <c r="B434" s="172"/>
      <c r="C434" s="172"/>
      <c r="D434" s="222"/>
      <c r="E434" s="222"/>
      <c r="F434" s="223"/>
      <c r="G434" s="223"/>
      <c r="H434" s="223"/>
      <c r="I434" s="223"/>
      <c r="J434" s="223"/>
      <c r="K434" s="223"/>
      <c r="L434" s="223"/>
      <c r="M434" s="24"/>
      <c r="N434" s="25"/>
      <c r="O434" s="25"/>
      <c r="P434" s="25"/>
      <c r="Q434" s="25"/>
      <c r="R434" s="25"/>
      <c r="S434" s="25"/>
      <c r="T434" s="25"/>
      <c r="U434" s="25"/>
      <c r="V434" s="25"/>
      <c r="W434" s="25"/>
      <c r="X434" s="25"/>
      <c r="Y434" s="25"/>
      <c r="Z434" s="25"/>
    </row>
    <row r="435" spans="1:26" ht="12.75" customHeight="1" x14ac:dyDescent="0.25">
      <c r="A435" s="223"/>
      <c r="B435" s="172"/>
      <c r="C435" s="172"/>
      <c r="D435" s="222"/>
      <c r="E435" s="222"/>
      <c r="F435" s="223"/>
      <c r="G435" s="223"/>
      <c r="H435" s="223"/>
      <c r="I435" s="223"/>
      <c r="J435" s="223"/>
      <c r="K435" s="223"/>
      <c r="L435" s="223"/>
      <c r="M435" s="24"/>
      <c r="N435" s="25"/>
      <c r="O435" s="25"/>
      <c r="P435" s="25"/>
      <c r="Q435" s="25"/>
      <c r="R435" s="25"/>
      <c r="S435" s="25"/>
      <c r="T435" s="25"/>
      <c r="U435" s="25"/>
      <c r="V435" s="25"/>
      <c r="W435" s="25"/>
      <c r="X435" s="25"/>
      <c r="Y435" s="25"/>
      <c r="Z435" s="25"/>
    </row>
    <row r="436" spans="1:26" ht="12.75" customHeight="1" x14ac:dyDescent="0.25">
      <c r="A436" s="223"/>
      <c r="B436" s="172"/>
      <c r="C436" s="172"/>
      <c r="D436" s="222"/>
      <c r="E436" s="222"/>
      <c r="F436" s="223"/>
      <c r="G436" s="223"/>
      <c r="H436" s="223"/>
      <c r="I436" s="223"/>
      <c r="J436" s="223"/>
      <c r="K436" s="223"/>
      <c r="L436" s="223"/>
      <c r="M436" s="24"/>
      <c r="N436" s="25"/>
      <c r="O436" s="25"/>
      <c r="P436" s="25"/>
      <c r="Q436" s="25"/>
      <c r="R436" s="25"/>
      <c r="S436" s="25"/>
      <c r="T436" s="25"/>
      <c r="U436" s="25"/>
      <c r="V436" s="25"/>
      <c r="W436" s="25"/>
      <c r="X436" s="25"/>
      <c r="Y436" s="25"/>
      <c r="Z436" s="25"/>
    </row>
    <row r="437" spans="1:26" ht="12.75" customHeight="1" x14ac:dyDescent="0.25">
      <c r="A437" s="223"/>
      <c r="B437" s="172"/>
      <c r="C437" s="172"/>
      <c r="D437" s="222"/>
      <c r="E437" s="222"/>
      <c r="F437" s="223"/>
      <c r="G437" s="223"/>
      <c r="H437" s="223"/>
      <c r="I437" s="223"/>
      <c r="J437" s="223"/>
      <c r="K437" s="223"/>
      <c r="L437" s="223"/>
      <c r="M437" s="24"/>
      <c r="N437" s="25"/>
      <c r="O437" s="25"/>
      <c r="P437" s="25"/>
      <c r="Q437" s="25"/>
      <c r="R437" s="25"/>
      <c r="S437" s="25"/>
      <c r="T437" s="25"/>
      <c r="U437" s="25"/>
      <c r="V437" s="25"/>
      <c r="W437" s="25"/>
      <c r="X437" s="25"/>
      <c r="Y437" s="25"/>
      <c r="Z437" s="25"/>
    </row>
    <row r="438" spans="1:26" ht="12.75" customHeight="1" x14ac:dyDescent="0.25">
      <c r="A438" s="223"/>
      <c r="B438" s="172"/>
      <c r="C438" s="172"/>
      <c r="D438" s="222"/>
      <c r="E438" s="222"/>
      <c r="F438" s="223"/>
      <c r="G438" s="223"/>
      <c r="H438" s="223"/>
      <c r="I438" s="223"/>
      <c r="J438" s="223"/>
      <c r="K438" s="223"/>
      <c r="L438" s="223"/>
      <c r="M438" s="24"/>
      <c r="N438" s="25"/>
      <c r="O438" s="25"/>
      <c r="P438" s="25"/>
      <c r="Q438" s="25"/>
      <c r="R438" s="25"/>
      <c r="S438" s="25"/>
      <c r="T438" s="25"/>
      <c r="U438" s="25"/>
      <c r="V438" s="25"/>
      <c r="W438" s="25"/>
      <c r="X438" s="25"/>
      <c r="Y438" s="25"/>
      <c r="Z438" s="25"/>
    </row>
    <row r="439" spans="1:26" ht="12.75" customHeight="1" x14ac:dyDescent="0.25">
      <c r="A439" s="223"/>
      <c r="B439" s="172"/>
      <c r="C439" s="172"/>
      <c r="D439" s="222"/>
      <c r="E439" s="222"/>
      <c r="F439" s="223"/>
      <c r="G439" s="223"/>
      <c r="H439" s="223"/>
      <c r="I439" s="223"/>
      <c r="J439" s="223"/>
      <c r="K439" s="223"/>
      <c r="L439" s="223"/>
      <c r="M439" s="24"/>
      <c r="N439" s="25"/>
      <c r="O439" s="25"/>
      <c r="P439" s="25"/>
      <c r="Q439" s="25"/>
      <c r="R439" s="25"/>
      <c r="S439" s="25"/>
      <c r="T439" s="25"/>
      <c r="U439" s="25"/>
      <c r="V439" s="25"/>
      <c r="W439" s="25"/>
      <c r="X439" s="25"/>
      <c r="Y439" s="25"/>
      <c r="Z439" s="25"/>
    </row>
    <row r="440" spans="1:26" ht="12.75" customHeight="1" x14ac:dyDescent="0.25">
      <c r="A440" s="223"/>
      <c r="B440" s="172"/>
      <c r="C440" s="172"/>
      <c r="D440" s="222"/>
      <c r="E440" s="222"/>
      <c r="F440" s="223"/>
      <c r="G440" s="223"/>
      <c r="H440" s="223"/>
      <c r="I440" s="223"/>
      <c r="J440" s="223"/>
      <c r="K440" s="223"/>
      <c r="L440" s="223"/>
      <c r="M440" s="24"/>
      <c r="N440" s="25"/>
      <c r="O440" s="25"/>
      <c r="P440" s="25"/>
      <c r="Q440" s="25"/>
      <c r="R440" s="25"/>
      <c r="S440" s="25"/>
      <c r="T440" s="25"/>
      <c r="U440" s="25"/>
      <c r="V440" s="25"/>
      <c r="W440" s="25"/>
      <c r="X440" s="25"/>
      <c r="Y440" s="25"/>
      <c r="Z440" s="25"/>
    </row>
    <row r="441" spans="1:26" ht="12.75" customHeight="1" x14ac:dyDescent="0.25">
      <c r="A441" s="223"/>
      <c r="B441" s="172"/>
      <c r="C441" s="172"/>
      <c r="D441" s="222"/>
      <c r="E441" s="222"/>
      <c r="F441" s="223"/>
      <c r="G441" s="223"/>
      <c r="H441" s="223"/>
      <c r="I441" s="223"/>
      <c r="J441" s="223"/>
      <c r="K441" s="223"/>
      <c r="L441" s="223"/>
      <c r="M441" s="24"/>
      <c r="N441" s="25"/>
      <c r="O441" s="25"/>
      <c r="P441" s="25"/>
      <c r="Q441" s="25"/>
      <c r="R441" s="25"/>
      <c r="S441" s="25"/>
      <c r="T441" s="25"/>
      <c r="U441" s="25"/>
      <c r="V441" s="25"/>
      <c r="W441" s="25"/>
      <c r="X441" s="25"/>
      <c r="Y441" s="25"/>
      <c r="Z441" s="25"/>
    </row>
    <row r="442" spans="1:26" ht="12.75" customHeight="1" x14ac:dyDescent="0.25">
      <c r="A442" s="223"/>
      <c r="B442" s="172"/>
      <c r="C442" s="172"/>
      <c r="D442" s="222"/>
      <c r="E442" s="222"/>
      <c r="F442" s="223"/>
      <c r="G442" s="223"/>
      <c r="H442" s="223"/>
      <c r="I442" s="223"/>
      <c r="J442" s="223"/>
      <c r="K442" s="223"/>
      <c r="L442" s="223"/>
      <c r="M442" s="24"/>
      <c r="N442" s="25"/>
      <c r="O442" s="25"/>
      <c r="P442" s="25"/>
      <c r="Q442" s="25"/>
      <c r="R442" s="25"/>
      <c r="S442" s="25"/>
      <c r="T442" s="25"/>
      <c r="U442" s="25"/>
      <c r="V442" s="25"/>
      <c r="W442" s="25"/>
      <c r="X442" s="25"/>
      <c r="Y442" s="25"/>
      <c r="Z442" s="25"/>
    </row>
    <row r="443" spans="1:26" ht="12.75" customHeight="1" x14ac:dyDescent="0.25">
      <c r="A443" s="223"/>
      <c r="B443" s="172"/>
      <c r="C443" s="172"/>
      <c r="D443" s="222"/>
      <c r="E443" s="222"/>
      <c r="F443" s="223"/>
      <c r="G443" s="223"/>
      <c r="H443" s="223"/>
      <c r="I443" s="223"/>
      <c r="J443" s="223"/>
      <c r="K443" s="223"/>
      <c r="L443" s="223"/>
      <c r="M443" s="24"/>
      <c r="N443" s="25"/>
      <c r="O443" s="25"/>
      <c r="P443" s="25"/>
      <c r="Q443" s="25"/>
      <c r="R443" s="25"/>
      <c r="S443" s="25"/>
      <c r="T443" s="25"/>
      <c r="U443" s="25"/>
      <c r="V443" s="25"/>
      <c r="W443" s="25"/>
      <c r="X443" s="25"/>
      <c r="Y443" s="25"/>
      <c r="Z443" s="25"/>
    </row>
    <row r="444" spans="1:26" ht="12.75" customHeight="1" x14ac:dyDescent="0.25">
      <c r="A444" s="223"/>
      <c r="B444" s="172"/>
      <c r="C444" s="172"/>
      <c r="D444" s="222"/>
      <c r="E444" s="222"/>
      <c r="F444" s="223"/>
      <c r="G444" s="223"/>
      <c r="H444" s="223"/>
      <c r="I444" s="223"/>
      <c r="J444" s="223"/>
      <c r="K444" s="223"/>
      <c r="L444" s="223"/>
      <c r="M444" s="24"/>
      <c r="N444" s="25"/>
      <c r="O444" s="25"/>
      <c r="P444" s="25"/>
      <c r="Q444" s="25"/>
      <c r="R444" s="25"/>
      <c r="S444" s="25"/>
      <c r="T444" s="25"/>
      <c r="U444" s="25"/>
      <c r="V444" s="25"/>
      <c r="W444" s="25"/>
      <c r="X444" s="25"/>
      <c r="Y444" s="25"/>
      <c r="Z444" s="25"/>
    </row>
    <row r="445" spans="1:26" ht="12.75" customHeight="1" x14ac:dyDescent="0.25">
      <c r="A445" s="223"/>
      <c r="B445" s="172"/>
      <c r="C445" s="172"/>
      <c r="D445" s="222"/>
      <c r="E445" s="222"/>
      <c r="F445" s="223"/>
      <c r="G445" s="223"/>
      <c r="H445" s="223"/>
      <c r="I445" s="223"/>
      <c r="J445" s="223"/>
      <c r="K445" s="223"/>
      <c r="L445" s="223"/>
      <c r="M445" s="24"/>
      <c r="N445" s="25"/>
      <c r="O445" s="25"/>
      <c r="P445" s="25"/>
      <c r="Q445" s="25"/>
      <c r="R445" s="25"/>
      <c r="S445" s="25"/>
      <c r="T445" s="25"/>
      <c r="U445" s="25"/>
      <c r="V445" s="25"/>
      <c r="W445" s="25"/>
      <c r="X445" s="25"/>
      <c r="Y445" s="25"/>
      <c r="Z445" s="25"/>
    </row>
    <row r="446" spans="1:26" ht="12.75" customHeight="1" x14ac:dyDescent="0.25">
      <c r="A446" s="223"/>
      <c r="B446" s="172"/>
      <c r="C446" s="172"/>
      <c r="D446" s="222"/>
      <c r="E446" s="222"/>
      <c r="F446" s="223"/>
      <c r="G446" s="223"/>
      <c r="H446" s="223"/>
      <c r="I446" s="223"/>
      <c r="J446" s="223"/>
      <c r="K446" s="223"/>
      <c r="L446" s="223"/>
      <c r="M446" s="24"/>
      <c r="N446" s="25"/>
      <c r="O446" s="25"/>
      <c r="P446" s="25"/>
      <c r="Q446" s="25"/>
      <c r="R446" s="25"/>
      <c r="S446" s="25"/>
      <c r="T446" s="25"/>
      <c r="U446" s="25"/>
      <c r="V446" s="25"/>
      <c r="W446" s="25"/>
      <c r="X446" s="25"/>
      <c r="Y446" s="25"/>
      <c r="Z446" s="25"/>
    </row>
    <row r="447" spans="1:26" ht="12.75" customHeight="1" x14ac:dyDescent="0.25">
      <c r="A447" s="223"/>
      <c r="B447" s="172"/>
      <c r="C447" s="172"/>
      <c r="D447" s="222"/>
      <c r="E447" s="222"/>
      <c r="F447" s="223"/>
      <c r="G447" s="223"/>
      <c r="H447" s="223"/>
      <c r="I447" s="223"/>
      <c r="J447" s="223"/>
      <c r="K447" s="223"/>
      <c r="L447" s="223"/>
      <c r="M447" s="24"/>
      <c r="N447" s="25"/>
      <c r="O447" s="25"/>
      <c r="P447" s="25"/>
      <c r="Q447" s="25"/>
      <c r="R447" s="25"/>
      <c r="S447" s="25"/>
      <c r="T447" s="25"/>
      <c r="U447" s="25"/>
      <c r="V447" s="25"/>
      <c r="W447" s="25"/>
      <c r="X447" s="25"/>
      <c r="Y447" s="25"/>
      <c r="Z447" s="25"/>
    </row>
    <row r="448" spans="1:26" ht="12.75" customHeight="1" x14ac:dyDescent="0.25">
      <c r="A448" s="223"/>
      <c r="B448" s="172"/>
      <c r="C448" s="172"/>
      <c r="D448" s="222"/>
      <c r="E448" s="222"/>
      <c r="F448" s="223"/>
      <c r="G448" s="223"/>
      <c r="H448" s="223"/>
      <c r="I448" s="223"/>
      <c r="J448" s="223"/>
      <c r="K448" s="223"/>
      <c r="L448" s="223"/>
      <c r="M448" s="24"/>
      <c r="N448" s="25"/>
      <c r="O448" s="25"/>
      <c r="P448" s="25"/>
      <c r="Q448" s="25"/>
      <c r="R448" s="25"/>
      <c r="S448" s="25"/>
      <c r="T448" s="25"/>
      <c r="U448" s="25"/>
      <c r="V448" s="25"/>
      <c r="W448" s="25"/>
      <c r="X448" s="25"/>
      <c r="Y448" s="25"/>
      <c r="Z448" s="25"/>
    </row>
    <row r="449" spans="1:26" ht="12.75" customHeight="1" x14ac:dyDescent="0.25">
      <c r="A449" s="223"/>
      <c r="B449" s="172"/>
      <c r="C449" s="172"/>
      <c r="D449" s="222"/>
      <c r="E449" s="222"/>
      <c r="F449" s="223"/>
      <c r="G449" s="223"/>
      <c r="H449" s="223"/>
      <c r="I449" s="223"/>
      <c r="J449" s="223"/>
      <c r="K449" s="223"/>
      <c r="L449" s="223"/>
      <c r="M449" s="24"/>
      <c r="N449" s="25"/>
      <c r="O449" s="25"/>
      <c r="P449" s="25"/>
      <c r="Q449" s="25"/>
      <c r="R449" s="25"/>
      <c r="S449" s="25"/>
      <c r="T449" s="25"/>
      <c r="U449" s="25"/>
      <c r="V449" s="25"/>
      <c r="W449" s="25"/>
      <c r="X449" s="25"/>
      <c r="Y449" s="25"/>
      <c r="Z449" s="25"/>
    </row>
    <row r="450" spans="1:26" ht="12.75" customHeight="1" x14ac:dyDescent="0.25">
      <c r="A450" s="223"/>
      <c r="B450" s="172"/>
      <c r="C450" s="172"/>
      <c r="D450" s="222"/>
      <c r="E450" s="222"/>
      <c r="F450" s="223"/>
      <c r="G450" s="223"/>
      <c r="H450" s="223"/>
      <c r="I450" s="223"/>
      <c r="J450" s="223"/>
      <c r="K450" s="223"/>
      <c r="L450" s="223"/>
      <c r="M450" s="24"/>
      <c r="N450" s="25"/>
      <c r="O450" s="25"/>
      <c r="P450" s="25"/>
      <c r="Q450" s="25"/>
      <c r="R450" s="25"/>
      <c r="S450" s="25"/>
      <c r="T450" s="25"/>
      <c r="U450" s="25"/>
      <c r="V450" s="25"/>
      <c r="W450" s="25"/>
      <c r="X450" s="25"/>
      <c r="Y450" s="25"/>
      <c r="Z450" s="25"/>
    </row>
    <row r="451" spans="1:26" ht="12.75" customHeight="1" x14ac:dyDescent="0.25">
      <c r="A451" s="223"/>
      <c r="B451" s="172"/>
      <c r="C451" s="172"/>
      <c r="D451" s="222"/>
      <c r="E451" s="222"/>
      <c r="F451" s="223"/>
      <c r="G451" s="223"/>
      <c r="H451" s="223"/>
      <c r="I451" s="223"/>
      <c r="J451" s="223"/>
      <c r="K451" s="223"/>
      <c r="L451" s="223"/>
      <c r="M451" s="24"/>
      <c r="N451" s="25"/>
      <c r="O451" s="25"/>
      <c r="P451" s="25"/>
      <c r="Q451" s="25"/>
      <c r="R451" s="25"/>
      <c r="S451" s="25"/>
      <c r="T451" s="25"/>
      <c r="U451" s="25"/>
      <c r="V451" s="25"/>
      <c r="W451" s="25"/>
      <c r="X451" s="25"/>
      <c r="Y451" s="25"/>
      <c r="Z451" s="25"/>
    </row>
    <row r="452" spans="1:26" ht="12.75" customHeight="1" x14ac:dyDescent="0.25">
      <c r="A452" s="223"/>
      <c r="B452" s="172"/>
      <c r="C452" s="172"/>
      <c r="D452" s="222"/>
      <c r="E452" s="222"/>
      <c r="F452" s="223"/>
      <c r="G452" s="223"/>
      <c r="H452" s="223"/>
      <c r="I452" s="223"/>
      <c r="J452" s="223"/>
      <c r="K452" s="223"/>
      <c r="L452" s="223"/>
      <c r="M452" s="24"/>
      <c r="N452" s="25"/>
      <c r="O452" s="25"/>
      <c r="P452" s="25"/>
      <c r="Q452" s="25"/>
      <c r="R452" s="25"/>
      <c r="S452" s="25"/>
      <c r="T452" s="25"/>
      <c r="U452" s="25"/>
      <c r="V452" s="25"/>
      <c r="W452" s="25"/>
      <c r="X452" s="25"/>
      <c r="Y452" s="25"/>
      <c r="Z452" s="25"/>
    </row>
    <row r="453" spans="1:26" ht="12.75" customHeight="1" x14ac:dyDescent="0.25">
      <c r="A453" s="223"/>
      <c r="B453" s="172"/>
      <c r="C453" s="172"/>
      <c r="D453" s="222"/>
      <c r="E453" s="222"/>
      <c r="F453" s="223"/>
      <c r="G453" s="223"/>
      <c r="H453" s="223"/>
      <c r="I453" s="223"/>
      <c r="J453" s="223"/>
      <c r="K453" s="223"/>
      <c r="L453" s="223"/>
      <c r="M453" s="24"/>
      <c r="N453" s="25"/>
      <c r="O453" s="25"/>
      <c r="P453" s="25"/>
      <c r="Q453" s="25"/>
      <c r="R453" s="25"/>
      <c r="S453" s="25"/>
      <c r="T453" s="25"/>
      <c r="U453" s="25"/>
      <c r="V453" s="25"/>
      <c r="W453" s="25"/>
      <c r="X453" s="25"/>
      <c r="Y453" s="25"/>
      <c r="Z453" s="25"/>
    </row>
    <row r="454" spans="1:26" ht="12.75" customHeight="1" x14ac:dyDescent="0.25">
      <c r="A454" s="223"/>
      <c r="B454" s="172"/>
      <c r="C454" s="172"/>
      <c r="D454" s="222"/>
      <c r="E454" s="222"/>
      <c r="F454" s="223"/>
      <c r="G454" s="223"/>
      <c r="H454" s="223"/>
      <c r="I454" s="223"/>
      <c r="J454" s="223"/>
      <c r="K454" s="223"/>
      <c r="L454" s="223"/>
      <c r="M454" s="24"/>
      <c r="N454" s="25"/>
      <c r="O454" s="25"/>
      <c r="P454" s="25"/>
      <c r="Q454" s="25"/>
      <c r="R454" s="25"/>
      <c r="S454" s="25"/>
      <c r="T454" s="25"/>
      <c r="U454" s="25"/>
      <c r="V454" s="25"/>
      <c r="W454" s="25"/>
      <c r="X454" s="25"/>
      <c r="Y454" s="25"/>
      <c r="Z454" s="25"/>
    </row>
    <row r="455" spans="1:26" ht="12.75" customHeight="1" x14ac:dyDescent="0.25">
      <c r="A455" s="223"/>
      <c r="B455" s="172"/>
      <c r="C455" s="172"/>
      <c r="D455" s="222"/>
      <c r="E455" s="222"/>
      <c r="F455" s="223"/>
      <c r="G455" s="223"/>
      <c r="H455" s="223"/>
      <c r="I455" s="223"/>
      <c r="J455" s="223"/>
      <c r="K455" s="223"/>
      <c r="L455" s="223"/>
      <c r="M455" s="24"/>
      <c r="N455" s="25"/>
      <c r="O455" s="25"/>
      <c r="P455" s="25"/>
      <c r="Q455" s="25"/>
      <c r="R455" s="25"/>
      <c r="S455" s="25"/>
      <c r="T455" s="25"/>
      <c r="U455" s="25"/>
      <c r="V455" s="25"/>
      <c r="W455" s="25"/>
      <c r="X455" s="25"/>
      <c r="Y455" s="25"/>
      <c r="Z455" s="25"/>
    </row>
    <row r="456" spans="1:26" ht="12.75" customHeight="1" x14ac:dyDescent="0.25">
      <c r="A456" s="223"/>
      <c r="B456" s="172"/>
      <c r="C456" s="172"/>
      <c r="D456" s="222"/>
      <c r="E456" s="222"/>
      <c r="F456" s="223"/>
      <c r="G456" s="223"/>
      <c r="H456" s="223"/>
      <c r="I456" s="223"/>
      <c r="J456" s="223"/>
      <c r="K456" s="223"/>
      <c r="L456" s="223"/>
      <c r="M456" s="24"/>
      <c r="N456" s="25"/>
      <c r="O456" s="25"/>
      <c r="P456" s="25"/>
      <c r="Q456" s="25"/>
      <c r="R456" s="25"/>
      <c r="S456" s="25"/>
      <c r="T456" s="25"/>
      <c r="U456" s="25"/>
      <c r="V456" s="25"/>
      <c r="W456" s="25"/>
      <c r="X456" s="25"/>
      <c r="Y456" s="25"/>
      <c r="Z456" s="25"/>
    </row>
    <row r="457" spans="1:26" ht="12.75" customHeight="1" x14ac:dyDescent="0.25">
      <c r="A457" s="223"/>
      <c r="B457" s="172"/>
      <c r="C457" s="172"/>
      <c r="D457" s="222"/>
      <c r="E457" s="222"/>
      <c r="F457" s="223"/>
      <c r="G457" s="223"/>
      <c r="H457" s="223"/>
      <c r="I457" s="223"/>
      <c r="J457" s="223"/>
      <c r="K457" s="223"/>
      <c r="L457" s="223"/>
      <c r="M457" s="24"/>
      <c r="N457" s="25"/>
      <c r="O457" s="25"/>
      <c r="P457" s="25"/>
      <c r="Q457" s="25"/>
      <c r="R457" s="25"/>
      <c r="S457" s="25"/>
      <c r="T457" s="25"/>
      <c r="U457" s="25"/>
      <c r="V457" s="25"/>
      <c r="W457" s="25"/>
      <c r="X457" s="25"/>
      <c r="Y457" s="25"/>
      <c r="Z457" s="25"/>
    </row>
    <row r="458" spans="1:26" ht="12.75" customHeight="1" x14ac:dyDescent="0.25">
      <c r="A458" s="223"/>
      <c r="B458" s="172"/>
      <c r="C458" s="172"/>
      <c r="D458" s="222"/>
      <c r="E458" s="222"/>
      <c r="F458" s="223"/>
      <c r="G458" s="223"/>
      <c r="H458" s="223"/>
      <c r="I458" s="223"/>
      <c r="J458" s="223"/>
      <c r="K458" s="223"/>
      <c r="L458" s="223"/>
      <c r="M458" s="24"/>
      <c r="N458" s="25"/>
      <c r="O458" s="25"/>
      <c r="P458" s="25"/>
      <c r="Q458" s="25"/>
      <c r="R458" s="25"/>
      <c r="S458" s="25"/>
      <c r="T458" s="25"/>
      <c r="U458" s="25"/>
      <c r="V458" s="25"/>
      <c r="W458" s="25"/>
      <c r="X458" s="25"/>
      <c r="Y458" s="25"/>
      <c r="Z458" s="25"/>
    </row>
    <row r="459" spans="1:26" ht="12.75" customHeight="1" x14ac:dyDescent="0.25">
      <c r="A459" s="223"/>
      <c r="B459" s="172"/>
      <c r="C459" s="172"/>
      <c r="D459" s="222"/>
      <c r="E459" s="222"/>
      <c r="F459" s="223"/>
      <c r="G459" s="223"/>
      <c r="H459" s="223"/>
      <c r="I459" s="223"/>
      <c r="J459" s="223"/>
      <c r="K459" s="223"/>
      <c r="L459" s="223"/>
      <c r="M459" s="24"/>
      <c r="N459" s="25"/>
      <c r="O459" s="25"/>
      <c r="P459" s="25"/>
      <c r="Q459" s="25"/>
      <c r="R459" s="25"/>
      <c r="S459" s="25"/>
      <c r="T459" s="25"/>
      <c r="U459" s="25"/>
      <c r="V459" s="25"/>
      <c r="W459" s="25"/>
      <c r="X459" s="25"/>
      <c r="Y459" s="25"/>
      <c r="Z459" s="25"/>
    </row>
    <row r="460" spans="1:26" ht="12.75" customHeight="1" x14ac:dyDescent="0.25">
      <c r="A460" s="223"/>
      <c r="B460" s="172"/>
      <c r="C460" s="172"/>
      <c r="D460" s="222"/>
      <c r="E460" s="222"/>
      <c r="F460" s="223"/>
      <c r="G460" s="223"/>
      <c r="H460" s="223"/>
      <c r="I460" s="223"/>
      <c r="J460" s="223"/>
      <c r="K460" s="223"/>
      <c r="L460" s="223"/>
      <c r="M460" s="24"/>
      <c r="N460" s="25"/>
      <c r="O460" s="25"/>
      <c r="P460" s="25"/>
      <c r="Q460" s="25"/>
      <c r="R460" s="25"/>
      <c r="S460" s="25"/>
      <c r="T460" s="25"/>
      <c r="U460" s="25"/>
      <c r="V460" s="25"/>
      <c r="W460" s="25"/>
      <c r="X460" s="25"/>
      <c r="Y460" s="25"/>
      <c r="Z460" s="25"/>
    </row>
    <row r="461" spans="1:26" ht="12.75" customHeight="1" x14ac:dyDescent="0.25">
      <c r="A461" s="223"/>
      <c r="B461" s="172"/>
      <c r="C461" s="172"/>
      <c r="D461" s="222"/>
      <c r="E461" s="222"/>
      <c r="F461" s="223"/>
      <c r="G461" s="223"/>
      <c r="H461" s="223"/>
      <c r="I461" s="223"/>
      <c r="J461" s="223"/>
      <c r="K461" s="223"/>
      <c r="L461" s="223"/>
      <c r="M461" s="24"/>
      <c r="N461" s="25"/>
      <c r="O461" s="25"/>
      <c r="P461" s="25"/>
      <c r="Q461" s="25"/>
      <c r="R461" s="25"/>
      <c r="S461" s="25"/>
      <c r="T461" s="25"/>
      <c r="U461" s="25"/>
      <c r="V461" s="25"/>
      <c r="W461" s="25"/>
      <c r="X461" s="25"/>
      <c r="Y461" s="25"/>
      <c r="Z461" s="25"/>
    </row>
    <row r="462" spans="1:26" ht="12.75" customHeight="1" x14ac:dyDescent="0.25">
      <c r="A462" s="223"/>
      <c r="B462" s="172"/>
      <c r="C462" s="172"/>
      <c r="D462" s="222"/>
      <c r="E462" s="222"/>
      <c r="F462" s="223"/>
      <c r="G462" s="223"/>
      <c r="H462" s="223"/>
      <c r="I462" s="223"/>
      <c r="J462" s="223"/>
      <c r="K462" s="223"/>
      <c r="L462" s="223"/>
      <c r="M462" s="24"/>
      <c r="N462" s="25"/>
      <c r="O462" s="25"/>
      <c r="P462" s="25"/>
      <c r="Q462" s="25"/>
      <c r="R462" s="25"/>
      <c r="S462" s="25"/>
      <c r="T462" s="25"/>
      <c r="U462" s="25"/>
      <c r="V462" s="25"/>
      <c r="W462" s="25"/>
      <c r="X462" s="25"/>
      <c r="Y462" s="25"/>
      <c r="Z462" s="25"/>
    </row>
    <row r="463" spans="1:26" ht="12.75" customHeight="1" x14ac:dyDescent="0.25">
      <c r="A463" s="223"/>
      <c r="B463" s="172"/>
      <c r="C463" s="172"/>
      <c r="D463" s="222"/>
      <c r="E463" s="222"/>
      <c r="F463" s="223"/>
      <c r="G463" s="223"/>
      <c r="H463" s="223"/>
      <c r="I463" s="223"/>
      <c r="J463" s="223"/>
      <c r="K463" s="223"/>
      <c r="L463" s="223"/>
      <c r="M463" s="24"/>
      <c r="N463" s="25"/>
      <c r="O463" s="25"/>
      <c r="P463" s="25"/>
      <c r="Q463" s="25"/>
      <c r="R463" s="25"/>
      <c r="S463" s="25"/>
      <c r="T463" s="25"/>
      <c r="U463" s="25"/>
      <c r="V463" s="25"/>
      <c r="W463" s="25"/>
      <c r="X463" s="25"/>
      <c r="Y463" s="25"/>
      <c r="Z463" s="25"/>
    </row>
    <row r="464" spans="1:26" ht="12.75" customHeight="1" x14ac:dyDescent="0.25">
      <c r="A464" s="223"/>
      <c r="B464" s="172"/>
      <c r="C464" s="172"/>
      <c r="D464" s="222"/>
      <c r="E464" s="222"/>
      <c r="F464" s="223"/>
      <c r="G464" s="223"/>
      <c r="H464" s="223"/>
      <c r="I464" s="223"/>
      <c r="J464" s="223"/>
      <c r="K464" s="223"/>
      <c r="L464" s="223"/>
      <c r="M464" s="24"/>
      <c r="N464" s="25"/>
      <c r="O464" s="25"/>
      <c r="P464" s="25"/>
      <c r="Q464" s="25"/>
      <c r="R464" s="25"/>
      <c r="S464" s="25"/>
      <c r="T464" s="25"/>
      <c r="U464" s="25"/>
      <c r="V464" s="25"/>
      <c r="W464" s="25"/>
      <c r="X464" s="25"/>
      <c r="Y464" s="25"/>
      <c r="Z464" s="25"/>
    </row>
    <row r="465" spans="1:26" ht="12.75" customHeight="1" x14ac:dyDescent="0.25">
      <c r="A465" s="223"/>
      <c r="B465" s="172"/>
      <c r="C465" s="172"/>
      <c r="D465" s="222"/>
      <c r="E465" s="222"/>
      <c r="F465" s="223"/>
      <c r="G465" s="223"/>
      <c r="H465" s="223"/>
      <c r="I465" s="223"/>
      <c r="J465" s="223"/>
      <c r="K465" s="223"/>
      <c r="L465" s="223"/>
      <c r="M465" s="24"/>
      <c r="N465" s="25"/>
      <c r="O465" s="25"/>
      <c r="P465" s="25"/>
      <c r="Q465" s="25"/>
      <c r="R465" s="25"/>
      <c r="S465" s="25"/>
      <c r="T465" s="25"/>
      <c r="U465" s="25"/>
      <c r="V465" s="25"/>
      <c r="W465" s="25"/>
      <c r="X465" s="25"/>
      <c r="Y465" s="25"/>
      <c r="Z465" s="25"/>
    </row>
    <row r="466" spans="1:26" ht="12.75" customHeight="1" x14ac:dyDescent="0.25">
      <c r="A466" s="223"/>
      <c r="B466" s="172"/>
      <c r="C466" s="172"/>
      <c r="D466" s="222"/>
      <c r="E466" s="222"/>
      <c r="F466" s="223"/>
      <c r="G466" s="223"/>
      <c r="H466" s="223"/>
      <c r="I466" s="223"/>
      <c r="J466" s="223"/>
      <c r="K466" s="223"/>
      <c r="L466" s="223"/>
      <c r="M466" s="24"/>
      <c r="N466" s="25"/>
      <c r="O466" s="25"/>
      <c r="P466" s="25"/>
      <c r="Q466" s="25"/>
      <c r="R466" s="25"/>
      <c r="S466" s="25"/>
      <c r="T466" s="25"/>
      <c r="U466" s="25"/>
      <c r="V466" s="25"/>
      <c r="W466" s="25"/>
      <c r="X466" s="25"/>
      <c r="Y466" s="25"/>
      <c r="Z466" s="25"/>
    </row>
    <row r="467" spans="1:26" ht="12.75" customHeight="1" x14ac:dyDescent="0.25">
      <c r="A467" s="223"/>
      <c r="B467" s="172"/>
      <c r="C467" s="172"/>
      <c r="D467" s="222"/>
      <c r="E467" s="222"/>
      <c r="F467" s="223"/>
      <c r="G467" s="223"/>
      <c r="H467" s="223"/>
      <c r="I467" s="223"/>
      <c r="J467" s="223"/>
      <c r="K467" s="223"/>
      <c r="L467" s="223"/>
      <c r="M467" s="24"/>
      <c r="N467" s="25"/>
      <c r="O467" s="25"/>
      <c r="P467" s="25"/>
      <c r="Q467" s="25"/>
      <c r="R467" s="25"/>
      <c r="S467" s="25"/>
      <c r="T467" s="25"/>
      <c r="U467" s="25"/>
      <c r="V467" s="25"/>
      <c r="W467" s="25"/>
      <c r="X467" s="25"/>
      <c r="Y467" s="25"/>
      <c r="Z467" s="25"/>
    </row>
    <row r="468" spans="1:26" ht="12.75" customHeight="1" x14ac:dyDescent="0.25">
      <c r="A468" s="223"/>
      <c r="B468" s="172"/>
      <c r="C468" s="172"/>
      <c r="D468" s="222"/>
      <c r="E468" s="222"/>
      <c r="F468" s="223"/>
      <c r="G468" s="223"/>
      <c r="H468" s="223"/>
      <c r="I468" s="223"/>
      <c r="J468" s="223"/>
      <c r="K468" s="223"/>
      <c r="L468" s="223"/>
      <c r="M468" s="24"/>
      <c r="N468" s="25"/>
      <c r="O468" s="25"/>
      <c r="P468" s="25"/>
      <c r="Q468" s="25"/>
      <c r="R468" s="25"/>
      <c r="S468" s="25"/>
      <c r="T468" s="25"/>
      <c r="U468" s="25"/>
      <c r="V468" s="25"/>
      <c r="W468" s="25"/>
      <c r="X468" s="25"/>
      <c r="Y468" s="25"/>
      <c r="Z468" s="25"/>
    </row>
    <row r="469" spans="1:26" ht="12.75" customHeight="1" x14ac:dyDescent="0.25">
      <c r="A469" s="223"/>
      <c r="B469" s="172"/>
      <c r="C469" s="172"/>
      <c r="D469" s="222"/>
      <c r="E469" s="222"/>
      <c r="F469" s="223"/>
      <c r="G469" s="223"/>
      <c r="H469" s="223"/>
      <c r="I469" s="223"/>
      <c r="J469" s="223"/>
      <c r="K469" s="223"/>
      <c r="L469" s="223"/>
      <c r="M469" s="24"/>
      <c r="N469" s="25"/>
      <c r="O469" s="25"/>
      <c r="P469" s="25"/>
      <c r="Q469" s="25"/>
      <c r="R469" s="25"/>
      <c r="S469" s="25"/>
      <c r="T469" s="25"/>
      <c r="U469" s="25"/>
      <c r="V469" s="25"/>
      <c r="W469" s="25"/>
      <c r="X469" s="25"/>
      <c r="Y469" s="25"/>
      <c r="Z469" s="25"/>
    </row>
    <row r="470" spans="1:26" ht="12.75" customHeight="1" x14ac:dyDescent="0.25">
      <c r="A470" s="223"/>
      <c r="B470" s="172"/>
      <c r="C470" s="172"/>
      <c r="D470" s="222"/>
      <c r="E470" s="222"/>
      <c r="F470" s="223"/>
      <c r="G470" s="223"/>
      <c r="H470" s="223"/>
      <c r="I470" s="223"/>
      <c r="J470" s="223"/>
      <c r="K470" s="223"/>
      <c r="L470" s="223"/>
      <c r="M470" s="24"/>
      <c r="N470" s="25"/>
      <c r="O470" s="25"/>
      <c r="P470" s="25"/>
      <c r="Q470" s="25"/>
      <c r="R470" s="25"/>
      <c r="S470" s="25"/>
      <c r="T470" s="25"/>
      <c r="U470" s="25"/>
      <c r="V470" s="25"/>
      <c r="W470" s="25"/>
      <c r="X470" s="25"/>
      <c r="Y470" s="25"/>
      <c r="Z470" s="25"/>
    </row>
    <row r="471" spans="1:26" ht="12.75" customHeight="1" x14ac:dyDescent="0.25">
      <c r="A471" s="223"/>
      <c r="B471" s="172"/>
      <c r="C471" s="172"/>
      <c r="D471" s="222"/>
      <c r="E471" s="222"/>
      <c r="F471" s="223"/>
      <c r="G471" s="223"/>
      <c r="H471" s="223"/>
      <c r="I471" s="223"/>
      <c r="J471" s="223"/>
      <c r="K471" s="223"/>
      <c r="L471" s="223"/>
      <c r="M471" s="24"/>
      <c r="N471" s="25"/>
      <c r="O471" s="25"/>
      <c r="P471" s="25"/>
      <c r="Q471" s="25"/>
      <c r="R471" s="25"/>
      <c r="S471" s="25"/>
      <c r="T471" s="25"/>
      <c r="U471" s="25"/>
      <c r="V471" s="25"/>
      <c r="W471" s="25"/>
      <c r="X471" s="25"/>
      <c r="Y471" s="25"/>
      <c r="Z471" s="25"/>
    </row>
    <row r="472" spans="1:26" ht="12.75" customHeight="1" x14ac:dyDescent="0.25">
      <c r="A472" s="223"/>
      <c r="B472" s="172"/>
      <c r="C472" s="172"/>
      <c r="D472" s="222"/>
      <c r="E472" s="222"/>
      <c r="F472" s="223"/>
      <c r="G472" s="223"/>
      <c r="H472" s="223"/>
      <c r="I472" s="223"/>
      <c r="J472" s="223"/>
      <c r="K472" s="223"/>
      <c r="L472" s="223"/>
      <c r="M472" s="24"/>
      <c r="N472" s="25"/>
      <c r="O472" s="25"/>
      <c r="P472" s="25"/>
      <c r="Q472" s="25"/>
      <c r="R472" s="25"/>
      <c r="S472" s="25"/>
      <c r="T472" s="25"/>
      <c r="U472" s="25"/>
      <c r="V472" s="25"/>
      <c r="W472" s="25"/>
      <c r="X472" s="25"/>
      <c r="Y472" s="25"/>
      <c r="Z472" s="25"/>
    </row>
    <row r="473" spans="1:26" ht="12.75" customHeight="1" x14ac:dyDescent="0.25">
      <c r="A473" s="223"/>
      <c r="B473" s="172"/>
      <c r="C473" s="172"/>
      <c r="D473" s="222"/>
      <c r="E473" s="222"/>
      <c r="F473" s="223"/>
      <c r="G473" s="223"/>
      <c r="H473" s="223"/>
      <c r="I473" s="223"/>
      <c r="J473" s="223"/>
      <c r="K473" s="223"/>
      <c r="L473" s="223"/>
      <c r="M473" s="24"/>
      <c r="N473" s="25"/>
      <c r="O473" s="25"/>
      <c r="P473" s="25"/>
      <c r="Q473" s="25"/>
      <c r="R473" s="25"/>
      <c r="S473" s="25"/>
      <c r="T473" s="25"/>
      <c r="U473" s="25"/>
      <c r="V473" s="25"/>
      <c r="W473" s="25"/>
      <c r="X473" s="25"/>
      <c r="Y473" s="25"/>
      <c r="Z473" s="25"/>
    </row>
    <row r="474" spans="1:26" ht="12.75" customHeight="1" x14ac:dyDescent="0.25">
      <c r="A474" s="223"/>
      <c r="B474" s="172"/>
      <c r="C474" s="172"/>
      <c r="D474" s="222"/>
      <c r="E474" s="222"/>
      <c r="F474" s="223"/>
      <c r="G474" s="223"/>
      <c r="H474" s="223"/>
      <c r="I474" s="223"/>
      <c r="J474" s="223"/>
      <c r="K474" s="223"/>
      <c r="L474" s="223"/>
      <c r="M474" s="24"/>
      <c r="N474" s="25"/>
      <c r="O474" s="25"/>
      <c r="P474" s="25"/>
      <c r="Q474" s="25"/>
      <c r="R474" s="25"/>
      <c r="S474" s="25"/>
      <c r="T474" s="25"/>
      <c r="U474" s="25"/>
      <c r="V474" s="25"/>
      <c r="W474" s="25"/>
      <c r="X474" s="25"/>
      <c r="Y474" s="25"/>
      <c r="Z474" s="25"/>
    </row>
    <row r="475" spans="1:26" ht="12.75" customHeight="1" x14ac:dyDescent="0.25">
      <c r="A475" s="223"/>
      <c r="B475" s="172"/>
      <c r="C475" s="172"/>
      <c r="D475" s="222"/>
      <c r="E475" s="222"/>
      <c r="F475" s="223"/>
      <c r="G475" s="223"/>
      <c r="H475" s="223"/>
      <c r="I475" s="223"/>
      <c r="J475" s="223"/>
      <c r="K475" s="223"/>
      <c r="L475" s="223"/>
      <c r="M475" s="24"/>
      <c r="N475" s="25"/>
      <c r="O475" s="25"/>
      <c r="P475" s="25"/>
      <c r="Q475" s="25"/>
      <c r="R475" s="25"/>
      <c r="S475" s="25"/>
      <c r="T475" s="25"/>
      <c r="U475" s="25"/>
      <c r="V475" s="25"/>
      <c r="W475" s="25"/>
      <c r="X475" s="25"/>
      <c r="Y475" s="25"/>
      <c r="Z475" s="25"/>
    </row>
    <row r="476" spans="1:26" ht="12.75" customHeight="1" x14ac:dyDescent="0.25">
      <c r="A476" s="223"/>
      <c r="B476" s="172"/>
      <c r="C476" s="172"/>
      <c r="D476" s="222"/>
      <c r="E476" s="222"/>
      <c r="F476" s="223"/>
      <c r="G476" s="223"/>
      <c r="H476" s="223"/>
      <c r="I476" s="223"/>
      <c r="J476" s="223"/>
      <c r="K476" s="223"/>
      <c r="L476" s="223"/>
      <c r="M476" s="24"/>
      <c r="N476" s="25"/>
      <c r="O476" s="25"/>
      <c r="P476" s="25"/>
      <c r="Q476" s="25"/>
      <c r="R476" s="25"/>
      <c r="S476" s="25"/>
      <c r="T476" s="25"/>
      <c r="U476" s="25"/>
      <c r="V476" s="25"/>
      <c r="W476" s="25"/>
      <c r="X476" s="25"/>
      <c r="Y476" s="25"/>
      <c r="Z476" s="25"/>
    </row>
    <row r="477" spans="1:26" ht="12.75" customHeight="1" x14ac:dyDescent="0.25">
      <c r="A477" s="223"/>
      <c r="B477" s="172"/>
      <c r="C477" s="172"/>
      <c r="D477" s="222"/>
      <c r="E477" s="222"/>
      <c r="F477" s="223"/>
      <c r="G477" s="223"/>
      <c r="H477" s="223"/>
      <c r="I477" s="223"/>
      <c r="J477" s="223"/>
      <c r="K477" s="223"/>
      <c r="L477" s="223"/>
      <c r="M477" s="24"/>
      <c r="N477" s="25"/>
      <c r="O477" s="25"/>
      <c r="P477" s="25"/>
      <c r="Q477" s="25"/>
      <c r="R477" s="25"/>
      <c r="S477" s="25"/>
      <c r="T477" s="25"/>
      <c r="U477" s="25"/>
      <c r="V477" s="25"/>
      <c r="W477" s="25"/>
      <c r="X477" s="25"/>
      <c r="Y477" s="25"/>
      <c r="Z477" s="25"/>
    </row>
    <row r="478" spans="1:26" ht="12.75" customHeight="1" x14ac:dyDescent="0.25">
      <c r="A478" s="223"/>
      <c r="B478" s="172"/>
      <c r="C478" s="172"/>
      <c r="D478" s="222"/>
      <c r="E478" s="222"/>
      <c r="F478" s="223"/>
      <c r="G478" s="223"/>
      <c r="H478" s="223"/>
      <c r="I478" s="223"/>
      <c r="J478" s="223"/>
      <c r="K478" s="223"/>
      <c r="L478" s="223"/>
      <c r="M478" s="24"/>
      <c r="N478" s="25"/>
      <c r="O478" s="25"/>
      <c r="P478" s="25"/>
      <c r="Q478" s="25"/>
      <c r="R478" s="25"/>
      <c r="S478" s="25"/>
      <c r="T478" s="25"/>
      <c r="U478" s="25"/>
      <c r="V478" s="25"/>
      <c r="W478" s="25"/>
      <c r="X478" s="25"/>
      <c r="Y478" s="25"/>
      <c r="Z478" s="25"/>
    </row>
    <row r="479" spans="1:26" ht="12.75" customHeight="1" x14ac:dyDescent="0.25">
      <c r="A479" s="223"/>
      <c r="B479" s="172"/>
      <c r="C479" s="172"/>
      <c r="D479" s="222"/>
      <c r="E479" s="222"/>
      <c r="F479" s="223"/>
      <c r="G479" s="223"/>
      <c r="H479" s="223"/>
      <c r="I479" s="223"/>
      <c r="J479" s="223"/>
      <c r="K479" s="223"/>
      <c r="L479" s="223"/>
      <c r="M479" s="24"/>
      <c r="N479" s="25"/>
      <c r="O479" s="25"/>
      <c r="P479" s="25"/>
      <c r="Q479" s="25"/>
      <c r="R479" s="25"/>
      <c r="S479" s="25"/>
      <c r="T479" s="25"/>
      <c r="U479" s="25"/>
      <c r="V479" s="25"/>
      <c r="W479" s="25"/>
      <c r="X479" s="25"/>
      <c r="Y479" s="25"/>
      <c r="Z479" s="25"/>
    </row>
    <row r="480" spans="1:26" ht="12.75" customHeight="1" x14ac:dyDescent="0.25">
      <c r="A480" s="223"/>
      <c r="B480" s="172"/>
      <c r="C480" s="172"/>
      <c r="D480" s="222"/>
      <c r="E480" s="222"/>
      <c r="F480" s="223"/>
      <c r="G480" s="223"/>
      <c r="H480" s="223"/>
      <c r="I480" s="223"/>
      <c r="J480" s="223"/>
      <c r="K480" s="223"/>
      <c r="L480" s="223"/>
      <c r="M480" s="24"/>
      <c r="N480" s="25"/>
      <c r="O480" s="25"/>
      <c r="P480" s="25"/>
      <c r="Q480" s="25"/>
      <c r="R480" s="25"/>
      <c r="S480" s="25"/>
      <c r="T480" s="25"/>
      <c r="U480" s="25"/>
      <c r="V480" s="25"/>
      <c r="W480" s="25"/>
      <c r="X480" s="25"/>
      <c r="Y480" s="25"/>
      <c r="Z480" s="25"/>
    </row>
    <row r="481" spans="1:26" ht="12.75" customHeight="1" x14ac:dyDescent="0.25">
      <c r="A481" s="223"/>
      <c r="B481" s="172"/>
      <c r="C481" s="172"/>
      <c r="D481" s="222"/>
      <c r="E481" s="222"/>
      <c r="F481" s="223"/>
      <c r="G481" s="223"/>
      <c r="H481" s="223"/>
      <c r="I481" s="223"/>
      <c r="J481" s="223"/>
      <c r="K481" s="223"/>
      <c r="L481" s="223"/>
      <c r="M481" s="24"/>
      <c r="N481" s="25"/>
      <c r="O481" s="25"/>
      <c r="P481" s="25"/>
      <c r="Q481" s="25"/>
      <c r="R481" s="25"/>
      <c r="S481" s="25"/>
      <c r="T481" s="25"/>
      <c r="U481" s="25"/>
      <c r="V481" s="25"/>
      <c r="W481" s="25"/>
      <c r="X481" s="25"/>
      <c r="Y481" s="25"/>
      <c r="Z481" s="25"/>
    </row>
    <row r="482" spans="1:26" ht="12.75" customHeight="1" x14ac:dyDescent="0.25">
      <c r="A482" s="223"/>
      <c r="B482" s="172"/>
      <c r="C482" s="172"/>
      <c r="D482" s="222"/>
      <c r="E482" s="222"/>
      <c r="F482" s="223"/>
      <c r="G482" s="223"/>
      <c r="H482" s="223"/>
      <c r="I482" s="223"/>
      <c r="J482" s="223"/>
      <c r="K482" s="223"/>
      <c r="L482" s="223"/>
      <c r="M482" s="24"/>
      <c r="N482" s="25"/>
      <c r="O482" s="25"/>
      <c r="P482" s="25"/>
      <c r="Q482" s="25"/>
      <c r="R482" s="25"/>
      <c r="S482" s="25"/>
      <c r="T482" s="25"/>
      <c r="U482" s="25"/>
      <c r="V482" s="25"/>
      <c r="W482" s="25"/>
      <c r="X482" s="25"/>
      <c r="Y482" s="25"/>
      <c r="Z482" s="25"/>
    </row>
    <row r="483" spans="1:26" ht="12.75" customHeight="1" x14ac:dyDescent="0.25">
      <c r="A483" s="223"/>
      <c r="B483" s="172"/>
      <c r="C483" s="172"/>
      <c r="D483" s="222"/>
      <c r="E483" s="222"/>
      <c r="F483" s="223"/>
      <c r="G483" s="223"/>
      <c r="H483" s="223"/>
      <c r="I483" s="223"/>
      <c r="J483" s="223"/>
      <c r="K483" s="223"/>
      <c r="L483" s="223"/>
      <c r="M483" s="24"/>
      <c r="N483" s="25"/>
      <c r="O483" s="25"/>
      <c r="P483" s="25"/>
      <c r="Q483" s="25"/>
      <c r="R483" s="25"/>
      <c r="S483" s="25"/>
      <c r="T483" s="25"/>
      <c r="U483" s="25"/>
      <c r="V483" s="25"/>
      <c r="W483" s="25"/>
      <c r="X483" s="25"/>
      <c r="Y483" s="25"/>
      <c r="Z483" s="25"/>
    </row>
    <row r="484" spans="1:26" ht="12.75" customHeight="1" x14ac:dyDescent="0.25">
      <c r="A484" s="223"/>
      <c r="B484" s="172"/>
      <c r="C484" s="172"/>
      <c r="D484" s="222"/>
      <c r="E484" s="222"/>
      <c r="F484" s="223"/>
      <c r="G484" s="223"/>
      <c r="H484" s="223"/>
      <c r="I484" s="223"/>
      <c r="J484" s="223"/>
      <c r="K484" s="223"/>
      <c r="L484" s="223"/>
      <c r="M484" s="24"/>
      <c r="N484" s="25"/>
      <c r="O484" s="25"/>
      <c r="P484" s="25"/>
      <c r="Q484" s="25"/>
      <c r="R484" s="25"/>
      <c r="S484" s="25"/>
      <c r="T484" s="25"/>
      <c r="U484" s="25"/>
      <c r="V484" s="25"/>
      <c r="W484" s="25"/>
      <c r="X484" s="25"/>
      <c r="Y484" s="25"/>
      <c r="Z484" s="25"/>
    </row>
    <row r="485" spans="1:26" ht="12.75" customHeight="1" x14ac:dyDescent="0.25">
      <c r="A485" s="223"/>
      <c r="B485" s="172"/>
      <c r="C485" s="172"/>
      <c r="D485" s="222"/>
      <c r="E485" s="222"/>
      <c r="F485" s="223"/>
      <c r="G485" s="223"/>
      <c r="H485" s="223"/>
      <c r="I485" s="223"/>
      <c r="J485" s="223"/>
      <c r="K485" s="223"/>
      <c r="L485" s="223"/>
      <c r="M485" s="24"/>
      <c r="N485" s="25"/>
      <c r="O485" s="25"/>
      <c r="P485" s="25"/>
      <c r="Q485" s="25"/>
      <c r="R485" s="25"/>
      <c r="S485" s="25"/>
      <c r="T485" s="25"/>
      <c r="U485" s="25"/>
      <c r="V485" s="25"/>
      <c r="W485" s="25"/>
      <c r="X485" s="25"/>
      <c r="Y485" s="25"/>
      <c r="Z485" s="25"/>
    </row>
    <row r="486" spans="1:26" ht="12.75" customHeight="1" x14ac:dyDescent="0.25">
      <c r="A486" s="223"/>
      <c r="B486" s="172"/>
      <c r="C486" s="172"/>
      <c r="D486" s="222"/>
      <c r="E486" s="222"/>
      <c r="F486" s="223"/>
      <c r="G486" s="223"/>
      <c r="H486" s="223"/>
      <c r="I486" s="223"/>
      <c r="J486" s="223"/>
      <c r="K486" s="223"/>
      <c r="L486" s="223"/>
      <c r="M486" s="24"/>
      <c r="N486" s="25"/>
      <c r="O486" s="25"/>
      <c r="P486" s="25"/>
      <c r="Q486" s="25"/>
      <c r="R486" s="25"/>
      <c r="S486" s="25"/>
      <c r="T486" s="25"/>
      <c r="U486" s="25"/>
      <c r="V486" s="25"/>
      <c r="W486" s="25"/>
      <c r="X486" s="25"/>
      <c r="Y486" s="25"/>
      <c r="Z486" s="25"/>
    </row>
    <row r="487" spans="1:26" ht="12.75" customHeight="1" x14ac:dyDescent="0.25">
      <c r="A487" s="223"/>
      <c r="B487" s="172"/>
      <c r="C487" s="172"/>
      <c r="D487" s="222"/>
      <c r="E487" s="222"/>
      <c r="F487" s="223"/>
      <c r="G487" s="223"/>
      <c r="H487" s="223"/>
      <c r="I487" s="223"/>
      <c r="J487" s="223"/>
      <c r="K487" s="223"/>
      <c r="L487" s="223"/>
      <c r="M487" s="24"/>
      <c r="N487" s="25"/>
      <c r="O487" s="25"/>
      <c r="P487" s="25"/>
      <c r="Q487" s="25"/>
      <c r="R487" s="25"/>
      <c r="S487" s="25"/>
      <c r="T487" s="25"/>
      <c r="U487" s="25"/>
      <c r="V487" s="25"/>
      <c r="W487" s="25"/>
      <c r="X487" s="25"/>
      <c r="Y487" s="25"/>
      <c r="Z487" s="25"/>
    </row>
    <row r="488" spans="1:26" ht="12.75" customHeight="1" x14ac:dyDescent="0.25">
      <c r="A488" s="223"/>
      <c r="B488" s="172"/>
      <c r="C488" s="172"/>
      <c r="D488" s="222"/>
      <c r="E488" s="222"/>
      <c r="F488" s="223"/>
      <c r="G488" s="223"/>
      <c r="H488" s="223"/>
      <c r="I488" s="223"/>
      <c r="J488" s="223"/>
      <c r="K488" s="223"/>
      <c r="L488" s="223"/>
      <c r="M488" s="24"/>
      <c r="N488" s="25"/>
      <c r="O488" s="25"/>
      <c r="P488" s="25"/>
      <c r="Q488" s="25"/>
      <c r="R488" s="25"/>
      <c r="S488" s="25"/>
      <c r="T488" s="25"/>
      <c r="U488" s="25"/>
      <c r="V488" s="25"/>
      <c r="W488" s="25"/>
      <c r="X488" s="25"/>
      <c r="Y488" s="25"/>
      <c r="Z488" s="25"/>
    </row>
    <row r="489" spans="1:26" ht="12.75" customHeight="1" x14ac:dyDescent="0.25">
      <c r="A489" s="223"/>
      <c r="B489" s="172"/>
      <c r="C489" s="172"/>
      <c r="D489" s="222"/>
      <c r="E489" s="222"/>
      <c r="F489" s="223"/>
      <c r="G489" s="223"/>
      <c r="H489" s="223"/>
      <c r="I489" s="223"/>
      <c r="J489" s="223"/>
      <c r="K489" s="223"/>
      <c r="L489" s="223"/>
      <c r="M489" s="24"/>
      <c r="N489" s="25"/>
      <c r="O489" s="25"/>
      <c r="P489" s="25"/>
      <c r="Q489" s="25"/>
      <c r="R489" s="25"/>
      <c r="S489" s="25"/>
      <c r="T489" s="25"/>
      <c r="U489" s="25"/>
      <c r="V489" s="25"/>
      <c r="W489" s="25"/>
      <c r="X489" s="25"/>
      <c r="Y489" s="25"/>
      <c r="Z489" s="25"/>
    </row>
    <row r="490" spans="1:26" ht="12.75" customHeight="1" x14ac:dyDescent="0.25">
      <c r="A490" s="223"/>
      <c r="B490" s="172"/>
      <c r="C490" s="172"/>
      <c r="D490" s="222"/>
      <c r="E490" s="222"/>
      <c r="F490" s="223"/>
      <c r="G490" s="223"/>
      <c r="H490" s="223"/>
      <c r="I490" s="223"/>
      <c r="J490" s="223"/>
      <c r="K490" s="223"/>
      <c r="L490" s="223"/>
      <c r="M490" s="24"/>
      <c r="N490" s="25"/>
      <c r="O490" s="25"/>
      <c r="P490" s="25"/>
      <c r="Q490" s="25"/>
      <c r="R490" s="25"/>
      <c r="S490" s="25"/>
      <c r="T490" s="25"/>
      <c r="U490" s="25"/>
      <c r="V490" s="25"/>
      <c r="W490" s="25"/>
      <c r="X490" s="25"/>
      <c r="Y490" s="25"/>
      <c r="Z490" s="25"/>
    </row>
    <row r="491" spans="1:26" ht="12.75" customHeight="1" x14ac:dyDescent="0.25">
      <c r="A491" s="223"/>
      <c r="B491" s="172"/>
      <c r="C491" s="172"/>
      <c r="D491" s="222"/>
      <c r="E491" s="222"/>
      <c r="F491" s="223"/>
      <c r="G491" s="223"/>
      <c r="H491" s="223"/>
      <c r="I491" s="223"/>
      <c r="J491" s="223"/>
      <c r="K491" s="223"/>
      <c r="L491" s="223"/>
      <c r="M491" s="24"/>
      <c r="N491" s="25"/>
      <c r="O491" s="25"/>
      <c r="P491" s="25"/>
      <c r="Q491" s="25"/>
      <c r="R491" s="25"/>
      <c r="S491" s="25"/>
      <c r="T491" s="25"/>
      <c r="U491" s="25"/>
      <c r="V491" s="25"/>
      <c r="W491" s="25"/>
      <c r="X491" s="25"/>
      <c r="Y491" s="25"/>
      <c r="Z491" s="25"/>
    </row>
    <row r="492" spans="1:26" ht="12.75" customHeight="1" x14ac:dyDescent="0.25">
      <c r="A492" s="223"/>
      <c r="B492" s="172"/>
      <c r="C492" s="172"/>
      <c r="D492" s="222"/>
      <c r="E492" s="222"/>
      <c r="F492" s="223"/>
      <c r="G492" s="223"/>
      <c r="H492" s="223"/>
      <c r="I492" s="223"/>
      <c r="J492" s="223"/>
      <c r="K492" s="223"/>
      <c r="L492" s="223"/>
      <c r="M492" s="24"/>
      <c r="N492" s="25"/>
      <c r="O492" s="25"/>
      <c r="P492" s="25"/>
      <c r="Q492" s="25"/>
      <c r="R492" s="25"/>
      <c r="S492" s="25"/>
      <c r="T492" s="25"/>
      <c r="U492" s="25"/>
      <c r="V492" s="25"/>
      <c r="W492" s="25"/>
      <c r="X492" s="25"/>
      <c r="Y492" s="25"/>
      <c r="Z492" s="25"/>
    </row>
    <row r="493" spans="1:26" ht="12.75" customHeight="1" x14ac:dyDescent="0.25">
      <c r="A493" s="223"/>
      <c r="B493" s="172"/>
      <c r="C493" s="172"/>
      <c r="D493" s="222"/>
      <c r="E493" s="222"/>
      <c r="F493" s="223"/>
      <c r="G493" s="223"/>
      <c r="H493" s="223"/>
      <c r="I493" s="223"/>
      <c r="J493" s="223"/>
      <c r="K493" s="223"/>
      <c r="L493" s="223"/>
      <c r="M493" s="24"/>
      <c r="N493" s="25"/>
      <c r="O493" s="25"/>
      <c r="P493" s="25"/>
      <c r="Q493" s="25"/>
      <c r="R493" s="25"/>
      <c r="S493" s="25"/>
      <c r="T493" s="25"/>
      <c r="U493" s="25"/>
      <c r="V493" s="25"/>
      <c r="W493" s="25"/>
      <c r="X493" s="25"/>
      <c r="Y493" s="25"/>
      <c r="Z493" s="25"/>
    </row>
    <row r="494" spans="1:26" ht="12.75" customHeight="1" x14ac:dyDescent="0.25">
      <c r="A494" s="223"/>
      <c r="B494" s="172"/>
      <c r="C494" s="172"/>
      <c r="D494" s="222"/>
      <c r="E494" s="222"/>
      <c r="F494" s="223"/>
      <c r="G494" s="223"/>
      <c r="H494" s="223"/>
      <c r="I494" s="223"/>
      <c r="J494" s="223"/>
      <c r="K494" s="223"/>
      <c r="L494" s="223"/>
      <c r="M494" s="24"/>
      <c r="N494" s="25"/>
      <c r="O494" s="25"/>
      <c r="P494" s="25"/>
      <c r="Q494" s="25"/>
      <c r="R494" s="25"/>
      <c r="S494" s="25"/>
      <c r="T494" s="25"/>
      <c r="U494" s="25"/>
      <c r="V494" s="25"/>
      <c r="W494" s="25"/>
      <c r="X494" s="25"/>
      <c r="Y494" s="25"/>
      <c r="Z494" s="25"/>
    </row>
    <row r="495" spans="1:26" ht="12.75" customHeight="1" x14ac:dyDescent="0.25">
      <c r="A495" s="223"/>
      <c r="B495" s="172"/>
      <c r="C495" s="172"/>
      <c r="D495" s="222"/>
      <c r="E495" s="222"/>
      <c r="F495" s="223"/>
      <c r="G495" s="223"/>
      <c r="H495" s="223"/>
      <c r="I495" s="223"/>
      <c r="J495" s="223"/>
      <c r="K495" s="223"/>
      <c r="L495" s="223"/>
      <c r="M495" s="24"/>
      <c r="N495" s="25"/>
      <c r="O495" s="25"/>
      <c r="P495" s="25"/>
      <c r="Q495" s="25"/>
      <c r="R495" s="25"/>
      <c r="S495" s="25"/>
      <c r="T495" s="25"/>
      <c r="U495" s="25"/>
      <c r="V495" s="25"/>
      <c r="W495" s="25"/>
      <c r="X495" s="25"/>
      <c r="Y495" s="25"/>
      <c r="Z495" s="25"/>
    </row>
    <row r="496" spans="1:26" ht="12.75" customHeight="1" x14ac:dyDescent="0.25">
      <c r="A496" s="223"/>
      <c r="B496" s="172"/>
      <c r="C496" s="172"/>
      <c r="D496" s="222"/>
      <c r="E496" s="222"/>
      <c r="F496" s="223"/>
      <c r="G496" s="223"/>
      <c r="H496" s="223"/>
      <c r="I496" s="223"/>
      <c r="J496" s="223"/>
      <c r="K496" s="223"/>
      <c r="L496" s="223"/>
      <c r="M496" s="24"/>
      <c r="N496" s="25"/>
      <c r="O496" s="25"/>
      <c r="P496" s="25"/>
      <c r="Q496" s="25"/>
      <c r="R496" s="25"/>
      <c r="S496" s="25"/>
      <c r="T496" s="25"/>
      <c r="U496" s="25"/>
      <c r="V496" s="25"/>
      <c r="W496" s="25"/>
      <c r="X496" s="25"/>
      <c r="Y496" s="25"/>
      <c r="Z496" s="25"/>
    </row>
    <row r="497" spans="1:26" ht="12.75" customHeight="1" x14ac:dyDescent="0.25">
      <c r="A497" s="223"/>
      <c r="B497" s="172"/>
      <c r="C497" s="172"/>
      <c r="D497" s="222"/>
      <c r="E497" s="222"/>
      <c r="F497" s="223"/>
      <c r="G497" s="223"/>
      <c r="H497" s="223"/>
      <c r="I497" s="223"/>
      <c r="J497" s="223"/>
      <c r="K497" s="223"/>
      <c r="L497" s="223"/>
      <c r="M497" s="24"/>
      <c r="N497" s="25"/>
      <c r="O497" s="25"/>
      <c r="P497" s="25"/>
      <c r="Q497" s="25"/>
      <c r="R497" s="25"/>
      <c r="S497" s="25"/>
      <c r="T497" s="25"/>
      <c r="U497" s="25"/>
      <c r="V497" s="25"/>
      <c r="W497" s="25"/>
      <c r="X497" s="25"/>
      <c r="Y497" s="25"/>
      <c r="Z497" s="25"/>
    </row>
    <row r="498" spans="1:26" ht="12.75" customHeight="1" x14ac:dyDescent="0.25">
      <c r="A498" s="223"/>
      <c r="B498" s="172"/>
      <c r="C498" s="172"/>
      <c r="D498" s="222"/>
      <c r="E498" s="222"/>
      <c r="F498" s="223"/>
      <c r="G498" s="223"/>
      <c r="H498" s="223"/>
      <c r="I498" s="223"/>
      <c r="J498" s="223"/>
      <c r="K498" s="223"/>
      <c r="L498" s="223"/>
      <c r="M498" s="24"/>
      <c r="N498" s="25"/>
      <c r="O498" s="25"/>
      <c r="P498" s="25"/>
      <c r="Q498" s="25"/>
      <c r="R498" s="25"/>
      <c r="S498" s="25"/>
      <c r="T498" s="25"/>
      <c r="U498" s="25"/>
      <c r="V498" s="25"/>
      <c r="W498" s="25"/>
      <c r="X498" s="25"/>
      <c r="Y498" s="25"/>
      <c r="Z498" s="25"/>
    </row>
    <row r="499" spans="1:26" ht="12.75" customHeight="1" x14ac:dyDescent="0.25">
      <c r="A499" s="223"/>
      <c r="B499" s="172"/>
      <c r="C499" s="172"/>
      <c r="D499" s="222"/>
      <c r="E499" s="222"/>
      <c r="F499" s="223"/>
      <c r="G499" s="223"/>
      <c r="H499" s="223"/>
      <c r="I499" s="223"/>
      <c r="J499" s="223"/>
      <c r="K499" s="223"/>
      <c r="L499" s="223"/>
      <c r="M499" s="24"/>
      <c r="N499" s="25"/>
      <c r="O499" s="25"/>
      <c r="P499" s="25"/>
      <c r="Q499" s="25"/>
      <c r="R499" s="25"/>
      <c r="S499" s="25"/>
      <c r="T499" s="25"/>
      <c r="U499" s="25"/>
      <c r="V499" s="25"/>
      <c r="W499" s="25"/>
      <c r="X499" s="25"/>
      <c r="Y499" s="25"/>
      <c r="Z499" s="25"/>
    </row>
    <row r="500" spans="1:26" ht="12.75" customHeight="1" x14ac:dyDescent="0.25">
      <c r="A500" s="223"/>
      <c r="B500" s="172"/>
      <c r="C500" s="172"/>
      <c r="D500" s="222"/>
      <c r="E500" s="222"/>
      <c r="F500" s="223"/>
      <c r="G500" s="223"/>
      <c r="H500" s="223"/>
      <c r="I500" s="223"/>
      <c r="J500" s="223"/>
      <c r="K500" s="223"/>
      <c r="L500" s="223"/>
      <c r="M500" s="24"/>
      <c r="N500" s="25"/>
      <c r="O500" s="25"/>
      <c r="P500" s="25"/>
      <c r="Q500" s="25"/>
      <c r="R500" s="25"/>
      <c r="S500" s="25"/>
      <c r="T500" s="25"/>
      <c r="U500" s="25"/>
      <c r="V500" s="25"/>
      <c r="W500" s="25"/>
      <c r="X500" s="25"/>
      <c r="Y500" s="25"/>
      <c r="Z500" s="25"/>
    </row>
    <row r="501" spans="1:26" ht="12.75" customHeight="1" x14ac:dyDescent="0.25">
      <c r="A501" s="223"/>
      <c r="B501" s="172"/>
      <c r="C501" s="172"/>
      <c r="D501" s="222"/>
      <c r="E501" s="222"/>
      <c r="F501" s="223"/>
      <c r="G501" s="223"/>
      <c r="H501" s="223"/>
      <c r="I501" s="223"/>
      <c r="J501" s="223"/>
      <c r="K501" s="223"/>
      <c r="L501" s="223"/>
      <c r="M501" s="24"/>
      <c r="N501" s="25"/>
      <c r="O501" s="25"/>
      <c r="P501" s="25"/>
      <c r="Q501" s="25"/>
      <c r="R501" s="25"/>
      <c r="S501" s="25"/>
      <c r="T501" s="25"/>
      <c r="U501" s="25"/>
      <c r="V501" s="25"/>
      <c r="W501" s="25"/>
      <c r="X501" s="25"/>
      <c r="Y501" s="25"/>
      <c r="Z501" s="25"/>
    </row>
    <row r="502" spans="1:26" ht="12.75" customHeight="1" x14ac:dyDescent="0.25">
      <c r="A502" s="223"/>
      <c r="B502" s="172"/>
      <c r="C502" s="172"/>
      <c r="D502" s="222"/>
      <c r="E502" s="222"/>
      <c r="F502" s="223"/>
      <c r="G502" s="223"/>
      <c r="H502" s="223"/>
      <c r="I502" s="223"/>
      <c r="J502" s="223"/>
      <c r="K502" s="223"/>
      <c r="L502" s="223"/>
      <c r="M502" s="24"/>
      <c r="N502" s="25"/>
      <c r="O502" s="25"/>
      <c r="P502" s="25"/>
      <c r="Q502" s="25"/>
      <c r="R502" s="25"/>
      <c r="S502" s="25"/>
      <c r="T502" s="25"/>
      <c r="U502" s="25"/>
      <c r="V502" s="25"/>
      <c r="W502" s="25"/>
      <c r="X502" s="25"/>
      <c r="Y502" s="25"/>
      <c r="Z502" s="25"/>
    </row>
    <row r="503" spans="1:26" ht="12.75" customHeight="1" x14ac:dyDescent="0.25">
      <c r="A503" s="223"/>
      <c r="B503" s="172"/>
      <c r="C503" s="172"/>
      <c r="D503" s="222"/>
      <c r="E503" s="222"/>
      <c r="F503" s="223"/>
      <c r="G503" s="223"/>
      <c r="H503" s="223"/>
      <c r="I503" s="223"/>
      <c r="J503" s="223"/>
      <c r="K503" s="223"/>
      <c r="L503" s="223"/>
      <c r="M503" s="24"/>
      <c r="N503" s="25"/>
      <c r="O503" s="25"/>
      <c r="P503" s="25"/>
      <c r="Q503" s="25"/>
      <c r="R503" s="25"/>
      <c r="S503" s="25"/>
      <c r="T503" s="25"/>
      <c r="U503" s="25"/>
      <c r="V503" s="25"/>
      <c r="W503" s="25"/>
      <c r="X503" s="25"/>
      <c r="Y503" s="25"/>
      <c r="Z503" s="25"/>
    </row>
    <row r="504" spans="1:26" ht="12.75" customHeight="1" x14ac:dyDescent="0.25">
      <c r="A504" s="223"/>
      <c r="B504" s="172"/>
      <c r="C504" s="172"/>
      <c r="D504" s="222"/>
      <c r="E504" s="222"/>
      <c r="F504" s="223"/>
      <c r="G504" s="223"/>
      <c r="H504" s="223"/>
      <c r="I504" s="223"/>
      <c r="J504" s="223"/>
      <c r="K504" s="223"/>
      <c r="L504" s="223"/>
      <c r="M504" s="24"/>
      <c r="N504" s="25"/>
      <c r="O504" s="25"/>
      <c r="P504" s="25"/>
      <c r="Q504" s="25"/>
      <c r="R504" s="25"/>
      <c r="S504" s="25"/>
      <c r="T504" s="25"/>
      <c r="U504" s="25"/>
      <c r="V504" s="25"/>
      <c r="W504" s="25"/>
      <c r="X504" s="25"/>
      <c r="Y504" s="25"/>
      <c r="Z504" s="25"/>
    </row>
    <row r="505" spans="1:26" ht="12.75" customHeight="1" x14ac:dyDescent="0.25">
      <c r="A505" s="223"/>
      <c r="B505" s="172"/>
      <c r="C505" s="172"/>
      <c r="D505" s="222"/>
      <c r="E505" s="222"/>
      <c r="F505" s="223"/>
      <c r="G505" s="223"/>
      <c r="H505" s="223"/>
      <c r="I505" s="223"/>
      <c r="J505" s="223"/>
      <c r="K505" s="223"/>
      <c r="L505" s="223"/>
      <c r="M505" s="24"/>
      <c r="N505" s="25"/>
      <c r="O505" s="25"/>
      <c r="P505" s="25"/>
      <c r="Q505" s="25"/>
      <c r="R505" s="25"/>
      <c r="S505" s="25"/>
      <c r="T505" s="25"/>
      <c r="U505" s="25"/>
      <c r="V505" s="25"/>
      <c r="W505" s="25"/>
      <c r="X505" s="25"/>
      <c r="Y505" s="25"/>
      <c r="Z505" s="25"/>
    </row>
    <row r="506" spans="1:26" ht="12.75" customHeight="1" x14ac:dyDescent="0.25">
      <c r="A506" s="223"/>
      <c r="B506" s="172"/>
      <c r="C506" s="172"/>
      <c r="D506" s="222"/>
      <c r="E506" s="222"/>
      <c r="F506" s="223"/>
      <c r="G506" s="223"/>
      <c r="H506" s="223"/>
      <c r="I506" s="223"/>
      <c r="J506" s="223"/>
      <c r="K506" s="223"/>
      <c r="L506" s="223"/>
      <c r="M506" s="24"/>
      <c r="N506" s="25"/>
      <c r="O506" s="25"/>
      <c r="P506" s="25"/>
      <c r="Q506" s="25"/>
      <c r="R506" s="25"/>
      <c r="S506" s="25"/>
      <c r="T506" s="25"/>
      <c r="U506" s="25"/>
      <c r="V506" s="25"/>
      <c r="W506" s="25"/>
      <c r="X506" s="25"/>
      <c r="Y506" s="25"/>
      <c r="Z506" s="25"/>
    </row>
    <row r="507" spans="1:26" ht="12.75" customHeight="1" x14ac:dyDescent="0.25">
      <c r="A507" s="223"/>
      <c r="B507" s="172"/>
      <c r="C507" s="172"/>
      <c r="D507" s="222"/>
      <c r="E507" s="222"/>
      <c r="F507" s="223"/>
      <c r="G507" s="223"/>
      <c r="H507" s="223"/>
      <c r="I507" s="223"/>
      <c r="J507" s="223"/>
      <c r="K507" s="223"/>
      <c r="L507" s="223"/>
      <c r="M507" s="24"/>
      <c r="N507" s="25"/>
      <c r="O507" s="25"/>
      <c r="P507" s="25"/>
      <c r="Q507" s="25"/>
      <c r="R507" s="25"/>
      <c r="S507" s="25"/>
      <c r="T507" s="25"/>
      <c r="U507" s="25"/>
      <c r="V507" s="25"/>
      <c r="W507" s="25"/>
      <c r="X507" s="25"/>
      <c r="Y507" s="25"/>
      <c r="Z507" s="25"/>
    </row>
    <row r="508" spans="1:26" ht="12.75" customHeight="1" x14ac:dyDescent="0.25">
      <c r="A508" s="223"/>
      <c r="B508" s="172"/>
      <c r="C508" s="172"/>
      <c r="D508" s="222"/>
      <c r="E508" s="222"/>
      <c r="F508" s="223"/>
      <c r="G508" s="223"/>
      <c r="H508" s="223"/>
      <c r="I508" s="223"/>
      <c r="J508" s="223"/>
      <c r="K508" s="223"/>
      <c r="L508" s="223"/>
      <c r="M508" s="24"/>
      <c r="N508" s="25"/>
      <c r="O508" s="25"/>
      <c r="P508" s="25"/>
      <c r="Q508" s="25"/>
      <c r="R508" s="25"/>
      <c r="S508" s="25"/>
      <c r="T508" s="25"/>
      <c r="U508" s="25"/>
      <c r="V508" s="25"/>
      <c r="W508" s="25"/>
      <c r="X508" s="25"/>
      <c r="Y508" s="25"/>
      <c r="Z508" s="25"/>
    </row>
    <row r="509" spans="1:26" ht="12.75" customHeight="1" x14ac:dyDescent="0.25">
      <c r="A509" s="223"/>
      <c r="B509" s="172"/>
      <c r="C509" s="172"/>
      <c r="D509" s="222"/>
      <c r="E509" s="222"/>
      <c r="F509" s="223"/>
      <c r="G509" s="223"/>
      <c r="H509" s="223"/>
      <c r="I509" s="223"/>
      <c r="J509" s="223"/>
      <c r="K509" s="223"/>
      <c r="L509" s="223"/>
      <c r="M509" s="24"/>
      <c r="N509" s="25"/>
      <c r="O509" s="25"/>
      <c r="P509" s="25"/>
      <c r="Q509" s="25"/>
      <c r="R509" s="25"/>
      <c r="S509" s="25"/>
      <c r="T509" s="25"/>
      <c r="U509" s="25"/>
      <c r="V509" s="25"/>
      <c r="W509" s="25"/>
      <c r="X509" s="25"/>
      <c r="Y509" s="25"/>
      <c r="Z509" s="25"/>
    </row>
    <row r="510" spans="1:26" ht="12.75" customHeight="1" x14ac:dyDescent="0.25">
      <c r="A510" s="223"/>
      <c r="B510" s="172"/>
      <c r="C510" s="172"/>
      <c r="D510" s="222"/>
      <c r="E510" s="222"/>
      <c r="F510" s="223"/>
      <c r="G510" s="223"/>
      <c r="H510" s="223"/>
      <c r="I510" s="223"/>
      <c r="J510" s="223"/>
      <c r="K510" s="223"/>
      <c r="L510" s="223"/>
      <c r="M510" s="24"/>
      <c r="N510" s="25"/>
      <c r="O510" s="25"/>
      <c r="P510" s="25"/>
      <c r="Q510" s="25"/>
      <c r="R510" s="25"/>
      <c r="S510" s="25"/>
      <c r="T510" s="25"/>
      <c r="U510" s="25"/>
      <c r="V510" s="25"/>
      <c r="W510" s="25"/>
      <c r="X510" s="25"/>
      <c r="Y510" s="25"/>
      <c r="Z510" s="25"/>
    </row>
    <row r="511" spans="1:26" ht="12.75" customHeight="1" x14ac:dyDescent="0.25">
      <c r="A511" s="223"/>
      <c r="B511" s="172"/>
      <c r="C511" s="172"/>
      <c r="D511" s="222"/>
      <c r="E511" s="222"/>
      <c r="F511" s="223"/>
      <c r="G511" s="223"/>
      <c r="H511" s="223"/>
      <c r="I511" s="223"/>
      <c r="J511" s="223"/>
      <c r="K511" s="223"/>
      <c r="L511" s="223"/>
      <c r="M511" s="24"/>
      <c r="N511" s="25"/>
      <c r="O511" s="25"/>
      <c r="P511" s="25"/>
      <c r="Q511" s="25"/>
      <c r="R511" s="25"/>
      <c r="S511" s="25"/>
      <c r="T511" s="25"/>
      <c r="U511" s="25"/>
      <c r="V511" s="25"/>
      <c r="W511" s="25"/>
      <c r="X511" s="25"/>
      <c r="Y511" s="25"/>
      <c r="Z511" s="25"/>
    </row>
    <row r="512" spans="1:26" ht="12.75" customHeight="1" x14ac:dyDescent="0.25">
      <c r="A512" s="223"/>
      <c r="B512" s="172"/>
      <c r="C512" s="172"/>
      <c r="D512" s="222"/>
      <c r="E512" s="222"/>
      <c r="F512" s="223"/>
      <c r="G512" s="223"/>
      <c r="H512" s="223"/>
      <c r="I512" s="223"/>
      <c r="J512" s="223"/>
      <c r="K512" s="223"/>
      <c r="L512" s="223"/>
      <c r="M512" s="24"/>
      <c r="N512" s="25"/>
      <c r="O512" s="25"/>
      <c r="P512" s="25"/>
      <c r="Q512" s="25"/>
      <c r="R512" s="25"/>
      <c r="S512" s="25"/>
      <c r="T512" s="25"/>
      <c r="U512" s="25"/>
      <c r="V512" s="25"/>
      <c r="W512" s="25"/>
      <c r="X512" s="25"/>
      <c r="Y512" s="25"/>
      <c r="Z512" s="25"/>
    </row>
    <row r="513" spans="1:26" ht="12.75" customHeight="1" x14ac:dyDescent="0.25">
      <c r="A513" s="223"/>
      <c r="B513" s="172"/>
      <c r="C513" s="172"/>
      <c r="D513" s="222"/>
      <c r="E513" s="222"/>
      <c r="F513" s="223"/>
      <c r="G513" s="223"/>
      <c r="H513" s="223"/>
      <c r="I513" s="223"/>
      <c r="J513" s="223"/>
      <c r="K513" s="223"/>
      <c r="L513" s="223"/>
      <c r="M513" s="24"/>
      <c r="N513" s="25"/>
      <c r="O513" s="25"/>
      <c r="P513" s="25"/>
      <c r="Q513" s="25"/>
      <c r="R513" s="25"/>
      <c r="S513" s="25"/>
      <c r="T513" s="25"/>
      <c r="U513" s="25"/>
      <c r="V513" s="25"/>
      <c r="W513" s="25"/>
      <c r="X513" s="25"/>
      <c r="Y513" s="25"/>
      <c r="Z513" s="25"/>
    </row>
    <row r="514" spans="1:26" ht="12.75" customHeight="1" x14ac:dyDescent="0.25">
      <c r="A514" s="223"/>
      <c r="B514" s="172"/>
      <c r="C514" s="172"/>
      <c r="D514" s="222"/>
      <c r="E514" s="222"/>
      <c r="F514" s="223"/>
      <c r="G514" s="223"/>
      <c r="H514" s="223"/>
      <c r="I514" s="223"/>
      <c r="J514" s="223"/>
      <c r="K514" s="223"/>
      <c r="L514" s="223"/>
      <c r="M514" s="24"/>
      <c r="N514" s="25"/>
      <c r="O514" s="25"/>
      <c r="P514" s="25"/>
      <c r="Q514" s="25"/>
      <c r="R514" s="25"/>
      <c r="S514" s="25"/>
      <c r="T514" s="25"/>
      <c r="U514" s="25"/>
      <c r="V514" s="25"/>
      <c r="W514" s="25"/>
      <c r="X514" s="25"/>
      <c r="Y514" s="25"/>
      <c r="Z514" s="25"/>
    </row>
    <row r="515" spans="1:26" ht="12.75" customHeight="1" x14ac:dyDescent="0.25">
      <c r="A515" s="223"/>
      <c r="B515" s="172"/>
      <c r="C515" s="172"/>
      <c r="D515" s="222"/>
      <c r="E515" s="222"/>
      <c r="F515" s="223"/>
      <c r="G515" s="223"/>
      <c r="H515" s="223"/>
      <c r="I515" s="223"/>
      <c r="J515" s="223"/>
      <c r="K515" s="223"/>
      <c r="L515" s="223"/>
      <c r="M515" s="24"/>
      <c r="N515" s="25"/>
      <c r="O515" s="25"/>
      <c r="P515" s="25"/>
      <c r="Q515" s="25"/>
      <c r="R515" s="25"/>
      <c r="S515" s="25"/>
      <c r="T515" s="25"/>
      <c r="U515" s="25"/>
      <c r="V515" s="25"/>
      <c r="W515" s="25"/>
      <c r="X515" s="25"/>
      <c r="Y515" s="25"/>
      <c r="Z515" s="25"/>
    </row>
    <row r="516" spans="1:26" ht="12.75" customHeight="1" x14ac:dyDescent="0.25">
      <c r="A516" s="223"/>
      <c r="B516" s="172"/>
      <c r="C516" s="172"/>
      <c r="D516" s="222"/>
      <c r="E516" s="222"/>
      <c r="F516" s="223"/>
      <c r="G516" s="223"/>
      <c r="H516" s="223"/>
      <c r="I516" s="223"/>
      <c r="J516" s="223"/>
      <c r="K516" s="223"/>
      <c r="L516" s="223"/>
      <c r="M516" s="24"/>
      <c r="N516" s="25"/>
      <c r="O516" s="25"/>
      <c r="P516" s="25"/>
      <c r="Q516" s="25"/>
      <c r="R516" s="25"/>
      <c r="S516" s="25"/>
      <c r="T516" s="25"/>
      <c r="U516" s="25"/>
      <c r="V516" s="25"/>
      <c r="W516" s="25"/>
      <c r="X516" s="25"/>
      <c r="Y516" s="25"/>
      <c r="Z516" s="25"/>
    </row>
    <row r="517" spans="1:26" ht="12.75" customHeight="1" x14ac:dyDescent="0.25">
      <c r="A517" s="223"/>
      <c r="B517" s="172"/>
      <c r="C517" s="172"/>
      <c r="D517" s="222"/>
      <c r="E517" s="222"/>
      <c r="F517" s="223"/>
      <c r="G517" s="223"/>
      <c r="H517" s="223"/>
      <c r="I517" s="223"/>
      <c r="J517" s="223"/>
      <c r="K517" s="223"/>
      <c r="L517" s="223"/>
      <c r="M517" s="24"/>
      <c r="N517" s="25"/>
      <c r="O517" s="25"/>
      <c r="P517" s="25"/>
      <c r="Q517" s="25"/>
      <c r="R517" s="25"/>
      <c r="S517" s="25"/>
      <c r="T517" s="25"/>
      <c r="U517" s="25"/>
      <c r="V517" s="25"/>
      <c r="W517" s="25"/>
      <c r="X517" s="25"/>
      <c r="Y517" s="25"/>
      <c r="Z517" s="25"/>
    </row>
    <row r="518" spans="1:26" ht="12.75" customHeight="1" x14ac:dyDescent="0.25">
      <c r="A518" s="223"/>
      <c r="B518" s="172"/>
      <c r="C518" s="172"/>
      <c r="D518" s="222"/>
      <c r="E518" s="222"/>
      <c r="F518" s="223"/>
      <c r="G518" s="223"/>
      <c r="H518" s="223"/>
      <c r="I518" s="223"/>
      <c r="J518" s="223"/>
      <c r="K518" s="223"/>
      <c r="L518" s="223"/>
      <c r="M518" s="24"/>
      <c r="N518" s="25"/>
      <c r="O518" s="25"/>
      <c r="P518" s="25"/>
      <c r="Q518" s="25"/>
      <c r="R518" s="25"/>
      <c r="S518" s="25"/>
      <c r="T518" s="25"/>
      <c r="U518" s="25"/>
      <c r="V518" s="25"/>
      <c r="W518" s="25"/>
      <c r="X518" s="25"/>
      <c r="Y518" s="25"/>
      <c r="Z518" s="25"/>
    </row>
    <row r="519" spans="1:26" ht="12.75" customHeight="1" x14ac:dyDescent="0.25">
      <c r="A519" s="223"/>
      <c r="B519" s="172"/>
      <c r="C519" s="172"/>
      <c r="D519" s="222"/>
      <c r="E519" s="222"/>
      <c r="F519" s="223"/>
      <c r="G519" s="223"/>
      <c r="H519" s="223"/>
      <c r="I519" s="223"/>
      <c r="J519" s="223"/>
      <c r="K519" s="223"/>
      <c r="L519" s="223"/>
      <c r="M519" s="24"/>
      <c r="N519" s="25"/>
      <c r="O519" s="25"/>
      <c r="P519" s="25"/>
      <c r="Q519" s="25"/>
      <c r="R519" s="25"/>
      <c r="S519" s="25"/>
      <c r="T519" s="25"/>
      <c r="U519" s="25"/>
      <c r="V519" s="25"/>
      <c r="W519" s="25"/>
      <c r="X519" s="25"/>
      <c r="Y519" s="25"/>
      <c r="Z519" s="25"/>
    </row>
    <row r="520" spans="1:26" ht="12.75" customHeight="1" x14ac:dyDescent="0.25">
      <c r="A520" s="223"/>
      <c r="B520" s="172"/>
      <c r="C520" s="172"/>
      <c r="D520" s="222"/>
      <c r="E520" s="222"/>
      <c r="F520" s="223"/>
      <c r="G520" s="223"/>
      <c r="H520" s="223"/>
      <c r="I520" s="223"/>
      <c r="J520" s="223"/>
      <c r="K520" s="223"/>
      <c r="L520" s="223"/>
      <c r="M520" s="24"/>
      <c r="N520" s="25"/>
      <c r="O520" s="25"/>
      <c r="P520" s="25"/>
      <c r="Q520" s="25"/>
      <c r="R520" s="25"/>
      <c r="S520" s="25"/>
      <c r="T520" s="25"/>
      <c r="U520" s="25"/>
      <c r="V520" s="25"/>
      <c r="W520" s="25"/>
      <c r="X520" s="25"/>
      <c r="Y520" s="25"/>
      <c r="Z520" s="25"/>
    </row>
    <row r="521" spans="1:26" ht="12.75" customHeight="1" x14ac:dyDescent="0.25">
      <c r="A521" s="223"/>
      <c r="B521" s="172"/>
      <c r="C521" s="172"/>
      <c r="D521" s="222"/>
      <c r="E521" s="222"/>
      <c r="F521" s="223"/>
      <c r="G521" s="223"/>
      <c r="H521" s="223"/>
      <c r="I521" s="223"/>
      <c r="J521" s="223"/>
      <c r="K521" s="223"/>
      <c r="L521" s="223"/>
      <c r="M521" s="24"/>
      <c r="N521" s="25"/>
      <c r="O521" s="25"/>
      <c r="P521" s="25"/>
      <c r="Q521" s="25"/>
      <c r="R521" s="25"/>
      <c r="S521" s="25"/>
      <c r="T521" s="25"/>
      <c r="U521" s="25"/>
      <c r="V521" s="25"/>
      <c r="W521" s="25"/>
      <c r="X521" s="25"/>
      <c r="Y521" s="25"/>
      <c r="Z521" s="25"/>
    </row>
    <row r="522" spans="1:26" ht="12.75" customHeight="1" x14ac:dyDescent="0.25">
      <c r="A522" s="223"/>
      <c r="B522" s="172"/>
      <c r="C522" s="172"/>
      <c r="D522" s="222"/>
      <c r="E522" s="222"/>
      <c r="F522" s="223"/>
      <c r="G522" s="223"/>
      <c r="H522" s="223"/>
      <c r="I522" s="223"/>
      <c r="J522" s="223"/>
      <c r="K522" s="223"/>
      <c r="L522" s="223"/>
      <c r="M522" s="24"/>
      <c r="N522" s="25"/>
      <c r="O522" s="25"/>
      <c r="P522" s="25"/>
      <c r="Q522" s="25"/>
      <c r="R522" s="25"/>
      <c r="S522" s="25"/>
      <c r="T522" s="25"/>
      <c r="U522" s="25"/>
      <c r="V522" s="25"/>
      <c r="W522" s="25"/>
      <c r="X522" s="25"/>
      <c r="Y522" s="25"/>
      <c r="Z522" s="25"/>
    </row>
    <row r="523" spans="1:26" ht="12.75" customHeight="1" x14ac:dyDescent="0.25">
      <c r="A523" s="223"/>
      <c r="B523" s="172"/>
      <c r="C523" s="172"/>
      <c r="D523" s="222"/>
      <c r="E523" s="222"/>
      <c r="F523" s="223"/>
      <c r="G523" s="223"/>
      <c r="H523" s="223"/>
      <c r="I523" s="223"/>
      <c r="J523" s="223"/>
      <c r="K523" s="223"/>
      <c r="L523" s="223"/>
      <c r="M523" s="24"/>
      <c r="N523" s="25"/>
      <c r="O523" s="25"/>
      <c r="P523" s="25"/>
      <c r="Q523" s="25"/>
      <c r="R523" s="25"/>
      <c r="S523" s="25"/>
      <c r="T523" s="25"/>
      <c r="U523" s="25"/>
      <c r="V523" s="25"/>
      <c r="W523" s="25"/>
      <c r="X523" s="25"/>
      <c r="Y523" s="25"/>
      <c r="Z523" s="25"/>
    </row>
    <row r="524" spans="1:26" ht="12.75" customHeight="1" x14ac:dyDescent="0.25">
      <c r="A524" s="223"/>
      <c r="B524" s="172"/>
      <c r="C524" s="172"/>
      <c r="D524" s="222"/>
      <c r="E524" s="222"/>
      <c r="F524" s="223"/>
      <c r="G524" s="223"/>
      <c r="H524" s="223"/>
      <c r="I524" s="223"/>
      <c r="J524" s="223"/>
      <c r="K524" s="223"/>
      <c r="L524" s="223"/>
      <c r="M524" s="24"/>
      <c r="N524" s="25"/>
      <c r="O524" s="25"/>
      <c r="P524" s="25"/>
      <c r="Q524" s="25"/>
      <c r="R524" s="25"/>
      <c r="S524" s="25"/>
      <c r="T524" s="25"/>
      <c r="U524" s="25"/>
      <c r="V524" s="25"/>
      <c r="W524" s="25"/>
      <c r="X524" s="25"/>
      <c r="Y524" s="25"/>
      <c r="Z524" s="25"/>
    </row>
    <row r="525" spans="1:26" ht="12.75" customHeight="1" x14ac:dyDescent="0.25">
      <c r="A525" s="223"/>
      <c r="B525" s="172"/>
      <c r="C525" s="172"/>
      <c r="D525" s="222"/>
      <c r="E525" s="222"/>
      <c r="F525" s="223"/>
      <c r="G525" s="223"/>
      <c r="H525" s="223"/>
      <c r="I525" s="223"/>
      <c r="J525" s="223"/>
      <c r="K525" s="223"/>
      <c r="L525" s="223"/>
      <c r="M525" s="24"/>
      <c r="N525" s="25"/>
      <c r="O525" s="25"/>
      <c r="P525" s="25"/>
      <c r="Q525" s="25"/>
      <c r="R525" s="25"/>
      <c r="S525" s="25"/>
      <c r="T525" s="25"/>
      <c r="U525" s="25"/>
      <c r="V525" s="25"/>
      <c r="W525" s="25"/>
      <c r="X525" s="25"/>
      <c r="Y525" s="25"/>
      <c r="Z525" s="25"/>
    </row>
    <row r="526" spans="1:26" ht="12.75" customHeight="1" x14ac:dyDescent="0.25">
      <c r="A526" s="223"/>
      <c r="B526" s="172"/>
      <c r="C526" s="172"/>
      <c r="D526" s="222"/>
      <c r="E526" s="222"/>
      <c r="F526" s="223"/>
      <c r="G526" s="223"/>
      <c r="H526" s="223"/>
      <c r="I526" s="223"/>
      <c r="J526" s="223"/>
      <c r="K526" s="223"/>
      <c r="L526" s="223"/>
      <c r="M526" s="24"/>
      <c r="N526" s="25"/>
      <c r="O526" s="25"/>
      <c r="P526" s="25"/>
      <c r="Q526" s="25"/>
      <c r="R526" s="25"/>
      <c r="S526" s="25"/>
      <c r="T526" s="25"/>
      <c r="U526" s="25"/>
      <c r="V526" s="25"/>
      <c r="W526" s="25"/>
      <c r="X526" s="25"/>
      <c r="Y526" s="25"/>
      <c r="Z526" s="25"/>
    </row>
    <row r="527" spans="1:26" ht="12.75" customHeight="1" x14ac:dyDescent="0.25">
      <c r="A527" s="223"/>
      <c r="B527" s="172"/>
      <c r="C527" s="172"/>
      <c r="D527" s="222"/>
      <c r="E527" s="222"/>
      <c r="F527" s="223"/>
      <c r="G527" s="223"/>
      <c r="H527" s="223"/>
      <c r="I527" s="223"/>
      <c r="J527" s="223"/>
      <c r="K527" s="223"/>
      <c r="L527" s="223"/>
      <c r="M527" s="24"/>
      <c r="N527" s="25"/>
      <c r="O527" s="25"/>
      <c r="P527" s="25"/>
      <c r="Q527" s="25"/>
      <c r="R527" s="25"/>
      <c r="S527" s="25"/>
      <c r="T527" s="25"/>
      <c r="U527" s="25"/>
      <c r="V527" s="25"/>
      <c r="W527" s="25"/>
      <c r="X527" s="25"/>
      <c r="Y527" s="25"/>
      <c r="Z527" s="25"/>
    </row>
    <row r="528" spans="1:26" ht="12.75" customHeight="1" x14ac:dyDescent="0.25">
      <c r="A528" s="223"/>
      <c r="B528" s="172"/>
      <c r="C528" s="172"/>
      <c r="D528" s="222"/>
      <c r="E528" s="222"/>
      <c r="F528" s="223"/>
      <c r="G528" s="223"/>
      <c r="H528" s="223"/>
      <c r="I528" s="223"/>
      <c r="J528" s="223"/>
      <c r="K528" s="223"/>
      <c r="L528" s="223"/>
      <c r="M528" s="24"/>
      <c r="N528" s="25"/>
      <c r="O528" s="25"/>
      <c r="P528" s="25"/>
      <c r="Q528" s="25"/>
      <c r="R528" s="25"/>
      <c r="S528" s="25"/>
      <c r="T528" s="25"/>
      <c r="U528" s="25"/>
      <c r="V528" s="25"/>
      <c r="W528" s="25"/>
      <c r="X528" s="25"/>
      <c r="Y528" s="25"/>
      <c r="Z528" s="25"/>
    </row>
    <row r="529" spans="1:26" ht="12.75" customHeight="1" x14ac:dyDescent="0.25">
      <c r="A529" s="223"/>
      <c r="B529" s="172"/>
      <c r="C529" s="172"/>
      <c r="D529" s="222"/>
      <c r="E529" s="222"/>
      <c r="F529" s="223"/>
      <c r="G529" s="223"/>
      <c r="H529" s="223"/>
      <c r="I529" s="223"/>
      <c r="J529" s="223"/>
      <c r="K529" s="223"/>
      <c r="L529" s="223"/>
      <c r="M529" s="24"/>
      <c r="N529" s="25"/>
      <c r="O529" s="25"/>
      <c r="P529" s="25"/>
      <c r="Q529" s="25"/>
      <c r="R529" s="25"/>
      <c r="S529" s="25"/>
      <c r="T529" s="25"/>
      <c r="U529" s="25"/>
      <c r="V529" s="25"/>
      <c r="W529" s="25"/>
      <c r="X529" s="25"/>
      <c r="Y529" s="25"/>
      <c r="Z529" s="25"/>
    </row>
    <row r="530" spans="1:26" ht="12.75" customHeight="1" x14ac:dyDescent="0.25">
      <c r="A530" s="223"/>
      <c r="B530" s="172"/>
      <c r="C530" s="172"/>
      <c r="D530" s="222"/>
      <c r="E530" s="222"/>
      <c r="F530" s="223"/>
      <c r="G530" s="223"/>
      <c r="H530" s="223"/>
      <c r="I530" s="223"/>
      <c r="J530" s="223"/>
      <c r="K530" s="223"/>
      <c r="L530" s="223"/>
      <c r="M530" s="24"/>
      <c r="N530" s="25"/>
      <c r="O530" s="25"/>
      <c r="P530" s="25"/>
      <c r="Q530" s="25"/>
      <c r="R530" s="25"/>
      <c r="S530" s="25"/>
      <c r="T530" s="25"/>
      <c r="U530" s="25"/>
      <c r="V530" s="25"/>
      <c r="W530" s="25"/>
      <c r="X530" s="25"/>
      <c r="Y530" s="25"/>
      <c r="Z530" s="25"/>
    </row>
    <row r="531" spans="1:26" ht="12.75" customHeight="1" x14ac:dyDescent="0.25">
      <c r="A531" s="223"/>
      <c r="B531" s="172"/>
      <c r="C531" s="172"/>
      <c r="D531" s="222"/>
      <c r="E531" s="222"/>
      <c r="F531" s="223"/>
      <c r="G531" s="223"/>
      <c r="H531" s="223"/>
      <c r="I531" s="223"/>
      <c r="J531" s="223"/>
      <c r="K531" s="223"/>
      <c r="L531" s="223"/>
      <c r="M531" s="24"/>
      <c r="N531" s="25"/>
      <c r="O531" s="25"/>
      <c r="P531" s="25"/>
      <c r="Q531" s="25"/>
      <c r="R531" s="25"/>
      <c r="S531" s="25"/>
      <c r="T531" s="25"/>
      <c r="U531" s="25"/>
      <c r="V531" s="25"/>
      <c r="W531" s="25"/>
      <c r="X531" s="25"/>
      <c r="Y531" s="25"/>
      <c r="Z531" s="25"/>
    </row>
    <row r="532" spans="1:26" ht="12.75" customHeight="1" x14ac:dyDescent="0.25">
      <c r="A532" s="223"/>
      <c r="B532" s="172"/>
      <c r="C532" s="172"/>
      <c r="D532" s="222"/>
      <c r="E532" s="222"/>
      <c r="F532" s="223"/>
      <c r="G532" s="223"/>
      <c r="H532" s="223"/>
      <c r="I532" s="223"/>
      <c r="J532" s="223"/>
      <c r="K532" s="223"/>
      <c r="L532" s="223"/>
      <c r="M532" s="24"/>
      <c r="N532" s="25"/>
      <c r="O532" s="25"/>
      <c r="P532" s="25"/>
      <c r="Q532" s="25"/>
      <c r="R532" s="25"/>
      <c r="S532" s="25"/>
      <c r="T532" s="25"/>
      <c r="U532" s="25"/>
      <c r="V532" s="25"/>
      <c r="W532" s="25"/>
      <c r="X532" s="25"/>
      <c r="Y532" s="25"/>
      <c r="Z532" s="25"/>
    </row>
    <row r="533" spans="1:26" ht="12.75" customHeight="1" x14ac:dyDescent="0.25">
      <c r="A533" s="223"/>
      <c r="B533" s="172"/>
      <c r="C533" s="172"/>
      <c r="D533" s="222"/>
      <c r="E533" s="222"/>
      <c r="F533" s="223"/>
      <c r="G533" s="223"/>
      <c r="H533" s="223"/>
      <c r="I533" s="223"/>
      <c r="J533" s="223"/>
      <c r="K533" s="223"/>
      <c r="L533" s="223"/>
      <c r="M533" s="24"/>
      <c r="N533" s="25"/>
      <c r="O533" s="25"/>
      <c r="P533" s="25"/>
      <c r="Q533" s="25"/>
      <c r="R533" s="25"/>
      <c r="S533" s="25"/>
      <c r="T533" s="25"/>
      <c r="U533" s="25"/>
      <c r="V533" s="25"/>
      <c r="W533" s="25"/>
      <c r="X533" s="25"/>
      <c r="Y533" s="25"/>
      <c r="Z533" s="25"/>
    </row>
    <row r="534" spans="1:26" ht="12.75" customHeight="1" x14ac:dyDescent="0.25">
      <c r="A534" s="223"/>
      <c r="B534" s="172"/>
      <c r="C534" s="172"/>
      <c r="D534" s="222"/>
      <c r="E534" s="222"/>
      <c r="F534" s="223"/>
      <c r="G534" s="223"/>
      <c r="H534" s="223"/>
      <c r="I534" s="223"/>
      <c r="J534" s="223"/>
      <c r="K534" s="223"/>
      <c r="L534" s="223"/>
      <c r="M534" s="24"/>
      <c r="N534" s="25"/>
      <c r="O534" s="25"/>
      <c r="P534" s="25"/>
      <c r="Q534" s="25"/>
      <c r="R534" s="25"/>
      <c r="S534" s="25"/>
      <c r="T534" s="25"/>
      <c r="U534" s="25"/>
      <c r="V534" s="25"/>
      <c r="W534" s="25"/>
      <c r="X534" s="25"/>
      <c r="Y534" s="25"/>
      <c r="Z534" s="25"/>
    </row>
    <row r="535" spans="1:26" ht="12.75" customHeight="1" x14ac:dyDescent="0.25">
      <c r="A535" s="223"/>
      <c r="B535" s="172"/>
      <c r="C535" s="172"/>
      <c r="D535" s="222"/>
      <c r="E535" s="222"/>
      <c r="F535" s="223"/>
      <c r="G535" s="223"/>
      <c r="H535" s="223"/>
      <c r="I535" s="223"/>
      <c r="J535" s="223"/>
      <c r="K535" s="223"/>
      <c r="L535" s="223"/>
      <c r="M535" s="24"/>
      <c r="N535" s="25"/>
      <c r="O535" s="25"/>
      <c r="P535" s="25"/>
      <c r="Q535" s="25"/>
      <c r="R535" s="25"/>
      <c r="S535" s="25"/>
      <c r="T535" s="25"/>
      <c r="U535" s="25"/>
      <c r="V535" s="25"/>
      <c r="W535" s="25"/>
      <c r="X535" s="25"/>
      <c r="Y535" s="25"/>
      <c r="Z535" s="25"/>
    </row>
    <row r="536" spans="1:26" ht="12.75" customHeight="1" x14ac:dyDescent="0.25">
      <c r="A536" s="223"/>
      <c r="B536" s="172"/>
      <c r="C536" s="172"/>
      <c r="D536" s="222"/>
      <c r="E536" s="222"/>
      <c r="F536" s="223"/>
      <c r="G536" s="223"/>
      <c r="H536" s="223"/>
      <c r="I536" s="223"/>
      <c r="J536" s="223"/>
      <c r="K536" s="223"/>
      <c r="L536" s="223"/>
      <c r="M536" s="24"/>
      <c r="N536" s="25"/>
      <c r="O536" s="25"/>
      <c r="P536" s="25"/>
      <c r="Q536" s="25"/>
      <c r="R536" s="25"/>
      <c r="S536" s="25"/>
      <c r="T536" s="25"/>
      <c r="U536" s="25"/>
      <c r="V536" s="25"/>
      <c r="W536" s="25"/>
      <c r="X536" s="25"/>
      <c r="Y536" s="25"/>
      <c r="Z536" s="25"/>
    </row>
    <row r="537" spans="1:26" ht="12.75" customHeight="1" x14ac:dyDescent="0.25">
      <c r="A537" s="223"/>
      <c r="B537" s="172"/>
      <c r="C537" s="172"/>
      <c r="D537" s="222"/>
      <c r="E537" s="222"/>
      <c r="F537" s="223"/>
      <c r="G537" s="223"/>
      <c r="H537" s="223"/>
      <c r="I537" s="223"/>
      <c r="J537" s="223"/>
      <c r="K537" s="223"/>
      <c r="L537" s="223"/>
      <c r="M537" s="24"/>
      <c r="N537" s="25"/>
      <c r="O537" s="25"/>
      <c r="P537" s="25"/>
      <c r="Q537" s="25"/>
      <c r="R537" s="25"/>
      <c r="S537" s="25"/>
      <c r="T537" s="25"/>
      <c r="U537" s="25"/>
      <c r="V537" s="25"/>
      <c r="W537" s="25"/>
      <c r="X537" s="25"/>
      <c r="Y537" s="25"/>
      <c r="Z537" s="25"/>
    </row>
    <row r="538" spans="1:26" ht="12.75" customHeight="1" x14ac:dyDescent="0.25">
      <c r="A538" s="223"/>
      <c r="B538" s="172"/>
      <c r="C538" s="172"/>
      <c r="D538" s="222"/>
      <c r="E538" s="222"/>
      <c r="F538" s="223"/>
      <c r="G538" s="223"/>
      <c r="H538" s="223"/>
      <c r="I538" s="223"/>
      <c r="J538" s="223"/>
      <c r="K538" s="223"/>
      <c r="L538" s="223"/>
      <c r="M538" s="24"/>
      <c r="N538" s="25"/>
      <c r="O538" s="25"/>
      <c r="P538" s="25"/>
      <c r="Q538" s="25"/>
      <c r="R538" s="25"/>
      <c r="S538" s="25"/>
      <c r="T538" s="25"/>
      <c r="U538" s="25"/>
      <c r="V538" s="25"/>
      <c r="W538" s="25"/>
      <c r="X538" s="25"/>
      <c r="Y538" s="25"/>
      <c r="Z538" s="25"/>
    </row>
    <row r="539" spans="1:26" ht="12.75" customHeight="1" x14ac:dyDescent="0.25">
      <c r="A539" s="223"/>
      <c r="B539" s="172"/>
      <c r="C539" s="172"/>
      <c r="D539" s="222"/>
      <c r="E539" s="222"/>
      <c r="F539" s="223"/>
      <c r="G539" s="223"/>
      <c r="H539" s="223"/>
      <c r="I539" s="223"/>
      <c r="J539" s="223"/>
      <c r="K539" s="223"/>
      <c r="L539" s="223"/>
      <c r="M539" s="24"/>
      <c r="N539" s="25"/>
      <c r="O539" s="25"/>
      <c r="P539" s="25"/>
      <c r="Q539" s="25"/>
      <c r="R539" s="25"/>
      <c r="S539" s="25"/>
      <c r="T539" s="25"/>
      <c r="U539" s="25"/>
      <c r="V539" s="25"/>
      <c r="W539" s="25"/>
      <c r="X539" s="25"/>
      <c r="Y539" s="25"/>
      <c r="Z539" s="25"/>
    </row>
    <row r="540" spans="1:26" ht="12.75" customHeight="1" x14ac:dyDescent="0.25">
      <c r="A540" s="223"/>
      <c r="B540" s="172"/>
      <c r="C540" s="172"/>
      <c r="D540" s="222"/>
      <c r="E540" s="222"/>
      <c r="F540" s="223"/>
      <c r="G540" s="223"/>
      <c r="H540" s="223"/>
      <c r="I540" s="223"/>
      <c r="J540" s="223"/>
      <c r="K540" s="223"/>
      <c r="L540" s="223"/>
      <c r="M540" s="24"/>
      <c r="N540" s="25"/>
      <c r="O540" s="25"/>
      <c r="P540" s="25"/>
      <c r="Q540" s="25"/>
      <c r="R540" s="25"/>
      <c r="S540" s="25"/>
      <c r="T540" s="25"/>
      <c r="U540" s="25"/>
      <c r="V540" s="25"/>
      <c r="W540" s="25"/>
      <c r="X540" s="25"/>
      <c r="Y540" s="25"/>
      <c r="Z540" s="25"/>
    </row>
    <row r="541" spans="1:26" ht="12.75" customHeight="1" x14ac:dyDescent="0.25">
      <c r="A541" s="223"/>
      <c r="B541" s="172"/>
      <c r="C541" s="172"/>
      <c r="D541" s="222"/>
      <c r="E541" s="222"/>
      <c r="F541" s="223"/>
      <c r="G541" s="223"/>
      <c r="H541" s="223"/>
      <c r="I541" s="223"/>
      <c r="J541" s="223"/>
      <c r="K541" s="223"/>
      <c r="L541" s="223"/>
      <c r="M541" s="24"/>
      <c r="N541" s="25"/>
      <c r="O541" s="25"/>
      <c r="P541" s="25"/>
      <c r="Q541" s="25"/>
      <c r="R541" s="25"/>
      <c r="S541" s="25"/>
      <c r="T541" s="25"/>
      <c r="U541" s="25"/>
      <c r="V541" s="25"/>
      <c r="W541" s="25"/>
      <c r="X541" s="25"/>
      <c r="Y541" s="25"/>
      <c r="Z541" s="25"/>
    </row>
    <row r="542" spans="1:26" ht="12.75" customHeight="1" x14ac:dyDescent="0.25">
      <c r="A542" s="223"/>
      <c r="B542" s="172"/>
      <c r="C542" s="172"/>
      <c r="D542" s="222"/>
      <c r="E542" s="222"/>
      <c r="F542" s="223"/>
      <c r="G542" s="223"/>
      <c r="H542" s="223"/>
      <c r="I542" s="223"/>
      <c r="J542" s="223"/>
      <c r="K542" s="223"/>
      <c r="L542" s="223"/>
      <c r="M542" s="24"/>
      <c r="N542" s="25"/>
      <c r="O542" s="25"/>
      <c r="P542" s="25"/>
      <c r="Q542" s="25"/>
      <c r="R542" s="25"/>
      <c r="S542" s="25"/>
      <c r="T542" s="25"/>
      <c r="U542" s="25"/>
      <c r="V542" s="25"/>
      <c r="W542" s="25"/>
      <c r="X542" s="25"/>
      <c r="Y542" s="25"/>
      <c r="Z542" s="25"/>
    </row>
    <row r="543" spans="1:26" ht="12.75" customHeight="1" x14ac:dyDescent="0.25">
      <c r="A543" s="223"/>
      <c r="B543" s="172"/>
      <c r="C543" s="172"/>
      <c r="D543" s="222"/>
      <c r="E543" s="222"/>
      <c r="F543" s="223"/>
      <c r="G543" s="223"/>
      <c r="H543" s="223"/>
      <c r="I543" s="223"/>
      <c r="J543" s="223"/>
      <c r="K543" s="223"/>
      <c r="L543" s="223"/>
      <c r="M543" s="24"/>
      <c r="N543" s="25"/>
      <c r="O543" s="25"/>
      <c r="P543" s="25"/>
      <c r="Q543" s="25"/>
      <c r="R543" s="25"/>
      <c r="S543" s="25"/>
      <c r="T543" s="25"/>
      <c r="U543" s="25"/>
      <c r="V543" s="25"/>
      <c r="W543" s="25"/>
      <c r="X543" s="25"/>
      <c r="Y543" s="25"/>
      <c r="Z543" s="25"/>
    </row>
    <row r="544" spans="1:26" ht="12.75" customHeight="1" x14ac:dyDescent="0.25">
      <c r="A544" s="223"/>
      <c r="B544" s="172"/>
      <c r="C544" s="172"/>
      <c r="D544" s="222"/>
      <c r="E544" s="222"/>
      <c r="F544" s="223"/>
      <c r="G544" s="223"/>
      <c r="H544" s="223"/>
      <c r="I544" s="223"/>
      <c r="J544" s="223"/>
      <c r="K544" s="223"/>
      <c r="L544" s="223"/>
      <c r="M544" s="24"/>
      <c r="N544" s="25"/>
      <c r="O544" s="25"/>
      <c r="P544" s="25"/>
      <c r="Q544" s="25"/>
      <c r="R544" s="25"/>
      <c r="S544" s="25"/>
      <c r="T544" s="25"/>
      <c r="U544" s="25"/>
      <c r="V544" s="25"/>
      <c r="W544" s="25"/>
      <c r="X544" s="25"/>
      <c r="Y544" s="25"/>
      <c r="Z544" s="25"/>
    </row>
    <row r="545" spans="1:26" ht="12.75" customHeight="1" x14ac:dyDescent="0.25">
      <c r="A545" s="223"/>
      <c r="B545" s="172"/>
      <c r="C545" s="172"/>
      <c r="D545" s="222"/>
      <c r="E545" s="222"/>
      <c r="F545" s="223"/>
      <c r="G545" s="223"/>
      <c r="H545" s="223"/>
      <c r="I545" s="223"/>
      <c r="J545" s="223"/>
      <c r="K545" s="223"/>
      <c r="L545" s="223"/>
      <c r="M545" s="24"/>
      <c r="N545" s="25"/>
      <c r="O545" s="25"/>
      <c r="P545" s="25"/>
      <c r="Q545" s="25"/>
      <c r="R545" s="25"/>
      <c r="S545" s="25"/>
      <c r="T545" s="25"/>
      <c r="U545" s="25"/>
      <c r="V545" s="25"/>
      <c r="W545" s="25"/>
      <c r="X545" s="25"/>
      <c r="Y545" s="25"/>
      <c r="Z545" s="25"/>
    </row>
    <row r="546" spans="1:26" ht="12.75" customHeight="1" x14ac:dyDescent="0.25">
      <c r="A546" s="223"/>
      <c r="B546" s="172"/>
      <c r="C546" s="172"/>
      <c r="D546" s="222"/>
      <c r="E546" s="222"/>
      <c r="F546" s="223"/>
      <c r="G546" s="223"/>
      <c r="H546" s="223"/>
      <c r="I546" s="223"/>
      <c r="J546" s="223"/>
      <c r="K546" s="223"/>
      <c r="L546" s="223"/>
      <c r="M546" s="24"/>
      <c r="N546" s="25"/>
      <c r="O546" s="25"/>
      <c r="P546" s="25"/>
      <c r="Q546" s="25"/>
      <c r="R546" s="25"/>
      <c r="S546" s="25"/>
      <c r="T546" s="25"/>
      <c r="U546" s="25"/>
      <c r="V546" s="25"/>
      <c r="W546" s="25"/>
      <c r="X546" s="25"/>
      <c r="Y546" s="25"/>
      <c r="Z546" s="25"/>
    </row>
    <row r="547" spans="1:26" ht="12.75" customHeight="1" x14ac:dyDescent="0.25">
      <c r="A547" s="223"/>
      <c r="B547" s="172"/>
      <c r="C547" s="172"/>
      <c r="D547" s="222"/>
      <c r="E547" s="222"/>
      <c r="F547" s="223"/>
      <c r="G547" s="223"/>
      <c r="H547" s="223"/>
      <c r="I547" s="223"/>
      <c r="J547" s="223"/>
      <c r="K547" s="223"/>
      <c r="L547" s="223"/>
      <c r="M547" s="24"/>
      <c r="N547" s="25"/>
      <c r="O547" s="25"/>
      <c r="P547" s="25"/>
      <c r="Q547" s="25"/>
      <c r="R547" s="25"/>
      <c r="S547" s="25"/>
      <c r="T547" s="25"/>
      <c r="U547" s="25"/>
      <c r="V547" s="25"/>
      <c r="W547" s="25"/>
      <c r="X547" s="25"/>
      <c r="Y547" s="25"/>
      <c r="Z547" s="25"/>
    </row>
    <row r="548" spans="1:26" ht="12.75" customHeight="1" x14ac:dyDescent="0.25">
      <c r="A548" s="223"/>
      <c r="B548" s="172"/>
      <c r="C548" s="172"/>
      <c r="D548" s="222"/>
      <c r="E548" s="222"/>
      <c r="F548" s="223"/>
      <c r="G548" s="223"/>
      <c r="H548" s="223"/>
      <c r="I548" s="223"/>
      <c r="J548" s="223"/>
      <c r="K548" s="223"/>
      <c r="L548" s="223"/>
      <c r="M548" s="24"/>
      <c r="N548" s="25"/>
      <c r="O548" s="25"/>
      <c r="P548" s="25"/>
      <c r="Q548" s="25"/>
      <c r="R548" s="25"/>
      <c r="S548" s="25"/>
      <c r="T548" s="25"/>
      <c r="U548" s="25"/>
      <c r="V548" s="25"/>
      <c r="W548" s="25"/>
      <c r="X548" s="25"/>
      <c r="Y548" s="25"/>
      <c r="Z548" s="25"/>
    </row>
    <row r="549" spans="1:26" ht="12.75" customHeight="1" x14ac:dyDescent="0.25">
      <c r="A549" s="223"/>
      <c r="B549" s="172"/>
      <c r="C549" s="172"/>
      <c r="D549" s="222"/>
      <c r="E549" s="222"/>
      <c r="F549" s="223"/>
      <c r="G549" s="223"/>
      <c r="H549" s="223"/>
      <c r="I549" s="223"/>
      <c r="J549" s="223"/>
      <c r="K549" s="223"/>
      <c r="L549" s="223"/>
      <c r="M549" s="24"/>
      <c r="N549" s="25"/>
      <c r="O549" s="25"/>
      <c r="P549" s="25"/>
      <c r="Q549" s="25"/>
      <c r="R549" s="25"/>
      <c r="S549" s="25"/>
      <c r="T549" s="25"/>
      <c r="U549" s="25"/>
      <c r="V549" s="25"/>
      <c r="W549" s="25"/>
      <c r="X549" s="25"/>
      <c r="Y549" s="25"/>
      <c r="Z549" s="25"/>
    </row>
    <row r="550" spans="1:26" ht="12.75" customHeight="1" x14ac:dyDescent="0.25">
      <c r="A550" s="223"/>
      <c r="B550" s="172"/>
      <c r="C550" s="172"/>
      <c r="D550" s="222"/>
      <c r="E550" s="222"/>
      <c r="F550" s="223"/>
      <c r="G550" s="223"/>
      <c r="H550" s="223"/>
      <c r="I550" s="223"/>
      <c r="J550" s="223"/>
      <c r="K550" s="223"/>
      <c r="L550" s="223"/>
      <c r="M550" s="24"/>
      <c r="N550" s="25"/>
      <c r="O550" s="25"/>
      <c r="P550" s="25"/>
      <c r="Q550" s="25"/>
      <c r="R550" s="25"/>
      <c r="S550" s="25"/>
      <c r="T550" s="25"/>
      <c r="U550" s="25"/>
      <c r="V550" s="25"/>
      <c r="W550" s="25"/>
      <c r="X550" s="25"/>
      <c r="Y550" s="25"/>
      <c r="Z550" s="25"/>
    </row>
    <row r="551" spans="1:26" ht="12.75" customHeight="1" x14ac:dyDescent="0.25">
      <c r="A551" s="223"/>
      <c r="B551" s="172"/>
      <c r="C551" s="172"/>
      <c r="D551" s="222"/>
      <c r="E551" s="222"/>
      <c r="F551" s="223"/>
      <c r="G551" s="223"/>
      <c r="H551" s="223"/>
      <c r="I551" s="223"/>
      <c r="J551" s="223"/>
      <c r="K551" s="223"/>
      <c r="L551" s="223"/>
      <c r="M551" s="24"/>
      <c r="N551" s="25"/>
      <c r="O551" s="25"/>
      <c r="P551" s="25"/>
      <c r="Q551" s="25"/>
      <c r="R551" s="25"/>
      <c r="S551" s="25"/>
      <c r="T551" s="25"/>
      <c r="U551" s="25"/>
      <c r="V551" s="25"/>
      <c r="W551" s="25"/>
      <c r="X551" s="25"/>
      <c r="Y551" s="25"/>
      <c r="Z551" s="25"/>
    </row>
    <row r="552" spans="1:26" ht="12.75" customHeight="1" x14ac:dyDescent="0.25">
      <c r="A552" s="223"/>
      <c r="B552" s="172"/>
      <c r="C552" s="172"/>
      <c r="D552" s="222"/>
      <c r="E552" s="222"/>
      <c r="F552" s="223"/>
      <c r="G552" s="223"/>
      <c r="H552" s="223"/>
      <c r="I552" s="223"/>
      <c r="J552" s="223"/>
      <c r="K552" s="223"/>
      <c r="L552" s="223"/>
      <c r="M552" s="24"/>
      <c r="N552" s="25"/>
      <c r="O552" s="25"/>
      <c r="P552" s="25"/>
      <c r="Q552" s="25"/>
      <c r="R552" s="25"/>
      <c r="S552" s="25"/>
      <c r="T552" s="25"/>
      <c r="U552" s="25"/>
      <c r="V552" s="25"/>
      <c r="W552" s="25"/>
      <c r="X552" s="25"/>
      <c r="Y552" s="25"/>
      <c r="Z552" s="25"/>
    </row>
    <row r="553" spans="1:26" ht="12.75" customHeight="1" x14ac:dyDescent="0.25">
      <c r="A553" s="223"/>
      <c r="B553" s="172"/>
      <c r="C553" s="172"/>
      <c r="D553" s="222"/>
      <c r="E553" s="222"/>
      <c r="F553" s="223"/>
      <c r="G553" s="223"/>
      <c r="H553" s="223"/>
      <c r="I553" s="223"/>
      <c r="J553" s="223"/>
      <c r="K553" s="223"/>
      <c r="L553" s="223"/>
      <c r="M553" s="24"/>
      <c r="N553" s="25"/>
      <c r="O553" s="25"/>
      <c r="P553" s="25"/>
      <c r="Q553" s="25"/>
      <c r="R553" s="25"/>
      <c r="S553" s="25"/>
      <c r="T553" s="25"/>
      <c r="U553" s="25"/>
      <c r="V553" s="25"/>
      <c r="W553" s="25"/>
      <c r="X553" s="25"/>
      <c r="Y553" s="25"/>
      <c r="Z553" s="25"/>
    </row>
    <row r="554" spans="1:26" ht="12.75" customHeight="1" x14ac:dyDescent="0.25">
      <c r="A554" s="223"/>
      <c r="B554" s="172"/>
      <c r="C554" s="172"/>
      <c r="D554" s="222"/>
      <c r="E554" s="222"/>
      <c r="F554" s="223"/>
      <c r="G554" s="223"/>
      <c r="H554" s="223"/>
      <c r="I554" s="223"/>
      <c r="J554" s="223"/>
      <c r="K554" s="223"/>
      <c r="L554" s="223"/>
      <c r="M554" s="24"/>
      <c r="N554" s="25"/>
      <c r="O554" s="25"/>
      <c r="P554" s="25"/>
      <c r="Q554" s="25"/>
      <c r="R554" s="25"/>
      <c r="S554" s="25"/>
      <c r="T554" s="25"/>
      <c r="U554" s="25"/>
      <c r="V554" s="25"/>
      <c r="W554" s="25"/>
      <c r="X554" s="25"/>
      <c r="Y554" s="25"/>
      <c r="Z554" s="25"/>
    </row>
    <row r="555" spans="1:26" ht="12.75" customHeight="1" x14ac:dyDescent="0.25">
      <c r="A555" s="223"/>
      <c r="B555" s="172"/>
      <c r="C555" s="172"/>
      <c r="D555" s="222"/>
      <c r="E555" s="222"/>
      <c r="F555" s="223"/>
      <c r="G555" s="223"/>
      <c r="H555" s="223"/>
      <c r="I555" s="223"/>
      <c r="J555" s="223"/>
      <c r="K555" s="223"/>
      <c r="L555" s="223"/>
      <c r="M555" s="24"/>
      <c r="N555" s="25"/>
      <c r="O555" s="25"/>
      <c r="P555" s="25"/>
      <c r="Q555" s="25"/>
      <c r="R555" s="25"/>
      <c r="S555" s="25"/>
      <c r="T555" s="25"/>
      <c r="U555" s="25"/>
      <c r="V555" s="25"/>
      <c r="W555" s="25"/>
      <c r="X555" s="25"/>
      <c r="Y555" s="25"/>
      <c r="Z555" s="25"/>
    </row>
    <row r="556" spans="1:26" ht="12.75" customHeight="1" x14ac:dyDescent="0.25">
      <c r="A556" s="223"/>
      <c r="B556" s="172"/>
      <c r="C556" s="172"/>
      <c r="D556" s="222"/>
      <c r="E556" s="222"/>
      <c r="F556" s="223"/>
      <c r="G556" s="223"/>
      <c r="H556" s="223"/>
      <c r="I556" s="223"/>
      <c r="J556" s="223"/>
      <c r="K556" s="223"/>
      <c r="L556" s="223"/>
      <c r="M556" s="24"/>
      <c r="N556" s="25"/>
      <c r="O556" s="25"/>
      <c r="P556" s="25"/>
      <c r="Q556" s="25"/>
      <c r="R556" s="25"/>
      <c r="S556" s="25"/>
      <c r="T556" s="25"/>
      <c r="U556" s="25"/>
      <c r="V556" s="25"/>
      <c r="W556" s="25"/>
      <c r="X556" s="25"/>
      <c r="Y556" s="25"/>
      <c r="Z556" s="25"/>
    </row>
    <row r="557" spans="1:26" ht="12.75" customHeight="1" x14ac:dyDescent="0.25">
      <c r="A557" s="223"/>
      <c r="B557" s="172"/>
      <c r="C557" s="172"/>
      <c r="D557" s="222"/>
      <c r="E557" s="222"/>
      <c r="F557" s="223"/>
      <c r="G557" s="223"/>
      <c r="H557" s="223"/>
      <c r="I557" s="223"/>
      <c r="J557" s="223"/>
      <c r="K557" s="223"/>
      <c r="L557" s="223"/>
      <c r="M557" s="24"/>
      <c r="N557" s="25"/>
      <c r="O557" s="25"/>
      <c r="P557" s="25"/>
      <c r="Q557" s="25"/>
      <c r="R557" s="25"/>
      <c r="S557" s="25"/>
      <c r="T557" s="25"/>
      <c r="U557" s="25"/>
      <c r="V557" s="25"/>
      <c r="W557" s="25"/>
      <c r="X557" s="25"/>
      <c r="Y557" s="25"/>
      <c r="Z557" s="25"/>
    </row>
    <row r="558" spans="1:26" ht="12.75" customHeight="1" x14ac:dyDescent="0.25">
      <c r="A558" s="223"/>
      <c r="B558" s="172"/>
      <c r="C558" s="172"/>
      <c r="D558" s="222"/>
      <c r="E558" s="222"/>
      <c r="F558" s="223"/>
      <c r="G558" s="223"/>
      <c r="H558" s="223"/>
      <c r="I558" s="223"/>
      <c r="J558" s="223"/>
      <c r="K558" s="223"/>
      <c r="L558" s="223"/>
      <c r="M558" s="24"/>
      <c r="N558" s="25"/>
      <c r="O558" s="25"/>
      <c r="P558" s="25"/>
      <c r="Q558" s="25"/>
      <c r="R558" s="25"/>
      <c r="S558" s="25"/>
      <c r="T558" s="25"/>
      <c r="U558" s="25"/>
      <c r="V558" s="25"/>
      <c r="W558" s="25"/>
      <c r="X558" s="25"/>
      <c r="Y558" s="25"/>
      <c r="Z558" s="25"/>
    </row>
    <row r="559" spans="1:26" ht="12.75" customHeight="1" x14ac:dyDescent="0.25">
      <c r="A559" s="223"/>
      <c r="B559" s="172"/>
      <c r="C559" s="172"/>
      <c r="D559" s="222"/>
      <c r="E559" s="222"/>
      <c r="F559" s="223"/>
      <c r="G559" s="223"/>
      <c r="H559" s="223"/>
      <c r="I559" s="223"/>
      <c r="J559" s="223"/>
      <c r="K559" s="223"/>
      <c r="L559" s="223"/>
      <c r="M559" s="24"/>
      <c r="N559" s="25"/>
      <c r="O559" s="25"/>
      <c r="P559" s="25"/>
      <c r="Q559" s="25"/>
      <c r="R559" s="25"/>
      <c r="S559" s="25"/>
      <c r="T559" s="25"/>
      <c r="U559" s="25"/>
      <c r="V559" s="25"/>
      <c r="W559" s="25"/>
      <c r="X559" s="25"/>
      <c r="Y559" s="25"/>
      <c r="Z559" s="25"/>
    </row>
    <row r="560" spans="1:26" ht="12.75" customHeight="1" x14ac:dyDescent="0.25">
      <c r="A560" s="223"/>
      <c r="B560" s="172"/>
      <c r="C560" s="172"/>
      <c r="D560" s="222"/>
      <c r="E560" s="222"/>
      <c r="F560" s="223"/>
      <c r="G560" s="223"/>
      <c r="H560" s="223"/>
      <c r="I560" s="223"/>
      <c r="J560" s="223"/>
      <c r="K560" s="223"/>
      <c r="L560" s="223"/>
      <c r="M560" s="24"/>
      <c r="N560" s="25"/>
      <c r="O560" s="25"/>
      <c r="P560" s="25"/>
      <c r="Q560" s="25"/>
      <c r="R560" s="25"/>
      <c r="S560" s="25"/>
      <c r="T560" s="25"/>
      <c r="U560" s="25"/>
      <c r="V560" s="25"/>
      <c r="W560" s="25"/>
      <c r="X560" s="25"/>
      <c r="Y560" s="25"/>
      <c r="Z560" s="25"/>
    </row>
    <row r="561" spans="1:26" ht="12.75" customHeight="1" x14ac:dyDescent="0.25">
      <c r="A561" s="223"/>
      <c r="B561" s="172"/>
      <c r="C561" s="172"/>
      <c r="D561" s="222"/>
      <c r="E561" s="222"/>
      <c r="F561" s="223"/>
      <c r="G561" s="223"/>
      <c r="H561" s="223"/>
      <c r="I561" s="223"/>
      <c r="J561" s="223"/>
      <c r="K561" s="223"/>
      <c r="L561" s="223"/>
      <c r="M561" s="24"/>
      <c r="N561" s="25"/>
      <c r="O561" s="25"/>
      <c r="P561" s="25"/>
      <c r="Q561" s="25"/>
      <c r="R561" s="25"/>
      <c r="S561" s="25"/>
      <c r="T561" s="25"/>
      <c r="U561" s="25"/>
      <c r="V561" s="25"/>
      <c r="W561" s="25"/>
      <c r="X561" s="25"/>
      <c r="Y561" s="25"/>
      <c r="Z561" s="25"/>
    </row>
    <row r="562" spans="1:26" ht="12.75" customHeight="1" x14ac:dyDescent="0.25">
      <c r="A562" s="223"/>
      <c r="B562" s="172"/>
      <c r="C562" s="172"/>
      <c r="D562" s="222"/>
      <c r="E562" s="222"/>
      <c r="F562" s="223"/>
      <c r="G562" s="223"/>
      <c r="H562" s="223"/>
      <c r="I562" s="223"/>
      <c r="J562" s="223"/>
      <c r="K562" s="223"/>
      <c r="L562" s="223"/>
      <c r="M562" s="24"/>
      <c r="N562" s="25"/>
      <c r="O562" s="25"/>
      <c r="P562" s="25"/>
      <c r="Q562" s="25"/>
      <c r="R562" s="25"/>
      <c r="S562" s="25"/>
      <c r="T562" s="25"/>
      <c r="U562" s="25"/>
      <c r="V562" s="25"/>
      <c r="W562" s="25"/>
      <c r="X562" s="25"/>
      <c r="Y562" s="25"/>
      <c r="Z562" s="25"/>
    </row>
    <row r="563" spans="1:26" ht="12.75" customHeight="1" x14ac:dyDescent="0.25">
      <c r="A563" s="223"/>
      <c r="B563" s="172"/>
      <c r="C563" s="172"/>
      <c r="D563" s="222"/>
      <c r="E563" s="222"/>
      <c r="F563" s="223"/>
      <c r="G563" s="223"/>
      <c r="H563" s="223"/>
      <c r="I563" s="223"/>
      <c r="J563" s="223"/>
      <c r="K563" s="223"/>
      <c r="L563" s="223"/>
      <c r="M563" s="24"/>
      <c r="N563" s="25"/>
      <c r="O563" s="25"/>
      <c r="P563" s="25"/>
      <c r="Q563" s="25"/>
      <c r="R563" s="25"/>
      <c r="S563" s="25"/>
      <c r="T563" s="25"/>
      <c r="U563" s="25"/>
      <c r="V563" s="25"/>
      <c r="W563" s="25"/>
      <c r="X563" s="25"/>
      <c r="Y563" s="25"/>
      <c r="Z563" s="25"/>
    </row>
    <row r="564" spans="1:26" ht="12.75" customHeight="1" x14ac:dyDescent="0.25">
      <c r="A564" s="223"/>
      <c r="B564" s="172"/>
      <c r="C564" s="172"/>
      <c r="D564" s="222"/>
      <c r="E564" s="222"/>
      <c r="F564" s="223"/>
      <c r="G564" s="223"/>
      <c r="H564" s="223"/>
      <c r="I564" s="223"/>
      <c r="J564" s="223"/>
      <c r="K564" s="223"/>
      <c r="L564" s="223"/>
      <c r="M564" s="24"/>
      <c r="N564" s="25"/>
      <c r="O564" s="25"/>
      <c r="P564" s="25"/>
      <c r="Q564" s="25"/>
      <c r="R564" s="25"/>
      <c r="S564" s="25"/>
      <c r="T564" s="25"/>
      <c r="U564" s="25"/>
      <c r="V564" s="25"/>
      <c r="W564" s="25"/>
      <c r="X564" s="25"/>
      <c r="Y564" s="25"/>
      <c r="Z564" s="25"/>
    </row>
    <row r="565" spans="1:26" ht="12.75" customHeight="1" x14ac:dyDescent="0.25">
      <c r="A565" s="223"/>
      <c r="B565" s="172"/>
      <c r="C565" s="172"/>
      <c r="D565" s="222"/>
      <c r="E565" s="222"/>
      <c r="F565" s="223"/>
      <c r="G565" s="223"/>
      <c r="H565" s="223"/>
      <c r="I565" s="223"/>
      <c r="J565" s="223"/>
      <c r="K565" s="223"/>
      <c r="L565" s="223"/>
      <c r="M565" s="24"/>
      <c r="N565" s="25"/>
      <c r="O565" s="25"/>
      <c r="P565" s="25"/>
      <c r="Q565" s="25"/>
      <c r="R565" s="25"/>
      <c r="S565" s="25"/>
      <c r="T565" s="25"/>
      <c r="U565" s="25"/>
      <c r="V565" s="25"/>
      <c r="W565" s="25"/>
      <c r="X565" s="25"/>
      <c r="Y565" s="25"/>
      <c r="Z565" s="25"/>
    </row>
    <row r="566" spans="1:26" ht="12.75" customHeight="1" x14ac:dyDescent="0.25">
      <c r="A566" s="223"/>
      <c r="B566" s="172"/>
      <c r="C566" s="172"/>
      <c r="D566" s="222"/>
      <c r="E566" s="222"/>
      <c r="F566" s="223"/>
      <c r="G566" s="223"/>
      <c r="H566" s="223"/>
      <c r="I566" s="223"/>
      <c r="J566" s="223"/>
      <c r="K566" s="223"/>
      <c r="L566" s="223"/>
      <c r="M566" s="24"/>
      <c r="N566" s="25"/>
      <c r="O566" s="25"/>
      <c r="P566" s="25"/>
      <c r="Q566" s="25"/>
      <c r="R566" s="25"/>
      <c r="S566" s="25"/>
      <c r="T566" s="25"/>
      <c r="U566" s="25"/>
      <c r="V566" s="25"/>
      <c r="W566" s="25"/>
      <c r="X566" s="25"/>
      <c r="Y566" s="25"/>
      <c r="Z566" s="25"/>
    </row>
    <row r="567" spans="1:26" ht="12.75" customHeight="1" x14ac:dyDescent="0.25">
      <c r="A567" s="223"/>
      <c r="B567" s="172"/>
      <c r="C567" s="172"/>
      <c r="D567" s="222"/>
      <c r="E567" s="222"/>
      <c r="F567" s="223"/>
      <c r="G567" s="223"/>
      <c r="H567" s="223"/>
      <c r="I567" s="223"/>
      <c r="J567" s="223"/>
      <c r="K567" s="223"/>
      <c r="L567" s="223"/>
      <c r="M567" s="24"/>
      <c r="N567" s="25"/>
      <c r="O567" s="25"/>
      <c r="P567" s="25"/>
      <c r="Q567" s="25"/>
      <c r="R567" s="25"/>
      <c r="S567" s="25"/>
      <c r="T567" s="25"/>
      <c r="U567" s="25"/>
      <c r="V567" s="25"/>
      <c r="W567" s="25"/>
      <c r="X567" s="25"/>
      <c r="Y567" s="25"/>
      <c r="Z567" s="25"/>
    </row>
    <row r="568" spans="1:26" ht="12.75" customHeight="1" x14ac:dyDescent="0.25">
      <c r="A568" s="223"/>
      <c r="B568" s="172"/>
      <c r="C568" s="172"/>
      <c r="D568" s="222"/>
      <c r="E568" s="222"/>
      <c r="F568" s="223"/>
      <c r="G568" s="223"/>
      <c r="H568" s="223"/>
      <c r="I568" s="223"/>
      <c r="J568" s="223"/>
      <c r="K568" s="223"/>
      <c r="L568" s="223"/>
      <c r="M568" s="24"/>
      <c r="N568" s="25"/>
      <c r="O568" s="25"/>
      <c r="P568" s="25"/>
      <c r="Q568" s="25"/>
      <c r="R568" s="25"/>
      <c r="S568" s="25"/>
      <c r="T568" s="25"/>
      <c r="U568" s="25"/>
      <c r="V568" s="25"/>
      <c r="W568" s="25"/>
      <c r="X568" s="25"/>
      <c r="Y568" s="25"/>
      <c r="Z568" s="25"/>
    </row>
    <row r="569" spans="1:26" ht="12.75" customHeight="1" x14ac:dyDescent="0.25">
      <c r="A569" s="223"/>
      <c r="B569" s="172"/>
      <c r="C569" s="172"/>
      <c r="D569" s="222"/>
      <c r="E569" s="222"/>
      <c r="F569" s="223"/>
      <c r="G569" s="223"/>
      <c r="H569" s="223"/>
      <c r="I569" s="223"/>
      <c r="J569" s="223"/>
      <c r="K569" s="223"/>
      <c r="L569" s="223"/>
      <c r="M569" s="24"/>
      <c r="N569" s="25"/>
      <c r="O569" s="25"/>
      <c r="P569" s="25"/>
      <c r="Q569" s="25"/>
      <c r="R569" s="25"/>
      <c r="S569" s="25"/>
      <c r="T569" s="25"/>
      <c r="U569" s="25"/>
      <c r="V569" s="25"/>
      <c r="W569" s="25"/>
      <c r="X569" s="25"/>
      <c r="Y569" s="25"/>
      <c r="Z569" s="25"/>
    </row>
    <row r="570" spans="1:26" ht="12.75" customHeight="1" x14ac:dyDescent="0.25">
      <c r="A570" s="223"/>
      <c r="B570" s="172"/>
      <c r="C570" s="172"/>
      <c r="D570" s="222"/>
      <c r="E570" s="222"/>
      <c r="F570" s="223"/>
      <c r="G570" s="223"/>
      <c r="H570" s="223"/>
      <c r="I570" s="223"/>
      <c r="J570" s="223"/>
      <c r="K570" s="223"/>
      <c r="L570" s="223"/>
      <c r="M570" s="24"/>
      <c r="N570" s="25"/>
      <c r="O570" s="25"/>
      <c r="P570" s="25"/>
      <c r="Q570" s="25"/>
      <c r="R570" s="25"/>
      <c r="S570" s="25"/>
      <c r="T570" s="25"/>
      <c r="U570" s="25"/>
      <c r="V570" s="25"/>
      <c r="W570" s="25"/>
      <c r="X570" s="25"/>
      <c r="Y570" s="25"/>
      <c r="Z570" s="25"/>
    </row>
    <row r="571" spans="1:26" ht="12.75" customHeight="1" x14ac:dyDescent="0.25">
      <c r="A571" s="223"/>
      <c r="B571" s="172"/>
      <c r="C571" s="172"/>
      <c r="D571" s="222"/>
      <c r="E571" s="222"/>
      <c r="F571" s="223"/>
      <c r="G571" s="223"/>
      <c r="H571" s="223"/>
      <c r="I571" s="223"/>
      <c r="J571" s="223"/>
      <c r="K571" s="223"/>
      <c r="L571" s="223"/>
      <c r="M571" s="24"/>
      <c r="N571" s="25"/>
      <c r="O571" s="25"/>
      <c r="P571" s="25"/>
      <c r="Q571" s="25"/>
      <c r="R571" s="25"/>
      <c r="S571" s="25"/>
      <c r="T571" s="25"/>
      <c r="U571" s="25"/>
      <c r="V571" s="25"/>
      <c r="W571" s="25"/>
      <c r="X571" s="25"/>
      <c r="Y571" s="25"/>
      <c r="Z571" s="25"/>
    </row>
    <row r="572" spans="1:26" ht="12.75" customHeight="1" x14ac:dyDescent="0.25">
      <c r="A572" s="223"/>
      <c r="B572" s="172"/>
      <c r="C572" s="172"/>
      <c r="D572" s="222"/>
      <c r="E572" s="222"/>
      <c r="F572" s="223"/>
      <c r="G572" s="223"/>
      <c r="H572" s="223"/>
      <c r="I572" s="223"/>
      <c r="J572" s="223"/>
      <c r="K572" s="223"/>
      <c r="L572" s="223"/>
      <c r="M572" s="24"/>
      <c r="N572" s="25"/>
      <c r="O572" s="25"/>
      <c r="P572" s="25"/>
      <c r="Q572" s="25"/>
      <c r="R572" s="25"/>
      <c r="S572" s="25"/>
      <c r="T572" s="25"/>
      <c r="U572" s="25"/>
      <c r="V572" s="25"/>
      <c r="W572" s="25"/>
      <c r="X572" s="25"/>
      <c r="Y572" s="25"/>
      <c r="Z572" s="25"/>
    </row>
    <row r="573" spans="1:26" ht="12.75" customHeight="1" x14ac:dyDescent="0.25">
      <c r="A573" s="223"/>
      <c r="B573" s="172"/>
      <c r="C573" s="172"/>
      <c r="D573" s="222"/>
      <c r="E573" s="222"/>
      <c r="F573" s="223"/>
      <c r="G573" s="223"/>
      <c r="H573" s="223"/>
      <c r="I573" s="223"/>
      <c r="J573" s="223"/>
      <c r="K573" s="223"/>
      <c r="L573" s="223"/>
      <c r="M573" s="24"/>
      <c r="N573" s="25"/>
      <c r="O573" s="25"/>
      <c r="P573" s="25"/>
      <c r="Q573" s="25"/>
      <c r="R573" s="25"/>
      <c r="S573" s="25"/>
      <c r="T573" s="25"/>
      <c r="U573" s="25"/>
      <c r="V573" s="25"/>
      <c r="W573" s="25"/>
      <c r="X573" s="25"/>
      <c r="Y573" s="25"/>
      <c r="Z573" s="25"/>
    </row>
    <row r="574" spans="1:26" ht="12.75" customHeight="1" x14ac:dyDescent="0.25">
      <c r="A574" s="223"/>
      <c r="B574" s="172"/>
      <c r="C574" s="172"/>
      <c r="D574" s="222"/>
      <c r="E574" s="222"/>
      <c r="F574" s="223"/>
      <c r="G574" s="223"/>
      <c r="H574" s="223"/>
      <c r="I574" s="223"/>
      <c r="J574" s="223"/>
      <c r="K574" s="223"/>
      <c r="L574" s="223"/>
      <c r="M574" s="24"/>
      <c r="N574" s="25"/>
      <c r="O574" s="25"/>
      <c r="P574" s="25"/>
      <c r="Q574" s="25"/>
      <c r="R574" s="25"/>
      <c r="S574" s="25"/>
      <c r="T574" s="25"/>
      <c r="U574" s="25"/>
      <c r="V574" s="25"/>
      <c r="W574" s="25"/>
      <c r="X574" s="25"/>
      <c r="Y574" s="25"/>
      <c r="Z574" s="25"/>
    </row>
    <row r="575" spans="1:26" ht="12.75" customHeight="1" x14ac:dyDescent="0.25">
      <c r="A575" s="223"/>
      <c r="B575" s="172"/>
      <c r="C575" s="172"/>
      <c r="D575" s="222"/>
      <c r="E575" s="222"/>
      <c r="F575" s="223"/>
      <c r="G575" s="223"/>
      <c r="H575" s="223"/>
      <c r="I575" s="223"/>
      <c r="J575" s="223"/>
      <c r="K575" s="223"/>
      <c r="L575" s="223"/>
      <c r="M575" s="24"/>
      <c r="N575" s="25"/>
      <c r="O575" s="25"/>
      <c r="P575" s="25"/>
      <c r="Q575" s="25"/>
      <c r="R575" s="25"/>
      <c r="S575" s="25"/>
      <c r="T575" s="25"/>
      <c r="U575" s="25"/>
      <c r="V575" s="25"/>
      <c r="W575" s="25"/>
      <c r="X575" s="25"/>
      <c r="Y575" s="25"/>
      <c r="Z575" s="25"/>
    </row>
    <row r="576" spans="1:26" ht="12.75" customHeight="1" x14ac:dyDescent="0.25">
      <c r="A576" s="223"/>
      <c r="B576" s="172"/>
      <c r="C576" s="172"/>
      <c r="D576" s="222"/>
      <c r="E576" s="222"/>
      <c r="F576" s="223"/>
      <c r="G576" s="223"/>
      <c r="H576" s="223"/>
      <c r="I576" s="223"/>
      <c r="J576" s="223"/>
      <c r="K576" s="223"/>
      <c r="L576" s="223"/>
      <c r="M576" s="24"/>
      <c r="N576" s="25"/>
      <c r="O576" s="25"/>
      <c r="P576" s="25"/>
      <c r="Q576" s="25"/>
      <c r="R576" s="25"/>
      <c r="S576" s="25"/>
      <c r="T576" s="25"/>
      <c r="U576" s="25"/>
      <c r="V576" s="25"/>
      <c r="W576" s="25"/>
      <c r="X576" s="25"/>
      <c r="Y576" s="25"/>
      <c r="Z576" s="25"/>
    </row>
    <row r="577" spans="1:26" ht="12.75" customHeight="1" x14ac:dyDescent="0.25">
      <c r="A577" s="223"/>
      <c r="B577" s="172"/>
      <c r="C577" s="172"/>
      <c r="D577" s="222"/>
      <c r="E577" s="222"/>
      <c r="F577" s="223"/>
      <c r="G577" s="223"/>
      <c r="H577" s="223"/>
      <c r="I577" s="223"/>
      <c r="J577" s="223"/>
      <c r="K577" s="223"/>
      <c r="L577" s="223"/>
      <c r="M577" s="24"/>
      <c r="N577" s="25"/>
      <c r="O577" s="25"/>
      <c r="P577" s="25"/>
      <c r="Q577" s="25"/>
      <c r="R577" s="25"/>
      <c r="S577" s="25"/>
      <c r="T577" s="25"/>
      <c r="U577" s="25"/>
      <c r="V577" s="25"/>
      <c r="W577" s="25"/>
      <c r="X577" s="25"/>
      <c r="Y577" s="25"/>
      <c r="Z577" s="25"/>
    </row>
    <row r="578" spans="1:26" ht="12.75" customHeight="1" x14ac:dyDescent="0.25">
      <c r="A578" s="223"/>
      <c r="B578" s="172"/>
      <c r="C578" s="172"/>
      <c r="D578" s="222"/>
      <c r="E578" s="222"/>
      <c r="F578" s="223"/>
      <c r="G578" s="223"/>
      <c r="H578" s="223"/>
      <c r="I578" s="223"/>
      <c r="J578" s="223"/>
      <c r="K578" s="223"/>
      <c r="L578" s="223"/>
      <c r="M578" s="24"/>
      <c r="N578" s="25"/>
      <c r="O578" s="25"/>
      <c r="P578" s="25"/>
      <c r="Q578" s="25"/>
      <c r="R578" s="25"/>
      <c r="S578" s="25"/>
      <c r="T578" s="25"/>
      <c r="U578" s="25"/>
      <c r="V578" s="25"/>
      <c r="W578" s="25"/>
      <c r="X578" s="25"/>
      <c r="Y578" s="25"/>
      <c r="Z578" s="25"/>
    </row>
    <row r="579" spans="1:26" ht="12.75" customHeight="1" x14ac:dyDescent="0.25">
      <c r="A579" s="223"/>
      <c r="B579" s="172"/>
      <c r="C579" s="172"/>
      <c r="D579" s="222"/>
      <c r="E579" s="222"/>
      <c r="F579" s="223"/>
      <c r="G579" s="223"/>
      <c r="H579" s="223"/>
      <c r="I579" s="223"/>
      <c r="J579" s="223"/>
      <c r="K579" s="223"/>
      <c r="L579" s="223"/>
      <c r="M579" s="24"/>
      <c r="N579" s="25"/>
      <c r="O579" s="25"/>
      <c r="P579" s="25"/>
      <c r="Q579" s="25"/>
      <c r="R579" s="25"/>
      <c r="S579" s="25"/>
      <c r="T579" s="25"/>
      <c r="U579" s="25"/>
      <c r="V579" s="25"/>
      <c r="W579" s="25"/>
      <c r="X579" s="25"/>
      <c r="Y579" s="25"/>
      <c r="Z579" s="25"/>
    </row>
    <row r="580" spans="1:26" ht="12.75" customHeight="1" x14ac:dyDescent="0.25">
      <c r="A580" s="223"/>
      <c r="B580" s="172"/>
      <c r="C580" s="172"/>
      <c r="D580" s="222"/>
      <c r="E580" s="222"/>
      <c r="F580" s="223"/>
      <c r="G580" s="223"/>
      <c r="H580" s="223"/>
      <c r="I580" s="223"/>
      <c r="J580" s="223"/>
      <c r="K580" s="223"/>
      <c r="L580" s="223"/>
      <c r="M580" s="24"/>
      <c r="N580" s="25"/>
      <c r="O580" s="25"/>
      <c r="P580" s="25"/>
      <c r="Q580" s="25"/>
      <c r="R580" s="25"/>
      <c r="S580" s="25"/>
      <c r="T580" s="25"/>
      <c r="U580" s="25"/>
      <c r="V580" s="25"/>
      <c r="W580" s="25"/>
      <c r="X580" s="25"/>
      <c r="Y580" s="25"/>
      <c r="Z580" s="25"/>
    </row>
    <row r="581" spans="1:26" ht="12.75" customHeight="1" x14ac:dyDescent="0.25">
      <c r="A581" s="223"/>
      <c r="B581" s="172"/>
      <c r="C581" s="172"/>
      <c r="D581" s="222"/>
      <c r="E581" s="222"/>
      <c r="F581" s="223"/>
      <c r="G581" s="223"/>
      <c r="H581" s="223"/>
      <c r="I581" s="223"/>
      <c r="J581" s="223"/>
      <c r="K581" s="223"/>
      <c r="L581" s="223"/>
      <c r="M581" s="24"/>
      <c r="N581" s="25"/>
      <c r="O581" s="25"/>
      <c r="P581" s="25"/>
      <c r="Q581" s="25"/>
      <c r="R581" s="25"/>
      <c r="S581" s="25"/>
      <c r="T581" s="25"/>
      <c r="U581" s="25"/>
      <c r="V581" s="25"/>
      <c r="W581" s="25"/>
      <c r="X581" s="25"/>
      <c r="Y581" s="25"/>
      <c r="Z581" s="25"/>
    </row>
    <row r="582" spans="1:26" ht="12.75" customHeight="1" x14ac:dyDescent="0.25">
      <c r="A582" s="223"/>
      <c r="B582" s="172"/>
      <c r="C582" s="172"/>
      <c r="D582" s="222"/>
      <c r="E582" s="222"/>
      <c r="F582" s="223"/>
      <c r="G582" s="223"/>
      <c r="H582" s="223"/>
      <c r="I582" s="223"/>
      <c r="J582" s="223"/>
      <c r="K582" s="223"/>
      <c r="L582" s="223"/>
      <c r="M582" s="24"/>
      <c r="N582" s="25"/>
      <c r="O582" s="25"/>
      <c r="P582" s="25"/>
      <c r="Q582" s="25"/>
      <c r="R582" s="25"/>
      <c r="S582" s="25"/>
      <c r="T582" s="25"/>
      <c r="U582" s="25"/>
      <c r="V582" s="25"/>
      <c r="W582" s="25"/>
      <c r="X582" s="25"/>
      <c r="Y582" s="25"/>
      <c r="Z582" s="25"/>
    </row>
    <row r="583" spans="1:26" ht="12.75" customHeight="1" x14ac:dyDescent="0.25">
      <c r="A583" s="223"/>
      <c r="B583" s="172"/>
      <c r="C583" s="172"/>
      <c r="D583" s="222"/>
      <c r="E583" s="222"/>
      <c r="F583" s="223"/>
      <c r="G583" s="223"/>
      <c r="H583" s="223"/>
      <c r="I583" s="223"/>
      <c r="J583" s="223"/>
      <c r="K583" s="223"/>
      <c r="L583" s="223"/>
      <c r="M583" s="24"/>
      <c r="N583" s="25"/>
      <c r="O583" s="25"/>
      <c r="P583" s="25"/>
      <c r="Q583" s="25"/>
      <c r="R583" s="25"/>
      <c r="S583" s="25"/>
      <c r="T583" s="25"/>
      <c r="U583" s="25"/>
      <c r="V583" s="25"/>
      <c r="W583" s="25"/>
      <c r="X583" s="25"/>
      <c r="Y583" s="25"/>
      <c r="Z583" s="25"/>
    </row>
    <row r="584" spans="1:26" ht="12.75" customHeight="1" x14ac:dyDescent="0.25">
      <c r="A584" s="223"/>
      <c r="B584" s="172"/>
      <c r="C584" s="172"/>
      <c r="D584" s="222"/>
      <c r="E584" s="222"/>
      <c r="F584" s="223"/>
      <c r="G584" s="223"/>
      <c r="H584" s="223"/>
      <c r="I584" s="223"/>
      <c r="J584" s="223"/>
      <c r="K584" s="223"/>
      <c r="L584" s="223"/>
      <c r="M584" s="24"/>
      <c r="N584" s="25"/>
      <c r="O584" s="25"/>
      <c r="P584" s="25"/>
      <c r="Q584" s="25"/>
      <c r="R584" s="25"/>
      <c r="S584" s="25"/>
      <c r="T584" s="25"/>
      <c r="U584" s="25"/>
      <c r="V584" s="25"/>
      <c r="W584" s="25"/>
      <c r="X584" s="25"/>
      <c r="Y584" s="25"/>
      <c r="Z584" s="25"/>
    </row>
    <row r="585" spans="1:26" ht="12.75" customHeight="1" x14ac:dyDescent="0.25">
      <c r="A585" s="223"/>
      <c r="B585" s="172"/>
      <c r="C585" s="172"/>
      <c r="D585" s="222"/>
      <c r="E585" s="222"/>
      <c r="F585" s="223"/>
      <c r="G585" s="223"/>
      <c r="H585" s="223"/>
      <c r="I585" s="223"/>
      <c r="J585" s="223"/>
      <c r="K585" s="223"/>
      <c r="L585" s="223"/>
      <c r="M585" s="24"/>
      <c r="N585" s="25"/>
      <c r="O585" s="25"/>
      <c r="P585" s="25"/>
      <c r="Q585" s="25"/>
      <c r="R585" s="25"/>
      <c r="S585" s="25"/>
      <c r="T585" s="25"/>
      <c r="U585" s="25"/>
      <c r="V585" s="25"/>
      <c r="W585" s="25"/>
      <c r="X585" s="25"/>
      <c r="Y585" s="25"/>
      <c r="Z585" s="25"/>
    </row>
    <row r="586" spans="1:26" ht="12.75" customHeight="1" x14ac:dyDescent="0.25">
      <c r="A586" s="223"/>
      <c r="B586" s="172"/>
      <c r="C586" s="172"/>
      <c r="D586" s="222"/>
      <c r="E586" s="222"/>
      <c r="F586" s="223"/>
      <c r="G586" s="223"/>
      <c r="H586" s="223"/>
      <c r="I586" s="223"/>
      <c r="J586" s="223"/>
      <c r="K586" s="223"/>
      <c r="L586" s="223"/>
      <c r="M586" s="24"/>
      <c r="N586" s="25"/>
      <c r="O586" s="25"/>
      <c r="P586" s="25"/>
      <c r="Q586" s="25"/>
      <c r="R586" s="25"/>
      <c r="S586" s="25"/>
      <c r="T586" s="25"/>
      <c r="U586" s="25"/>
      <c r="V586" s="25"/>
      <c r="W586" s="25"/>
      <c r="X586" s="25"/>
      <c r="Y586" s="25"/>
      <c r="Z586" s="25"/>
    </row>
    <row r="587" spans="1:26" ht="12.75" customHeight="1" x14ac:dyDescent="0.25">
      <c r="A587" s="223"/>
      <c r="B587" s="172"/>
      <c r="C587" s="172"/>
      <c r="D587" s="222"/>
      <c r="E587" s="222"/>
      <c r="F587" s="223"/>
      <c r="G587" s="223"/>
      <c r="H587" s="223"/>
      <c r="I587" s="223"/>
      <c r="J587" s="223"/>
      <c r="K587" s="223"/>
      <c r="L587" s="223"/>
      <c r="M587" s="24"/>
      <c r="N587" s="25"/>
      <c r="O587" s="25"/>
      <c r="P587" s="25"/>
      <c r="Q587" s="25"/>
      <c r="R587" s="25"/>
      <c r="S587" s="25"/>
      <c r="T587" s="25"/>
      <c r="U587" s="25"/>
      <c r="V587" s="25"/>
      <c r="W587" s="25"/>
      <c r="X587" s="25"/>
      <c r="Y587" s="25"/>
      <c r="Z587" s="25"/>
    </row>
    <row r="588" spans="1:26" ht="12.75" customHeight="1" x14ac:dyDescent="0.25">
      <c r="A588" s="223"/>
      <c r="B588" s="172"/>
      <c r="C588" s="172"/>
      <c r="D588" s="222"/>
      <c r="E588" s="222"/>
      <c r="F588" s="223"/>
      <c r="G588" s="223"/>
      <c r="H588" s="223"/>
      <c r="I588" s="223"/>
      <c r="J588" s="223"/>
      <c r="K588" s="223"/>
      <c r="L588" s="223"/>
      <c r="M588" s="24"/>
      <c r="N588" s="25"/>
      <c r="O588" s="25"/>
      <c r="P588" s="25"/>
      <c r="Q588" s="25"/>
      <c r="R588" s="25"/>
      <c r="S588" s="25"/>
      <c r="T588" s="25"/>
      <c r="U588" s="25"/>
      <c r="V588" s="25"/>
      <c r="W588" s="25"/>
      <c r="X588" s="25"/>
      <c r="Y588" s="25"/>
      <c r="Z588" s="25"/>
    </row>
    <row r="589" spans="1:26" ht="12.75" customHeight="1" x14ac:dyDescent="0.25">
      <c r="A589" s="223"/>
      <c r="B589" s="172"/>
      <c r="C589" s="172"/>
      <c r="D589" s="222"/>
      <c r="E589" s="222"/>
      <c r="F589" s="223"/>
      <c r="G589" s="223"/>
      <c r="H589" s="223"/>
      <c r="I589" s="223"/>
      <c r="J589" s="223"/>
      <c r="K589" s="223"/>
      <c r="L589" s="223"/>
      <c r="M589" s="24"/>
      <c r="N589" s="25"/>
      <c r="O589" s="25"/>
      <c r="P589" s="25"/>
      <c r="Q589" s="25"/>
      <c r="R589" s="25"/>
      <c r="S589" s="25"/>
      <c r="T589" s="25"/>
      <c r="U589" s="25"/>
      <c r="V589" s="25"/>
      <c r="W589" s="25"/>
      <c r="X589" s="25"/>
      <c r="Y589" s="25"/>
      <c r="Z589" s="25"/>
    </row>
    <row r="590" spans="1:26" ht="12.75" customHeight="1" x14ac:dyDescent="0.25">
      <c r="A590" s="223"/>
      <c r="B590" s="172"/>
      <c r="C590" s="172"/>
      <c r="D590" s="222"/>
      <c r="E590" s="222"/>
      <c r="F590" s="223"/>
      <c r="G590" s="223"/>
      <c r="H590" s="223"/>
      <c r="I590" s="223"/>
      <c r="J590" s="223"/>
      <c r="K590" s="223"/>
      <c r="L590" s="223"/>
      <c r="M590" s="24"/>
      <c r="N590" s="25"/>
      <c r="O590" s="25"/>
      <c r="P590" s="25"/>
      <c r="Q590" s="25"/>
      <c r="R590" s="25"/>
      <c r="S590" s="25"/>
      <c r="T590" s="25"/>
      <c r="U590" s="25"/>
      <c r="V590" s="25"/>
      <c r="W590" s="25"/>
      <c r="X590" s="25"/>
      <c r="Y590" s="25"/>
      <c r="Z590" s="25"/>
    </row>
    <row r="591" spans="1:26" ht="12.75" customHeight="1" x14ac:dyDescent="0.25">
      <c r="A591" s="223"/>
      <c r="B591" s="172"/>
      <c r="C591" s="172"/>
      <c r="D591" s="222"/>
      <c r="E591" s="222"/>
      <c r="F591" s="223"/>
      <c r="G591" s="223"/>
      <c r="H591" s="223"/>
      <c r="I591" s="223"/>
      <c r="J591" s="223"/>
      <c r="K591" s="223"/>
      <c r="L591" s="223"/>
      <c r="M591" s="24"/>
      <c r="N591" s="25"/>
      <c r="O591" s="25"/>
      <c r="P591" s="25"/>
      <c r="Q591" s="25"/>
      <c r="R591" s="25"/>
      <c r="S591" s="25"/>
      <c r="T591" s="25"/>
      <c r="U591" s="25"/>
      <c r="V591" s="25"/>
      <c r="W591" s="25"/>
      <c r="X591" s="25"/>
      <c r="Y591" s="25"/>
      <c r="Z591" s="25"/>
    </row>
    <row r="592" spans="1:26" ht="12.75" customHeight="1" x14ac:dyDescent="0.25">
      <c r="A592" s="223"/>
      <c r="B592" s="172"/>
      <c r="C592" s="172"/>
      <c r="D592" s="222"/>
      <c r="E592" s="222"/>
      <c r="F592" s="223"/>
      <c r="G592" s="223"/>
      <c r="H592" s="223"/>
      <c r="I592" s="223"/>
      <c r="J592" s="223"/>
      <c r="K592" s="223"/>
      <c r="L592" s="223"/>
      <c r="M592" s="24"/>
      <c r="N592" s="25"/>
      <c r="O592" s="25"/>
      <c r="P592" s="25"/>
      <c r="Q592" s="25"/>
      <c r="R592" s="25"/>
      <c r="S592" s="25"/>
      <c r="T592" s="25"/>
      <c r="U592" s="25"/>
      <c r="V592" s="25"/>
      <c r="W592" s="25"/>
      <c r="X592" s="25"/>
      <c r="Y592" s="25"/>
      <c r="Z592" s="25"/>
    </row>
    <row r="593" spans="1:26" ht="12.75" customHeight="1" x14ac:dyDescent="0.25">
      <c r="A593" s="223"/>
      <c r="B593" s="172"/>
      <c r="C593" s="172"/>
      <c r="D593" s="222"/>
      <c r="E593" s="222"/>
      <c r="F593" s="223"/>
      <c r="G593" s="223"/>
      <c r="H593" s="223"/>
      <c r="I593" s="223"/>
      <c r="J593" s="223"/>
      <c r="K593" s="223"/>
      <c r="L593" s="223"/>
      <c r="M593" s="24"/>
      <c r="N593" s="25"/>
      <c r="O593" s="25"/>
      <c r="P593" s="25"/>
      <c r="Q593" s="25"/>
      <c r="R593" s="25"/>
      <c r="S593" s="25"/>
      <c r="T593" s="25"/>
      <c r="U593" s="25"/>
      <c r="V593" s="25"/>
      <c r="W593" s="25"/>
      <c r="X593" s="25"/>
      <c r="Y593" s="25"/>
      <c r="Z593" s="25"/>
    </row>
    <row r="594" spans="1:26" ht="12.75" customHeight="1" x14ac:dyDescent="0.25">
      <c r="A594" s="223"/>
      <c r="B594" s="172"/>
      <c r="C594" s="172"/>
      <c r="D594" s="222"/>
      <c r="E594" s="222"/>
      <c r="F594" s="223"/>
      <c r="G594" s="223"/>
      <c r="H594" s="223"/>
      <c r="I594" s="223"/>
      <c r="J594" s="223"/>
      <c r="K594" s="223"/>
      <c r="L594" s="223"/>
      <c r="M594" s="24"/>
      <c r="N594" s="25"/>
      <c r="O594" s="25"/>
      <c r="P594" s="25"/>
      <c r="Q594" s="25"/>
      <c r="R594" s="25"/>
      <c r="S594" s="25"/>
      <c r="T594" s="25"/>
      <c r="U594" s="25"/>
      <c r="V594" s="25"/>
      <c r="W594" s="25"/>
      <c r="X594" s="25"/>
      <c r="Y594" s="25"/>
      <c r="Z594" s="25"/>
    </row>
    <row r="595" spans="1:26" ht="12.75" customHeight="1" x14ac:dyDescent="0.25">
      <c r="A595" s="223"/>
      <c r="B595" s="172"/>
      <c r="C595" s="172"/>
      <c r="D595" s="222"/>
      <c r="E595" s="222"/>
      <c r="F595" s="223"/>
      <c r="G595" s="223"/>
      <c r="H595" s="223"/>
      <c r="I595" s="223"/>
      <c r="J595" s="223"/>
      <c r="K595" s="223"/>
      <c r="L595" s="223"/>
      <c r="M595" s="24"/>
      <c r="N595" s="25"/>
      <c r="O595" s="25"/>
      <c r="P595" s="25"/>
      <c r="Q595" s="25"/>
      <c r="R595" s="25"/>
      <c r="S595" s="25"/>
      <c r="T595" s="25"/>
      <c r="U595" s="25"/>
      <c r="V595" s="25"/>
      <c r="W595" s="25"/>
      <c r="X595" s="25"/>
      <c r="Y595" s="25"/>
      <c r="Z595" s="25"/>
    </row>
    <row r="596" spans="1:26" ht="12.75" customHeight="1" x14ac:dyDescent="0.25">
      <c r="A596" s="223"/>
      <c r="B596" s="172"/>
      <c r="C596" s="172"/>
      <c r="D596" s="222"/>
      <c r="E596" s="222"/>
      <c r="F596" s="223"/>
      <c r="G596" s="223"/>
      <c r="H596" s="223"/>
      <c r="I596" s="223"/>
      <c r="J596" s="223"/>
      <c r="K596" s="223"/>
      <c r="L596" s="223"/>
      <c r="M596" s="24"/>
      <c r="N596" s="25"/>
      <c r="O596" s="25"/>
      <c r="P596" s="25"/>
      <c r="Q596" s="25"/>
      <c r="R596" s="25"/>
      <c r="S596" s="25"/>
      <c r="T596" s="25"/>
      <c r="U596" s="25"/>
      <c r="V596" s="25"/>
      <c r="W596" s="25"/>
      <c r="X596" s="25"/>
      <c r="Y596" s="25"/>
      <c r="Z596" s="25"/>
    </row>
    <row r="597" spans="1:26" ht="12.75" customHeight="1" x14ac:dyDescent="0.25">
      <c r="A597" s="223"/>
      <c r="B597" s="172"/>
      <c r="C597" s="172"/>
      <c r="D597" s="222"/>
      <c r="E597" s="222"/>
      <c r="F597" s="223"/>
      <c r="G597" s="223"/>
      <c r="H597" s="223"/>
      <c r="I597" s="223"/>
      <c r="J597" s="223"/>
      <c r="K597" s="223"/>
      <c r="L597" s="223"/>
      <c r="M597" s="24"/>
      <c r="N597" s="25"/>
      <c r="O597" s="25"/>
      <c r="P597" s="25"/>
      <c r="Q597" s="25"/>
      <c r="R597" s="25"/>
      <c r="S597" s="25"/>
      <c r="T597" s="25"/>
      <c r="U597" s="25"/>
      <c r="V597" s="25"/>
      <c r="W597" s="25"/>
      <c r="X597" s="25"/>
      <c r="Y597" s="25"/>
      <c r="Z597" s="25"/>
    </row>
    <row r="598" spans="1:26" ht="12.75" customHeight="1" x14ac:dyDescent="0.25">
      <c r="A598" s="223"/>
      <c r="B598" s="172"/>
      <c r="C598" s="172"/>
      <c r="D598" s="222"/>
      <c r="E598" s="222"/>
      <c r="F598" s="223"/>
      <c r="G598" s="223"/>
      <c r="H598" s="223"/>
      <c r="I598" s="223"/>
      <c r="J598" s="223"/>
      <c r="K598" s="223"/>
      <c r="L598" s="223"/>
      <c r="M598" s="24"/>
      <c r="N598" s="25"/>
      <c r="O598" s="25"/>
      <c r="P598" s="25"/>
      <c r="Q598" s="25"/>
      <c r="R598" s="25"/>
      <c r="S598" s="25"/>
      <c r="T598" s="25"/>
      <c r="U598" s="25"/>
      <c r="V598" s="25"/>
      <c r="W598" s="25"/>
      <c r="X598" s="25"/>
      <c r="Y598" s="25"/>
      <c r="Z598" s="25"/>
    </row>
    <row r="599" spans="1:26" ht="12.75" customHeight="1" x14ac:dyDescent="0.25">
      <c r="A599" s="223"/>
      <c r="B599" s="172"/>
      <c r="C599" s="172"/>
      <c r="D599" s="222"/>
      <c r="E599" s="222"/>
      <c r="F599" s="223"/>
      <c r="G599" s="223"/>
      <c r="H599" s="223"/>
      <c r="I599" s="223"/>
      <c r="J599" s="223"/>
      <c r="K599" s="223"/>
      <c r="L599" s="223"/>
      <c r="M599" s="24"/>
      <c r="N599" s="25"/>
      <c r="O599" s="25"/>
      <c r="P599" s="25"/>
      <c r="Q599" s="25"/>
      <c r="R599" s="25"/>
      <c r="S599" s="25"/>
      <c r="T599" s="25"/>
      <c r="U599" s="25"/>
      <c r="V599" s="25"/>
      <c r="W599" s="25"/>
      <c r="X599" s="25"/>
      <c r="Y599" s="25"/>
      <c r="Z599" s="25"/>
    </row>
    <row r="600" spans="1:26" ht="12.75" customHeight="1" x14ac:dyDescent="0.25">
      <c r="A600" s="223"/>
      <c r="B600" s="172"/>
      <c r="C600" s="172"/>
      <c r="D600" s="222"/>
      <c r="E600" s="222"/>
      <c r="F600" s="223"/>
      <c r="G600" s="223"/>
      <c r="H600" s="223"/>
      <c r="I600" s="223"/>
      <c r="J600" s="223"/>
      <c r="K600" s="223"/>
      <c r="L600" s="223"/>
      <c r="M600" s="24"/>
      <c r="N600" s="25"/>
      <c r="O600" s="25"/>
      <c r="P600" s="25"/>
      <c r="Q600" s="25"/>
      <c r="R600" s="25"/>
      <c r="S600" s="25"/>
      <c r="T600" s="25"/>
      <c r="U600" s="25"/>
      <c r="V600" s="25"/>
      <c r="W600" s="25"/>
      <c r="X600" s="25"/>
      <c r="Y600" s="25"/>
      <c r="Z600" s="25"/>
    </row>
    <row r="601" spans="1:26" ht="12.75" customHeight="1" x14ac:dyDescent="0.25">
      <c r="A601" s="223"/>
      <c r="B601" s="172"/>
      <c r="C601" s="172"/>
      <c r="D601" s="222"/>
      <c r="E601" s="222"/>
      <c r="F601" s="223"/>
      <c r="G601" s="223"/>
      <c r="H601" s="223"/>
      <c r="I601" s="223"/>
      <c r="J601" s="223"/>
      <c r="K601" s="223"/>
      <c r="L601" s="223"/>
      <c r="M601" s="24"/>
      <c r="N601" s="25"/>
      <c r="O601" s="25"/>
      <c r="P601" s="25"/>
      <c r="Q601" s="25"/>
      <c r="R601" s="25"/>
      <c r="S601" s="25"/>
      <c r="T601" s="25"/>
      <c r="U601" s="25"/>
      <c r="V601" s="25"/>
      <c r="W601" s="25"/>
      <c r="X601" s="25"/>
      <c r="Y601" s="25"/>
      <c r="Z601" s="25"/>
    </row>
    <row r="602" spans="1:26" ht="12.75" customHeight="1" x14ac:dyDescent="0.25">
      <c r="A602" s="223"/>
      <c r="B602" s="172"/>
      <c r="C602" s="172"/>
      <c r="D602" s="222"/>
      <c r="E602" s="222"/>
      <c r="F602" s="223"/>
      <c r="G602" s="223"/>
      <c r="H602" s="223"/>
      <c r="I602" s="223"/>
      <c r="J602" s="223"/>
      <c r="K602" s="223"/>
      <c r="L602" s="223"/>
      <c r="M602" s="24"/>
      <c r="N602" s="25"/>
      <c r="O602" s="25"/>
      <c r="P602" s="25"/>
      <c r="Q602" s="25"/>
      <c r="R602" s="25"/>
      <c r="S602" s="25"/>
      <c r="T602" s="25"/>
      <c r="U602" s="25"/>
      <c r="V602" s="25"/>
      <c r="W602" s="25"/>
      <c r="X602" s="25"/>
      <c r="Y602" s="25"/>
      <c r="Z602" s="25"/>
    </row>
    <row r="603" spans="1:26" ht="12.75" customHeight="1" x14ac:dyDescent="0.25">
      <c r="A603" s="223"/>
      <c r="B603" s="172"/>
      <c r="C603" s="172"/>
      <c r="D603" s="222"/>
      <c r="E603" s="222"/>
      <c r="F603" s="223"/>
      <c r="G603" s="223"/>
      <c r="H603" s="223"/>
      <c r="I603" s="223"/>
      <c r="J603" s="223"/>
      <c r="K603" s="223"/>
      <c r="L603" s="223"/>
      <c r="M603" s="24"/>
      <c r="N603" s="25"/>
      <c r="O603" s="25"/>
      <c r="P603" s="25"/>
      <c r="Q603" s="25"/>
      <c r="R603" s="25"/>
      <c r="S603" s="25"/>
      <c r="T603" s="25"/>
      <c r="U603" s="25"/>
      <c r="V603" s="25"/>
      <c r="W603" s="25"/>
      <c r="X603" s="25"/>
      <c r="Y603" s="25"/>
      <c r="Z603" s="25"/>
    </row>
    <row r="604" spans="1:26" ht="12.75" customHeight="1" x14ac:dyDescent="0.25">
      <c r="A604" s="223"/>
      <c r="B604" s="172"/>
      <c r="C604" s="172"/>
      <c r="D604" s="222"/>
      <c r="E604" s="222"/>
      <c r="F604" s="223"/>
      <c r="G604" s="223"/>
      <c r="H604" s="223"/>
      <c r="I604" s="223"/>
      <c r="J604" s="223"/>
      <c r="K604" s="223"/>
      <c r="L604" s="223"/>
      <c r="M604" s="24"/>
      <c r="N604" s="25"/>
      <c r="O604" s="25"/>
      <c r="P604" s="25"/>
      <c r="Q604" s="25"/>
      <c r="R604" s="25"/>
      <c r="S604" s="25"/>
      <c r="T604" s="25"/>
      <c r="U604" s="25"/>
      <c r="V604" s="25"/>
      <c r="W604" s="25"/>
      <c r="X604" s="25"/>
      <c r="Y604" s="25"/>
      <c r="Z604" s="25"/>
    </row>
    <row r="605" spans="1:26" ht="12.75" customHeight="1" x14ac:dyDescent="0.25">
      <c r="A605" s="223"/>
      <c r="B605" s="172"/>
      <c r="C605" s="172"/>
      <c r="D605" s="222"/>
      <c r="E605" s="222"/>
      <c r="F605" s="223"/>
      <c r="G605" s="223"/>
      <c r="H605" s="223"/>
      <c r="I605" s="223"/>
      <c r="J605" s="223"/>
      <c r="K605" s="223"/>
      <c r="L605" s="223"/>
      <c r="M605" s="24"/>
      <c r="N605" s="25"/>
      <c r="O605" s="25"/>
      <c r="P605" s="25"/>
      <c r="Q605" s="25"/>
      <c r="R605" s="25"/>
      <c r="S605" s="25"/>
      <c r="T605" s="25"/>
      <c r="U605" s="25"/>
      <c r="V605" s="25"/>
      <c r="W605" s="25"/>
      <c r="X605" s="25"/>
      <c r="Y605" s="25"/>
      <c r="Z605" s="25"/>
    </row>
    <row r="606" spans="1:26" ht="12.75" customHeight="1" x14ac:dyDescent="0.25">
      <c r="A606" s="223"/>
      <c r="B606" s="172"/>
      <c r="C606" s="172"/>
      <c r="D606" s="222"/>
      <c r="E606" s="222"/>
      <c r="F606" s="223"/>
      <c r="G606" s="223"/>
      <c r="H606" s="223"/>
      <c r="I606" s="223"/>
      <c r="J606" s="223"/>
      <c r="K606" s="223"/>
      <c r="L606" s="223"/>
      <c r="M606" s="24"/>
      <c r="N606" s="25"/>
      <c r="O606" s="25"/>
      <c r="P606" s="25"/>
      <c r="Q606" s="25"/>
      <c r="R606" s="25"/>
      <c r="S606" s="25"/>
      <c r="T606" s="25"/>
      <c r="U606" s="25"/>
      <c r="V606" s="25"/>
      <c r="W606" s="25"/>
      <c r="X606" s="25"/>
      <c r="Y606" s="25"/>
      <c r="Z606" s="25"/>
    </row>
    <row r="607" spans="1:26" ht="12.75" customHeight="1" x14ac:dyDescent="0.25">
      <c r="A607" s="223"/>
      <c r="B607" s="172"/>
      <c r="C607" s="172"/>
      <c r="D607" s="222"/>
      <c r="E607" s="222"/>
      <c r="F607" s="223"/>
      <c r="G607" s="223"/>
      <c r="H607" s="223"/>
      <c r="I607" s="223"/>
      <c r="J607" s="223"/>
      <c r="K607" s="223"/>
      <c r="L607" s="223"/>
      <c r="M607" s="24"/>
      <c r="N607" s="25"/>
      <c r="O607" s="25"/>
      <c r="P607" s="25"/>
      <c r="Q607" s="25"/>
      <c r="R607" s="25"/>
      <c r="S607" s="25"/>
      <c r="T607" s="25"/>
      <c r="U607" s="25"/>
      <c r="V607" s="25"/>
      <c r="W607" s="25"/>
      <c r="X607" s="25"/>
      <c r="Y607" s="25"/>
      <c r="Z607" s="25"/>
    </row>
    <row r="608" spans="1:26" ht="12.75" customHeight="1" x14ac:dyDescent="0.25">
      <c r="A608" s="223"/>
      <c r="B608" s="172"/>
      <c r="C608" s="172"/>
      <c r="D608" s="222"/>
      <c r="E608" s="222"/>
      <c r="F608" s="223"/>
      <c r="G608" s="223"/>
      <c r="H608" s="223"/>
      <c r="I608" s="223"/>
      <c r="J608" s="223"/>
      <c r="K608" s="223"/>
      <c r="L608" s="223"/>
      <c r="M608" s="24"/>
      <c r="N608" s="25"/>
      <c r="O608" s="25"/>
      <c r="P608" s="25"/>
      <c r="Q608" s="25"/>
      <c r="R608" s="25"/>
      <c r="S608" s="25"/>
      <c r="T608" s="25"/>
      <c r="U608" s="25"/>
      <c r="V608" s="25"/>
      <c r="W608" s="25"/>
      <c r="X608" s="25"/>
      <c r="Y608" s="25"/>
      <c r="Z608" s="25"/>
    </row>
    <row r="609" spans="1:26" ht="12.75" customHeight="1" x14ac:dyDescent="0.25">
      <c r="A609" s="223"/>
      <c r="B609" s="172"/>
      <c r="C609" s="172"/>
      <c r="D609" s="222"/>
      <c r="E609" s="222"/>
      <c r="F609" s="223"/>
      <c r="G609" s="223"/>
      <c r="H609" s="223"/>
      <c r="I609" s="223"/>
      <c r="J609" s="223"/>
      <c r="K609" s="223"/>
      <c r="L609" s="223"/>
      <c r="M609" s="24"/>
      <c r="N609" s="25"/>
      <c r="O609" s="25"/>
      <c r="P609" s="25"/>
      <c r="Q609" s="25"/>
      <c r="R609" s="25"/>
      <c r="S609" s="25"/>
      <c r="T609" s="25"/>
      <c r="U609" s="25"/>
      <c r="V609" s="25"/>
      <c r="W609" s="25"/>
      <c r="X609" s="25"/>
      <c r="Y609" s="25"/>
      <c r="Z609" s="25"/>
    </row>
    <row r="610" spans="1:26" ht="12.75" customHeight="1" x14ac:dyDescent="0.25">
      <c r="A610" s="223"/>
      <c r="B610" s="172"/>
      <c r="C610" s="172"/>
      <c r="D610" s="222"/>
      <c r="E610" s="222"/>
      <c r="F610" s="223"/>
      <c r="G610" s="223"/>
      <c r="H610" s="223"/>
      <c r="I610" s="223"/>
      <c r="J610" s="223"/>
      <c r="K610" s="223"/>
      <c r="L610" s="223"/>
      <c r="M610" s="24"/>
      <c r="N610" s="25"/>
      <c r="O610" s="25"/>
      <c r="P610" s="25"/>
      <c r="Q610" s="25"/>
      <c r="R610" s="25"/>
      <c r="S610" s="25"/>
      <c r="T610" s="25"/>
      <c r="U610" s="25"/>
      <c r="V610" s="25"/>
      <c r="W610" s="25"/>
      <c r="X610" s="25"/>
      <c r="Y610" s="25"/>
      <c r="Z610" s="25"/>
    </row>
    <row r="611" spans="1:26" ht="12.75" customHeight="1" x14ac:dyDescent="0.25">
      <c r="A611" s="223"/>
      <c r="B611" s="172"/>
      <c r="C611" s="172"/>
      <c r="D611" s="222"/>
      <c r="E611" s="222"/>
      <c r="F611" s="223"/>
      <c r="G611" s="223"/>
      <c r="H611" s="223"/>
      <c r="I611" s="223"/>
      <c r="J611" s="223"/>
      <c r="K611" s="223"/>
      <c r="L611" s="223"/>
      <c r="M611" s="24"/>
      <c r="N611" s="25"/>
      <c r="O611" s="25"/>
      <c r="P611" s="25"/>
      <c r="Q611" s="25"/>
      <c r="R611" s="25"/>
      <c r="S611" s="25"/>
      <c r="T611" s="25"/>
      <c r="U611" s="25"/>
      <c r="V611" s="25"/>
      <c r="W611" s="25"/>
      <c r="X611" s="25"/>
      <c r="Y611" s="25"/>
      <c r="Z611" s="25"/>
    </row>
    <row r="612" spans="1:26" ht="12.75" customHeight="1" x14ac:dyDescent="0.25">
      <c r="A612" s="223"/>
      <c r="B612" s="172"/>
      <c r="C612" s="172"/>
      <c r="D612" s="222"/>
      <c r="E612" s="222"/>
      <c r="F612" s="223"/>
      <c r="G612" s="223"/>
      <c r="H612" s="223"/>
      <c r="I612" s="223"/>
      <c r="J612" s="223"/>
      <c r="K612" s="223"/>
      <c r="L612" s="223"/>
      <c r="M612" s="24"/>
      <c r="N612" s="25"/>
      <c r="O612" s="25"/>
      <c r="P612" s="25"/>
      <c r="Q612" s="25"/>
      <c r="R612" s="25"/>
      <c r="S612" s="25"/>
      <c r="T612" s="25"/>
      <c r="U612" s="25"/>
      <c r="V612" s="25"/>
      <c r="W612" s="25"/>
      <c r="X612" s="25"/>
      <c r="Y612" s="25"/>
      <c r="Z612" s="25"/>
    </row>
    <row r="613" spans="1:26" ht="12.75" customHeight="1" x14ac:dyDescent="0.25">
      <c r="A613" s="223"/>
      <c r="B613" s="172"/>
      <c r="C613" s="172"/>
      <c r="D613" s="222"/>
      <c r="E613" s="222"/>
      <c r="F613" s="223"/>
      <c r="G613" s="223"/>
      <c r="H613" s="223"/>
      <c r="I613" s="223"/>
      <c r="J613" s="223"/>
      <c r="K613" s="223"/>
      <c r="L613" s="223"/>
      <c r="M613" s="24"/>
      <c r="N613" s="25"/>
      <c r="O613" s="25"/>
      <c r="P613" s="25"/>
      <c r="Q613" s="25"/>
      <c r="R613" s="25"/>
      <c r="S613" s="25"/>
      <c r="T613" s="25"/>
      <c r="U613" s="25"/>
      <c r="V613" s="25"/>
      <c r="W613" s="25"/>
      <c r="X613" s="25"/>
      <c r="Y613" s="25"/>
      <c r="Z613" s="25"/>
    </row>
    <row r="614" spans="1:26" ht="12.75" customHeight="1" x14ac:dyDescent="0.25">
      <c r="A614" s="223"/>
      <c r="B614" s="172"/>
      <c r="C614" s="172"/>
      <c r="D614" s="222"/>
      <c r="E614" s="222"/>
      <c r="F614" s="223"/>
      <c r="G614" s="223"/>
      <c r="H614" s="223"/>
      <c r="I614" s="223"/>
      <c r="J614" s="223"/>
      <c r="K614" s="223"/>
      <c r="L614" s="223"/>
      <c r="M614" s="24"/>
      <c r="N614" s="25"/>
      <c r="O614" s="25"/>
      <c r="P614" s="25"/>
      <c r="Q614" s="25"/>
      <c r="R614" s="25"/>
      <c r="S614" s="25"/>
      <c r="T614" s="25"/>
      <c r="U614" s="25"/>
      <c r="V614" s="25"/>
      <c r="W614" s="25"/>
      <c r="X614" s="25"/>
      <c r="Y614" s="25"/>
      <c r="Z614" s="25"/>
    </row>
    <row r="615" spans="1:26" ht="12.75" customHeight="1" x14ac:dyDescent="0.25">
      <c r="A615" s="223"/>
      <c r="B615" s="172"/>
      <c r="C615" s="172"/>
      <c r="D615" s="222"/>
      <c r="E615" s="222"/>
      <c r="F615" s="223"/>
      <c r="G615" s="223"/>
      <c r="H615" s="223"/>
      <c r="I615" s="223"/>
      <c r="J615" s="223"/>
      <c r="K615" s="223"/>
      <c r="L615" s="223"/>
      <c r="M615" s="24"/>
      <c r="N615" s="25"/>
      <c r="O615" s="25"/>
      <c r="P615" s="25"/>
      <c r="Q615" s="25"/>
      <c r="R615" s="25"/>
      <c r="S615" s="25"/>
      <c r="T615" s="25"/>
      <c r="U615" s="25"/>
      <c r="V615" s="25"/>
      <c r="W615" s="25"/>
      <c r="X615" s="25"/>
      <c r="Y615" s="25"/>
      <c r="Z615" s="25"/>
    </row>
    <row r="616" spans="1:26" ht="12.75" customHeight="1" x14ac:dyDescent="0.25">
      <c r="A616" s="223"/>
      <c r="B616" s="172"/>
      <c r="C616" s="172"/>
      <c r="D616" s="222"/>
      <c r="E616" s="222"/>
      <c r="F616" s="223"/>
      <c r="G616" s="223"/>
      <c r="H616" s="223"/>
      <c r="I616" s="223"/>
      <c r="J616" s="223"/>
      <c r="K616" s="223"/>
      <c r="L616" s="223"/>
      <c r="M616" s="24"/>
      <c r="N616" s="25"/>
      <c r="O616" s="25"/>
      <c r="P616" s="25"/>
      <c r="Q616" s="25"/>
      <c r="R616" s="25"/>
      <c r="S616" s="25"/>
      <c r="T616" s="25"/>
      <c r="U616" s="25"/>
      <c r="V616" s="25"/>
      <c r="W616" s="25"/>
      <c r="X616" s="25"/>
      <c r="Y616" s="25"/>
      <c r="Z616" s="25"/>
    </row>
    <row r="617" spans="1:26" ht="12.75" customHeight="1" x14ac:dyDescent="0.25">
      <c r="A617" s="223"/>
      <c r="B617" s="172"/>
      <c r="C617" s="172"/>
      <c r="D617" s="222"/>
      <c r="E617" s="222"/>
      <c r="F617" s="223"/>
      <c r="G617" s="223"/>
      <c r="H617" s="223"/>
      <c r="I617" s="223"/>
      <c r="J617" s="223"/>
      <c r="K617" s="223"/>
      <c r="L617" s="223"/>
      <c r="M617" s="24"/>
      <c r="N617" s="25"/>
      <c r="O617" s="25"/>
      <c r="P617" s="25"/>
      <c r="Q617" s="25"/>
      <c r="R617" s="25"/>
      <c r="S617" s="25"/>
      <c r="T617" s="25"/>
      <c r="U617" s="25"/>
      <c r="V617" s="25"/>
      <c r="W617" s="25"/>
      <c r="X617" s="25"/>
      <c r="Y617" s="25"/>
      <c r="Z617" s="25"/>
    </row>
    <row r="618" spans="1:26" ht="12.75" customHeight="1" x14ac:dyDescent="0.25">
      <c r="A618" s="223"/>
      <c r="B618" s="172"/>
      <c r="C618" s="172"/>
      <c r="D618" s="222"/>
      <c r="E618" s="222"/>
      <c r="F618" s="223"/>
      <c r="G618" s="223"/>
      <c r="H618" s="223"/>
      <c r="I618" s="223"/>
      <c r="J618" s="223"/>
      <c r="K618" s="223"/>
      <c r="L618" s="223"/>
      <c r="M618" s="24"/>
      <c r="N618" s="25"/>
      <c r="O618" s="25"/>
      <c r="P618" s="25"/>
      <c r="Q618" s="25"/>
      <c r="R618" s="25"/>
      <c r="S618" s="25"/>
      <c r="T618" s="25"/>
      <c r="U618" s="25"/>
      <c r="V618" s="25"/>
      <c r="W618" s="25"/>
      <c r="X618" s="25"/>
      <c r="Y618" s="25"/>
      <c r="Z618" s="25"/>
    </row>
    <row r="619" spans="1:26" ht="12.75" customHeight="1" x14ac:dyDescent="0.25">
      <c r="A619" s="223"/>
      <c r="B619" s="172"/>
      <c r="C619" s="172"/>
      <c r="D619" s="222"/>
      <c r="E619" s="222"/>
      <c r="F619" s="223"/>
      <c r="G619" s="223"/>
      <c r="H619" s="223"/>
      <c r="I619" s="223"/>
      <c r="J619" s="223"/>
      <c r="K619" s="223"/>
      <c r="L619" s="223"/>
      <c r="M619" s="24"/>
      <c r="N619" s="25"/>
      <c r="O619" s="25"/>
      <c r="P619" s="25"/>
      <c r="Q619" s="25"/>
      <c r="R619" s="25"/>
      <c r="S619" s="25"/>
      <c r="T619" s="25"/>
      <c r="U619" s="25"/>
      <c r="V619" s="25"/>
      <c r="W619" s="25"/>
      <c r="X619" s="25"/>
      <c r="Y619" s="25"/>
      <c r="Z619" s="25"/>
    </row>
    <row r="620" spans="1:26" ht="12.75" customHeight="1" x14ac:dyDescent="0.25">
      <c r="A620" s="223"/>
      <c r="B620" s="172"/>
      <c r="C620" s="172"/>
      <c r="D620" s="222"/>
      <c r="E620" s="222"/>
      <c r="F620" s="223"/>
      <c r="G620" s="223"/>
      <c r="H620" s="223"/>
      <c r="I620" s="223"/>
      <c r="J620" s="223"/>
      <c r="K620" s="223"/>
      <c r="L620" s="223"/>
      <c r="M620" s="24"/>
      <c r="N620" s="25"/>
      <c r="O620" s="25"/>
      <c r="P620" s="25"/>
      <c r="Q620" s="25"/>
      <c r="R620" s="25"/>
      <c r="S620" s="25"/>
      <c r="T620" s="25"/>
      <c r="U620" s="25"/>
      <c r="V620" s="25"/>
      <c r="W620" s="25"/>
      <c r="X620" s="25"/>
      <c r="Y620" s="25"/>
      <c r="Z620" s="25"/>
    </row>
    <row r="621" spans="1:26" ht="12.75" customHeight="1" x14ac:dyDescent="0.25">
      <c r="A621" s="223"/>
      <c r="B621" s="172"/>
      <c r="C621" s="172"/>
      <c r="D621" s="222"/>
      <c r="E621" s="222"/>
      <c r="F621" s="223"/>
      <c r="G621" s="223"/>
      <c r="H621" s="223"/>
      <c r="I621" s="223"/>
      <c r="J621" s="223"/>
      <c r="K621" s="223"/>
      <c r="L621" s="223"/>
      <c r="M621" s="24"/>
      <c r="N621" s="25"/>
      <c r="O621" s="25"/>
      <c r="P621" s="25"/>
      <c r="Q621" s="25"/>
      <c r="R621" s="25"/>
      <c r="S621" s="25"/>
      <c r="T621" s="25"/>
      <c r="U621" s="25"/>
      <c r="V621" s="25"/>
      <c r="W621" s="25"/>
      <c r="X621" s="25"/>
      <c r="Y621" s="25"/>
      <c r="Z621" s="25"/>
    </row>
    <row r="622" spans="1:26" ht="12.75" customHeight="1" x14ac:dyDescent="0.25">
      <c r="A622" s="223"/>
      <c r="B622" s="172"/>
      <c r="C622" s="172"/>
      <c r="D622" s="222"/>
      <c r="E622" s="222"/>
      <c r="F622" s="223"/>
      <c r="G622" s="223"/>
      <c r="H622" s="223"/>
      <c r="I622" s="223"/>
      <c r="J622" s="223"/>
      <c r="K622" s="223"/>
      <c r="L622" s="223"/>
      <c r="M622" s="24"/>
      <c r="N622" s="25"/>
      <c r="O622" s="25"/>
      <c r="P622" s="25"/>
      <c r="Q622" s="25"/>
      <c r="R622" s="25"/>
      <c r="S622" s="25"/>
      <c r="T622" s="25"/>
      <c r="U622" s="25"/>
      <c r="V622" s="25"/>
      <c r="W622" s="25"/>
      <c r="X622" s="25"/>
      <c r="Y622" s="25"/>
      <c r="Z622" s="25"/>
    </row>
    <row r="623" spans="1:26" ht="12.75" customHeight="1" x14ac:dyDescent="0.25">
      <c r="A623" s="223"/>
      <c r="B623" s="172"/>
      <c r="C623" s="172"/>
      <c r="D623" s="222"/>
      <c r="E623" s="222"/>
      <c r="F623" s="223"/>
      <c r="G623" s="223"/>
      <c r="H623" s="223"/>
      <c r="I623" s="223"/>
      <c r="J623" s="223"/>
      <c r="K623" s="223"/>
      <c r="L623" s="223"/>
      <c r="M623" s="24"/>
      <c r="N623" s="25"/>
      <c r="O623" s="25"/>
      <c r="P623" s="25"/>
      <c r="Q623" s="25"/>
      <c r="R623" s="25"/>
      <c r="S623" s="25"/>
      <c r="T623" s="25"/>
      <c r="U623" s="25"/>
      <c r="V623" s="25"/>
      <c r="W623" s="25"/>
      <c r="X623" s="25"/>
      <c r="Y623" s="25"/>
      <c r="Z623" s="25"/>
    </row>
    <row r="624" spans="1:26" ht="12.75" customHeight="1" x14ac:dyDescent="0.25">
      <c r="A624" s="223"/>
      <c r="B624" s="172"/>
      <c r="C624" s="172"/>
      <c r="D624" s="222"/>
      <c r="E624" s="222"/>
      <c r="F624" s="223"/>
      <c r="G624" s="223"/>
      <c r="H624" s="223"/>
      <c r="I624" s="223"/>
      <c r="J624" s="223"/>
      <c r="K624" s="223"/>
      <c r="L624" s="223"/>
      <c r="M624" s="24"/>
      <c r="N624" s="25"/>
      <c r="O624" s="25"/>
      <c r="P624" s="25"/>
      <c r="Q624" s="25"/>
      <c r="R624" s="25"/>
      <c r="S624" s="25"/>
      <c r="T624" s="25"/>
      <c r="U624" s="25"/>
      <c r="V624" s="25"/>
      <c r="W624" s="25"/>
      <c r="X624" s="25"/>
      <c r="Y624" s="25"/>
      <c r="Z624" s="25"/>
    </row>
    <row r="625" spans="1:26" ht="12.75" customHeight="1" x14ac:dyDescent="0.25">
      <c r="A625" s="223"/>
      <c r="B625" s="172"/>
      <c r="C625" s="172"/>
      <c r="D625" s="222"/>
      <c r="E625" s="222"/>
      <c r="F625" s="223"/>
      <c r="G625" s="223"/>
      <c r="H625" s="223"/>
      <c r="I625" s="223"/>
      <c r="J625" s="223"/>
      <c r="K625" s="223"/>
      <c r="L625" s="223"/>
      <c r="M625" s="24"/>
      <c r="N625" s="25"/>
      <c r="O625" s="25"/>
      <c r="P625" s="25"/>
      <c r="Q625" s="25"/>
      <c r="R625" s="25"/>
      <c r="S625" s="25"/>
      <c r="T625" s="25"/>
      <c r="U625" s="25"/>
      <c r="V625" s="25"/>
      <c r="W625" s="25"/>
      <c r="X625" s="25"/>
      <c r="Y625" s="25"/>
      <c r="Z625" s="25"/>
    </row>
    <row r="626" spans="1:26" ht="12.75" customHeight="1" x14ac:dyDescent="0.25">
      <c r="A626" s="223"/>
      <c r="B626" s="172"/>
      <c r="C626" s="172"/>
      <c r="D626" s="222"/>
      <c r="E626" s="222"/>
      <c r="F626" s="223"/>
      <c r="G626" s="223"/>
      <c r="H626" s="223"/>
      <c r="I626" s="223"/>
      <c r="J626" s="223"/>
      <c r="K626" s="223"/>
      <c r="L626" s="223"/>
      <c r="M626" s="24"/>
      <c r="N626" s="25"/>
      <c r="O626" s="25"/>
      <c r="P626" s="25"/>
      <c r="Q626" s="25"/>
      <c r="R626" s="25"/>
      <c r="S626" s="25"/>
      <c r="T626" s="25"/>
      <c r="U626" s="25"/>
      <c r="V626" s="25"/>
      <c r="W626" s="25"/>
      <c r="X626" s="25"/>
      <c r="Y626" s="25"/>
      <c r="Z626" s="25"/>
    </row>
    <row r="627" spans="1:26" ht="12.75" customHeight="1" x14ac:dyDescent="0.25">
      <c r="A627" s="223"/>
      <c r="B627" s="172"/>
      <c r="C627" s="172"/>
      <c r="D627" s="222"/>
      <c r="E627" s="222"/>
      <c r="F627" s="223"/>
      <c r="G627" s="223"/>
      <c r="H627" s="223"/>
      <c r="I627" s="223"/>
      <c r="J627" s="223"/>
      <c r="K627" s="223"/>
      <c r="L627" s="223"/>
      <c r="M627" s="24"/>
      <c r="N627" s="25"/>
      <c r="O627" s="25"/>
      <c r="P627" s="25"/>
      <c r="Q627" s="25"/>
      <c r="R627" s="25"/>
      <c r="S627" s="25"/>
      <c r="T627" s="25"/>
      <c r="U627" s="25"/>
      <c r="V627" s="25"/>
      <c r="W627" s="25"/>
      <c r="X627" s="25"/>
      <c r="Y627" s="25"/>
      <c r="Z627" s="25"/>
    </row>
    <row r="628" spans="1:26" ht="12.75" customHeight="1" x14ac:dyDescent="0.25">
      <c r="A628" s="223"/>
      <c r="B628" s="172"/>
      <c r="C628" s="172"/>
      <c r="D628" s="222"/>
      <c r="E628" s="222"/>
      <c r="F628" s="223"/>
      <c r="G628" s="223"/>
      <c r="H628" s="223"/>
      <c r="I628" s="223"/>
      <c r="J628" s="223"/>
      <c r="K628" s="223"/>
      <c r="L628" s="223"/>
      <c r="M628" s="24"/>
      <c r="N628" s="25"/>
      <c r="O628" s="25"/>
      <c r="P628" s="25"/>
      <c r="Q628" s="25"/>
      <c r="R628" s="25"/>
      <c r="S628" s="25"/>
      <c r="T628" s="25"/>
      <c r="U628" s="25"/>
      <c r="V628" s="25"/>
      <c r="W628" s="25"/>
      <c r="X628" s="25"/>
      <c r="Y628" s="25"/>
      <c r="Z628" s="25"/>
    </row>
    <row r="629" spans="1:26" ht="12.75" customHeight="1" x14ac:dyDescent="0.25">
      <c r="A629" s="223"/>
      <c r="B629" s="172"/>
      <c r="C629" s="172"/>
      <c r="D629" s="222"/>
      <c r="E629" s="222"/>
      <c r="F629" s="223"/>
      <c r="G629" s="223"/>
      <c r="H629" s="223"/>
      <c r="I629" s="223"/>
      <c r="J629" s="223"/>
      <c r="K629" s="223"/>
      <c r="L629" s="223"/>
      <c r="M629" s="24"/>
      <c r="N629" s="25"/>
      <c r="O629" s="25"/>
      <c r="P629" s="25"/>
      <c r="Q629" s="25"/>
      <c r="R629" s="25"/>
      <c r="S629" s="25"/>
      <c r="T629" s="25"/>
      <c r="U629" s="25"/>
      <c r="V629" s="25"/>
      <c r="W629" s="25"/>
      <c r="X629" s="25"/>
      <c r="Y629" s="25"/>
      <c r="Z629" s="25"/>
    </row>
    <row r="630" spans="1:26" ht="12.75" customHeight="1" x14ac:dyDescent="0.25">
      <c r="A630" s="223"/>
      <c r="B630" s="172"/>
      <c r="C630" s="172"/>
      <c r="D630" s="222"/>
      <c r="E630" s="222"/>
      <c r="F630" s="223"/>
      <c r="G630" s="223"/>
      <c r="H630" s="223"/>
      <c r="I630" s="223"/>
      <c r="J630" s="223"/>
      <c r="K630" s="223"/>
      <c r="L630" s="223"/>
      <c r="M630" s="24"/>
      <c r="N630" s="25"/>
      <c r="O630" s="25"/>
      <c r="P630" s="25"/>
      <c r="Q630" s="25"/>
      <c r="R630" s="25"/>
      <c r="S630" s="25"/>
      <c r="T630" s="25"/>
      <c r="U630" s="25"/>
      <c r="V630" s="25"/>
      <c r="W630" s="25"/>
      <c r="X630" s="25"/>
      <c r="Y630" s="25"/>
      <c r="Z630" s="25"/>
    </row>
    <row r="631" spans="1:26" ht="12.75" customHeight="1" x14ac:dyDescent="0.25">
      <c r="A631" s="223"/>
      <c r="B631" s="172"/>
      <c r="C631" s="172"/>
      <c r="D631" s="222"/>
      <c r="E631" s="222"/>
      <c r="F631" s="223"/>
      <c r="G631" s="223"/>
      <c r="H631" s="223"/>
      <c r="I631" s="223"/>
      <c r="J631" s="223"/>
      <c r="K631" s="223"/>
      <c r="L631" s="223"/>
      <c r="M631" s="24"/>
      <c r="N631" s="25"/>
      <c r="O631" s="25"/>
      <c r="P631" s="25"/>
      <c r="Q631" s="25"/>
      <c r="R631" s="25"/>
      <c r="S631" s="25"/>
      <c r="T631" s="25"/>
      <c r="U631" s="25"/>
      <c r="V631" s="25"/>
      <c r="W631" s="25"/>
      <c r="X631" s="25"/>
      <c r="Y631" s="25"/>
      <c r="Z631" s="25"/>
    </row>
    <row r="632" spans="1:26" ht="12.75" customHeight="1" x14ac:dyDescent="0.25">
      <c r="A632" s="223"/>
      <c r="B632" s="172"/>
      <c r="C632" s="172"/>
      <c r="D632" s="222"/>
      <c r="E632" s="222"/>
      <c r="F632" s="223"/>
      <c r="G632" s="223"/>
      <c r="H632" s="223"/>
      <c r="I632" s="223"/>
      <c r="J632" s="223"/>
      <c r="K632" s="223"/>
      <c r="L632" s="223"/>
      <c r="M632" s="24"/>
      <c r="N632" s="25"/>
      <c r="O632" s="25"/>
      <c r="P632" s="25"/>
      <c r="Q632" s="25"/>
      <c r="R632" s="25"/>
      <c r="S632" s="25"/>
      <c r="T632" s="25"/>
      <c r="U632" s="25"/>
      <c r="V632" s="25"/>
      <c r="W632" s="25"/>
      <c r="X632" s="25"/>
      <c r="Y632" s="25"/>
      <c r="Z632" s="25"/>
    </row>
    <row r="633" spans="1:26" ht="12.75" customHeight="1" x14ac:dyDescent="0.25">
      <c r="A633" s="223"/>
      <c r="B633" s="172"/>
      <c r="C633" s="172"/>
      <c r="D633" s="222"/>
      <c r="E633" s="222"/>
      <c r="F633" s="223"/>
      <c r="G633" s="223"/>
      <c r="H633" s="223"/>
      <c r="I633" s="223"/>
      <c r="J633" s="223"/>
      <c r="K633" s="223"/>
      <c r="L633" s="223"/>
      <c r="M633" s="24"/>
      <c r="N633" s="25"/>
      <c r="O633" s="25"/>
      <c r="P633" s="25"/>
      <c r="Q633" s="25"/>
      <c r="R633" s="25"/>
      <c r="S633" s="25"/>
      <c r="T633" s="25"/>
      <c r="U633" s="25"/>
      <c r="V633" s="25"/>
      <c r="W633" s="25"/>
      <c r="X633" s="25"/>
      <c r="Y633" s="25"/>
      <c r="Z633" s="25"/>
    </row>
    <row r="634" spans="1:26" ht="12.75" customHeight="1" x14ac:dyDescent="0.25">
      <c r="A634" s="223"/>
      <c r="B634" s="172"/>
      <c r="C634" s="172"/>
      <c r="D634" s="222"/>
      <c r="E634" s="222"/>
      <c r="F634" s="223"/>
      <c r="G634" s="223"/>
      <c r="H634" s="223"/>
      <c r="I634" s="223"/>
      <c r="J634" s="223"/>
      <c r="K634" s="223"/>
      <c r="L634" s="223"/>
      <c r="M634" s="24"/>
      <c r="N634" s="25"/>
      <c r="O634" s="25"/>
      <c r="P634" s="25"/>
      <c r="Q634" s="25"/>
      <c r="R634" s="25"/>
      <c r="S634" s="25"/>
      <c r="T634" s="25"/>
      <c r="U634" s="25"/>
      <c r="V634" s="25"/>
      <c r="W634" s="25"/>
      <c r="X634" s="25"/>
      <c r="Y634" s="25"/>
      <c r="Z634" s="25"/>
    </row>
    <row r="635" spans="1:26" ht="12.75" customHeight="1" x14ac:dyDescent="0.25">
      <c r="A635" s="223"/>
      <c r="B635" s="172"/>
      <c r="C635" s="172"/>
      <c r="D635" s="222"/>
      <c r="E635" s="222"/>
      <c r="F635" s="223"/>
      <c r="G635" s="223"/>
      <c r="H635" s="223"/>
      <c r="I635" s="223"/>
      <c r="J635" s="223"/>
      <c r="K635" s="223"/>
      <c r="L635" s="223"/>
      <c r="M635" s="24"/>
      <c r="N635" s="25"/>
      <c r="O635" s="25"/>
      <c r="P635" s="25"/>
      <c r="Q635" s="25"/>
      <c r="R635" s="25"/>
      <c r="S635" s="25"/>
      <c r="T635" s="25"/>
      <c r="U635" s="25"/>
      <c r="V635" s="25"/>
      <c r="W635" s="25"/>
      <c r="X635" s="25"/>
      <c r="Y635" s="25"/>
      <c r="Z635" s="25"/>
    </row>
    <row r="636" spans="1:26" ht="12.75" customHeight="1" x14ac:dyDescent="0.25">
      <c r="A636" s="223"/>
      <c r="B636" s="172"/>
      <c r="C636" s="172"/>
      <c r="D636" s="222"/>
      <c r="E636" s="222"/>
      <c r="F636" s="223"/>
      <c r="G636" s="223"/>
      <c r="H636" s="223"/>
      <c r="I636" s="223"/>
      <c r="J636" s="223"/>
      <c r="K636" s="223"/>
      <c r="L636" s="223"/>
      <c r="M636" s="24"/>
      <c r="N636" s="25"/>
      <c r="O636" s="25"/>
      <c r="P636" s="25"/>
      <c r="Q636" s="25"/>
      <c r="R636" s="25"/>
      <c r="S636" s="25"/>
      <c r="T636" s="25"/>
      <c r="U636" s="25"/>
      <c r="V636" s="25"/>
      <c r="W636" s="25"/>
      <c r="X636" s="25"/>
      <c r="Y636" s="25"/>
      <c r="Z636" s="25"/>
    </row>
    <row r="637" spans="1:26" ht="12.75" customHeight="1" x14ac:dyDescent="0.25">
      <c r="A637" s="223"/>
      <c r="B637" s="172"/>
      <c r="C637" s="172"/>
      <c r="D637" s="222"/>
      <c r="E637" s="222"/>
      <c r="F637" s="223"/>
      <c r="G637" s="223"/>
      <c r="H637" s="223"/>
      <c r="I637" s="223"/>
      <c r="J637" s="223"/>
      <c r="K637" s="223"/>
      <c r="L637" s="223"/>
      <c r="M637" s="24"/>
      <c r="N637" s="25"/>
      <c r="O637" s="25"/>
      <c r="P637" s="25"/>
      <c r="Q637" s="25"/>
      <c r="R637" s="25"/>
      <c r="S637" s="25"/>
      <c r="T637" s="25"/>
      <c r="U637" s="25"/>
      <c r="V637" s="25"/>
      <c r="W637" s="25"/>
      <c r="X637" s="25"/>
      <c r="Y637" s="25"/>
      <c r="Z637" s="25"/>
    </row>
    <row r="638" spans="1:26" ht="12.75" customHeight="1" x14ac:dyDescent="0.25">
      <c r="A638" s="223"/>
      <c r="B638" s="172"/>
      <c r="C638" s="172"/>
      <c r="D638" s="222"/>
      <c r="E638" s="222"/>
      <c r="F638" s="223"/>
      <c r="G638" s="223"/>
      <c r="H638" s="223"/>
      <c r="I638" s="223"/>
      <c r="J638" s="223"/>
      <c r="K638" s="223"/>
      <c r="L638" s="223"/>
      <c r="M638" s="24"/>
      <c r="N638" s="25"/>
      <c r="O638" s="25"/>
      <c r="P638" s="25"/>
      <c r="Q638" s="25"/>
      <c r="R638" s="25"/>
      <c r="S638" s="25"/>
      <c r="T638" s="25"/>
      <c r="U638" s="25"/>
      <c r="V638" s="25"/>
      <c r="W638" s="25"/>
      <c r="X638" s="25"/>
      <c r="Y638" s="25"/>
      <c r="Z638" s="25"/>
    </row>
    <row r="639" spans="1:26" ht="12.75" customHeight="1" x14ac:dyDescent="0.25">
      <c r="A639" s="223"/>
      <c r="B639" s="172"/>
      <c r="C639" s="172"/>
      <c r="D639" s="222"/>
      <c r="E639" s="222"/>
      <c r="F639" s="223"/>
      <c r="G639" s="223"/>
      <c r="H639" s="223"/>
      <c r="I639" s="223"/>
      <c r="J639" s="223"/>
      <c r="K639" s="223"/>
      <c r="L639" s="223"/>
      <c r="M639" s="24"/>
      <c r="N639" s="25"/>
      <c r="O639" s="25"/>
      <c r="P639" s="25"/>
      <c r="Q639" s="25"/>
      <c r="R639" s="25"/>
      <c r="S639" s="25"/>
      <c r="T639" s="25"/>
      <c r="U639" s="25"/>
      <c r="V639" s="25"/>
      <c r="W639" s="25"/>
      <c r="X639" s="25"/>
      <c r="Y639" s="25"/>
      <c r="Z639" s="25"/>
    </row>
    <row r="640" spans="1:26" ht="12.75" customHeight="1" x14ac:dyDescent="0.25">
      <c r="A640" s="223"/>
      <c r="B640" s="172"/>
      <c r="C640" s="172"/>
      <c r="D640" s="222"/>
      <c r="E640" s="222"/>
      <c r="F640" s="223"/>
      <c r="G640" s="223"/>
      <c r="H640" s="223"/>
      <c r="I640" s="223"/>
      <c r="J640" s="223"/>
      <c r="K640" s="223"/>
      <c r="L640" s="223"/>
      <c r="M640" s="24"/>
      <c r="N640" s="25"/>
      <c r="O640" s="25"/>
      <c r="P640" s="25"/>
      <c r="Q640" s="25"/>
      <c r="R640" s="25"/>
      <c r="S640" s="25"/>
      <c r="T640" s="25"/>
      <c r="U640" s="25"/>
      <c r="V640" s="25"/>
      <c r="W640" s="25"/>
      <c r="X640" s="25"/>
      <c r="Y640" s="25"/>
      <c r="Z640" s="25"/>
    </row>
    <row r="641" spans="1:26" ht="12.75" customHeight="1" x14ac:dyDescent="0.25">
      <c r="A641" s="223"/>
      <c r="B641" s="172"/>
      <c r="C641" s="172"/>
      <c r="D641" s="222"/>
      <c r="E641" s="222"/>
      <c r="F641" s="223"/>
      <c r="G641" s="223"/>
      <c r="H641" s="223"/>
      <c r="I641" s="223"/>
      <c r="J641" s="223"/>
      <c r="K641" s="223"/>
      <c r="L641" s="223"/>
      <c r="M641" s="24"/>
      <c r="N641" s="25"/>
      <c r="O641" s="25"/>
      <c r="P641" s="25"/>
      <c r="Q641" s="25"/>
      <c r="R641" s="25"/>
      <c r="S641" s="25"/>
      <c r="T641" s="25"/>
      <c r="U641" s="25"/>
      <c r="V641" s="25"/>
      <c r="W641" s="25"/>
      <c r="X641" s="25"/>
      <c r="Y641" s="25"/>
      <c r="Z641" s="25"/>
    </row>
    <row r="642" spans="1:26" ht="12.75" customHeight="1" x14ac:dyDescent="0.25">
      <c r="A642" s="223"/>
      <c r="B642" s="172"/>
      <c r="C642" s="172"/>
      <c r="D642" s="222"/>
      <c r="E642" s="222"/>
      <c r="F642" s="223"/>
      <c r="G642" s="223"/>
      <c r="H642" s="223"/>
      <c r="I642" s="223"/>
      <c r="J642" s="223"/>
      <c r="K642" s="223"/>
      <c r="L642" s="223"/>
      <c r="M642" s="24"/>
      <c r="N642" s="25"/>
      <c r="O642" s="25"/>
      <c r="P642" s="25"/>
      <c r="Q642" s="25"/>
      <c r="R642" s="25"/>
      <c r="S642" s="25"/>
      <c r="T642" s="25"/>
      <c r="U642" s="25"/>
      <c r="V642" s="25"/>
      <c r="W642" s="25"/>
      <c r="X642" s="25"/>
      <c r="Y642" s="25"/>
      <c r="Z642" s="25"/>
    </row>
    <row r="643" spans="1:26" ht="12.75" customHeight="1" x14ac:dyDescent="0.25">
      <c r="A643" s="223"/>
      <c r="B643" s="172"/>
      <c r="C643" s="172"/>
      <c r="D643" s="222"/>
      <c r="E643" s="222"/>
      <c r="F643" s="223"/>
      <c r="G643" s="223"/>
      <c r="H643" s="223"/>
      <c r="I643" s="223"/>
      <c r="J643" s="223"/>
      <c r="K643" s="223"/>
      <c r="L643" s="223"/>
      <c r="M643" s="24"/>
      <c r="N643" s="25"/>
      <c r="O643" s="25"/>
      <c r="P643" s="25"/>
      <c r="Q643" s="25"/>
      <c r="R643" s="25"/>
      <c r="S643" s="25"/>
      <c r="T643" s="25"/>
      <c r="U643" s="25"/>
      <c r="V643" s="25"/>
      <c r="W643" s="25"/>
      <c r="X643" s="25"/>
      <c r="Y643" s="25"/>
      <c r="Z643" s="25"/>
    </row>
    <row r="644" spans="1:26" ht="12.75" customHeight="1" x14ac:dyDescent="0.25">
      <c r="A644" s="223"/>
      <c r="B644" s="172"/>
      <c r="C644" s="172"/>
      <c r="D644" s="222"/>
      <c r="E644" s="222"/>
      <c r="F644" s="223"/>
      <c r="G644" s="223"/>
      <c r="H644" s="223"/>
      <c r="I644" s="223"/>
      <c r="J644" s="223"/>
      <c r="K644" s="223"/>
      <c r="L644" s="223"/>
      <c r="M644" s="24"/>
      <c r="N644" s="25"/>
      <c r="O644" s="25"/>
      <c r="P644" s="25"/>
      <c r="Q644" s="25"/>
      <c r="R644" s="25"/>
      <c r="S644" s="25"/>
      <c r="T644" s="25"/>
      <c r="U644" s="25"/>
      <c r="V644" s="25"/>
      <c r="W644" s="25"/>
      <c r="X644" s="25"/>
      <c r="Y644" s="25"/>
      <c r="Z644" s="25"/>
    </row>
    <row r="645" spans="1:26" ht="12.75" customHeight="1" x14ac:dyDescent="0.25">
      <c r="A645" s="223"/>
      <c r="B645" s="172"/>
      <c r="C645" s="172"/>
      <c r="D645" s="222"/>
      <c r="E645" s="222"/>
      <c r="F645" s="223"/>
      <c r="G645" s="223"/>
      <c r="H645" s="223"/>
      <c r="I645" s="223"/>
      <c r="J645" s="223"/>
      <c r="K645" s="223"/>
      <c r="L645" s="223"/>
      <c r="M645" s="24"/>
      <c r="N645" s="25"/>
      <c r="O645" s="25"/>
      <c r="P645" s="25"/>
      <c r="Q645" s="25"/>
      <c r="R645" s="25"/>
      <c r="S645" s="25"/>
      <c r="T645" s="25"/>
      <c r="U645" s="25"/>
      <c r="V645" s="25"/>
      <c r="W645" s="25"/>
      <c r="X645" s="25"/>
      <c r="Y645" s="25"/>
      <c r="Z645" s="25"/>
    </row>
    <row r="646" spans="1:26" ht="12.75" customHeight="1" x14ac:dyDescent="0.25">
      <c r="A646" s="223"/>
      <c r="B646" s="172"/>
      <c r="C646" s="172"/>
      <c r="D646" s="222"/>
      <c r="E646" s="222"/>
      <c r="F646" s="223"/>
      <c r="G646" s="223"/>
      <c r="H646" s="223"/>
      <c r="I646" s="223"/>
      <c r="J646" s="223"/>
      <c r="K646" s="223"/>
      <c r="L646" s="223"/>
      <c r="M646" s="24"/>
      <c r="N646" s="25"/>
      <c r="O646" s="25"/>
      <c r="P646" s="25"/>
      <c r="Q646" s="25"/>
      <c r="R646" s="25"/>
      <c r="S646" s="25"/>
      <c r="T646" s="25"/>
      <c r="U646" s="25"/>
      <c r="V646" s="25"/>
      <c r="W646" s="25"/>
      <c r="X646" s="25"/>
      <c r="Y646" s="25"/>
      <c r="Z646" s="25"/>
    </row>
    <row r="647" spans="1:26" ht="12.75" customHeight="1" x14ac:dyDescent="0.25">
      <c r="A647" s="223"/>
      <c r="B647" s="172"/>
      <c r="C647" s="172"/>
      <c r="D647" s="222"/>
      <c r="E647" s="222"/>
      <c r="F647" s="223"/>
      <c r="G647" s="223"/>
      <c r="H647" s="223"/>
      <c r="I647" s="223"/>
      <c r="J647" s="223"/>
      <c r="K647" s="223"/>
      <c r="L647" s="223"/>
      <c r="M647" s="24"/>
      <c r="N647" s="25"/>
      <c r="O647" s="25"/>
      <c r="P647" s="25"/>
      <c r="Q647" s="25"/>
      <c r="R647" s="25"/>
      <c r="S647" s="25"/>
      <c r="T647" s="25"/>
      <c r="U647" s="25"/>
      <c r="V647" s="25"/>
      <c r="W647" s="25"/>
      <c r="X647" s="25"/>
      <c r="Y647" s="25"/>
      <c r="Z647" s="25"/>
    </row>
    <row r="648" spans="1:26" ht="12.75" customHeight="1" x14ac:dyDescent="0.25">
      <c r="A648" s="223"/>
      <c r="B648" s="172"/>
      <c r="C648" s="172"/>
      <c r="D648" s="222"/>
      <c r="E648" s="222"/>
      <c r="F648" s="223"/>
      <c r="G648" s="223"/>
      <c r="H648" s="223"/>
      <c r="I648" s="223"/>
      <c r="J648" s="223"/>
      <c r="K648" s="223"/>
      <c r="L648" s="223"/>
      <c r="M648" s="24"/>
      <c r="N648" s="25"/>
      <c r="O648" s="25"/>
      <c r="P648" s="25"/>
      <c r="Q648" s="25"/>
      <c r="R648" s="25"/>
      <c r="S648" s="25"/>
      <c r="T648" s="25"/>
      <c r="U648" s="25"/>
      <c r="V648" s="25"/>
      <c r="W648" s="25"/>
      <c r="X648" s="25"/>
      <c r="Y648" s="25"/>
      <c r="Z648" s="25"/>
    </row>
    <row r="649" spans="1:26" ht="12.75" customHeight="1" x14ac:dyDescent="0.25">
      <c r="A649" s="223"/>
      <c r="B649" s="172"/>
      <c r="C649" s="172"/>
      <c r="D649" s="222"/>
      <c r="E649" s="222"/>
      <c r="F649" s="223"/>
      <c r="G649" s="223"/>
      <c r="H649" s="223"/>
      <c r="I649" s="223"/>
      <c r="J649" s="223"/>
      <c r="K649" s="223"/>
      <c r="L649" s="223"/>
      <c r="M649" s="24"/>
      <c r="N649" s="25"/>
      <c r="O649" s="25"/>
      <c r="P649" s="25"/>
      <c r="Q649" s="25"/>
      <c r="R649" s="25"/>
      <c r="S649" s="25"/>
      <c r="T649" s="25"/>
      <c r="U649" s="25"/>
      <c r="V649" s="25"/>
      <c r="W649" s="25"/>
      <c r="X649" s="25"/>
      <c r="Y649" s="25"/>
      <c r="Z649" s="25"/>
    </row>
    <row r="650" spans="1:26" ht="12.75" customHeight="1" x14ac:dyDescent="0.25">
      <c r="A650" s="223"/>
      <c r="B650" s="172"/>
      <c r="C650" s="172"/>
      <c r="D650" s="222"/>
      <c r="E650" s="222"/>
      <c r="F650" s="223"/>
      <c r="G650" s="223"/>
      <c r="H650" s="223"/>
      <c r="I650" s="223"/>
      <c r="J650" s="223"/>
      <c r="K650" s="223"/>
      <c r="L650" s="223"/>
      <c r="M650" s="24"/>
      <c r="N650" s="25"/>
      <c r="O650" s="25"/>
      <c r="P650" s="25"/>
      <c r="Q650" s="25"/>
      <c r="R650" s="25"/>
      <c r="S650" s="25"/>
      <c r="T650" s="25"/>
      <c r="U650" s="25"/>
      <c r="V650" s="25"/>
      <c r="W650" s="25"/>
      <c r="X650" s="25"/>
      <c r="Y650" s="25"/>
      <c r="Z650" s="25"/>
    </row>
    <row r="651" spans="1:26" ht="12.75" customHeight="1" x14ac:dyDescent="0.25">
      <c r="A651" s="223"/>
      <c r="B651" s="172"/>
      <c r="C651" s="172"/>
      <c r="D651" s="222"/>
      <c r="E651" s="222"/>
      <c r="F651" s="223"/>
      <c r="G651" s="223"/>
      <c r="H651" s="223"/>
      <c r="I651" s="223"/>
      <c r="J651" s="223"/>
      <c r="K651" s="223"/>
      <c r="L651" s="223"/>
      <c r="M651" s="24"/>
      <c r="N651" s="25"/>
      <c r="O651" s="25"/>
      <c r="P651" s="25"/>
      <c r="Q651" s="25"/>
      <c r="R651" s="25"/>
      <c r="S651" s="25"/>
      <c r="T651" s="25"/>
      <c r="U651" s="25"/>
      <c r="V651" s="25"/>
      <c r="W651" s="25"/>
      <c r="X651" s="25"/>
      <c r="Y651" s="25"/>
      <c r="Z651" s="25"/>
    </row>
    <row r="652" spans="1:26" ht="12.75" customHeight="1" x14ac:dyDescent="0.25">
      <c r="A652" s="223"/>
      <c r="B652" s="172"/>
      <c r="C652" s="172"/>
      <c r="D652" s="222"/>
      <c r="E652" s="222"/>
      <c r="F652" s="223"/>
      <c r="G652" s="223"/>
      <c r="H652" s="223"/>
      <c r="I652" s="223"/>
      <c r="J652" s="223"/>
      <c r="K652" s="223"/>
      <c r="L652" s="223"/>
      <c r="M652" s="24"/>
      <c r="N652" s="25"/>
      <c r="O652" s="25"/>
      <c r="P652" s="25"/>
      <c r="Q652" s="25"/>
      <c r="R652" s="25"/>
      <c r="S652" s="25"/>
      <c r="T652" s="25"/>
      <c r="U652" s="25"/>
      <c r="V652" s="25"/>
      <c r="W652" s="25"/>
      <c r="X652" s="25"/>
      <c r="Y652" s="25"/>
      <c r="Z652" s="25"/>
    </row>
    <row r="653" spans="1:26" ht="12.75" customHeight="1" x14ac:dyDescent="0.25">
      <c r="A653" s="223"/>
      <c r="B653" s="172"/>
      <c r="C653" s="172"/>
      <c r="D653" s="222"/>
      <c r="E653" s="222"/>
      <c r="F653" s="223"/>
      <c r="G653" s="223"/>
      <c r="H653" s="223"/>
      <c r="I653" s="223"/>
      <c r="J653" s="223"/>
      <c r="K653" s="223"/>
      <c r="L653" s="223"/>
      <c r="M653" s="24"/>
      <c r="N653" s="25"/>
      <c r="O653" s="25"/>
      <c r="P653" s="25"/>
      <c r="Q653" s="25"/>
      <c r="R653" s="25"/>
      <c r="S653" s="25"/>
      <c r="T653" s="25"/>
      <c r="U653" s="25"/>
      <c r="V653" s="25"/>
      <c r="W653" s="25"/>
      <c r="X653" s="25"/>
      <c r="Y653" s="25"/>
      <c r="Z653" s="25"/>
    </row>
    <row r="654" spans="1:26" ht="12.75" customHeight="1" x14ac:dyDescent="0.25">
      <c r="A654" s="223"/>
      <c r="B654" s="172"/>
      <c r="C654" s="172"/>
      <c r="D654" s="222"/>
      <c r="E654" s="222"/>
      <c r="F654" s="223"/>
      <c r="G654" s="223"/>
      <c r="H654" s="223"/>
      <c r="I654" s="223"/>
      <c r="J654" s="223"/>
      <c r="K654" s="223"/>
      <c r="L654" s="223"/>
      <c r="M654" s="24"/>
      <c r="N654" s="25"/>
      <c r="O654" s="25"/>
      <c r="P654" s="25"/>
      <c r="Q654" s="25"/>
      <c r="R654" s="25"/>
      <c r="S654" s="25"/>
      <c r="T654" s="25"/>
      <c r="U654" s="25"/>
      <c r="V654" s="25"/>
      <c r="W654" s="25"/>
      <c r="X654" s="25"/>
      <c r="Y654" s="25"/>
      <c r="Z654" s="25"/>
    </row>
    <row r="655" spans="1:26" ht="12.75" customHeight="1" x14ac:dyDescent="0.25">
      <c r="A655" s="223"/>
      <c r="B655" s="172"/>
      <c r="C655" s="172"/>
      <c r="D655" s="222"/>
      <c r="E655" s="222"/>
      <c r="F655" s="223"/>
      <c r="G655" s="223"/>
      <c r="H655" s="223"/>
      <c r="I655" s="223"/>
      <c r="J655" s="223"/>
      <c r="K655" s="223"/>
      <c r="L655" s="223"/>
      <c r="M655" s="24"/>
      <c r="N655" s="25"/>
      <c r="O655" s="25"/>
      <c r="P655" s="25"/>
      <c r="Q655" s="25"/>
      <c r="R655" s="25"/>
      <c r="S655" s="25"/>
      <c r="T655" s="25"/>
      <c r="U655" s="25"/>
      <c r="V655" s="25"/>
      <c r="W655" s="25"/>
      <c r="X655" s="25"/>
      <c r="Y655" s="25"/>
      <c r="Z655" s="25"/>
    </row>
    <row r="656" spans="1:26" ht="12.75" customHeight="1" x14ac:dyDescent="0.25">
      <c r="A656" s="223"/>
      <c r="B656" s="172"/>
      <c r="C656" s="172"/>
      <c r="D656" s="222"/>
      <c r="E656" s="222"/>
      <c r="F656" s="223"/>
      <c r="G656" s="223"/>
      <c r="H656" s="223"/>
      <c r="I656" s="223"/>
      <c r="J656" s="223"/>
      <c r="K656" s="223"/>
      <c r="L656" s="223"/>
      <c r="M656" s="24"/>
      <c r="N656" s="25"/>
      <c r="O656" s="25"/>
      <c r="P656" s="25"/>
      <c r="Q656" s="25"/>
      <c r="R656" s="25"/>
      <c r="S656" s="25"/>
      <c r="T656" s="25"/>
      <c r="U656" s="25"/>
      <c r="V656" s="25"/>
      <c r="W656" s="25"/>
      <c r="X656" s="25"/>
      <c r="Y656" s="25"/>
      <c r="Z656" s="25"/>
    </row>
    <row r="657" spans="1:26" ht="12.75" customHeight="1" x14ac:dyDescent="0.25">
      <c r="A657" s="223"/>
      <c r="B657" s="172"/>
      <c r="C657" s="172"/>
      <c r="D657" s="222"/>
      <c r="E657" s="222"/>
      <c r="F657" s="223"/>
      <c r="G657" s="223"/>
      <c r="H657" s="223"/>
      <c r="I657" s="223"/>
      <c r="J657" s="223"/>
      <c r="K657" s="223"/>
      <c r="L657" s="223"/>
      <c r="M657" s="24"/>
      <c r="N657" s="25"/>
      <c r="O657" s="25"/>
      <c r="P657" s="25"/>
      <c r="Q657" s="25"/>
      <c r="R657" s="25"/>
      <c r="S657" s="25"/>
      <c r="T657" s="25"/>
      <c r="U657" s="25"/>
      <c r="V657" s="25"/>
      <c r="W657" s="25"/>
      <c r="X657" s="25"/>
      <c r="Y657" s="25"/>
      <c r="Z657" s="25"/>
    </row>
    <row r="658" spans="1:26" ht="12.75" customHeight="1" x14ac:dyDescent="0.25">
      <c r="A658" s="223"/>
      <c r="B658" s="172"/>
      <c r="C658" s="172"/>
      <c r="D658" s="222"/>
      <c r="E658" s="222"/>
      <c r="F658" s="223"/>
      <c r="G658" s="223"/>
      <c r="H658" s="223"/>
      <c r="I658" s="223"/>
      <c r="J658" s="223"/>
      <c r="K658" s="223"/>
      <c r="L658" s="223"/>
      <c r="M658" s="24"/>
      <c r="N658" s="25"/>
      <c r="O658" s="25"/>
      <c r="P658" s="25"/>
      <c r="Q658" s="25"/>
      <c r="R658" s="25"/>
      <c r="S658" s="25"/>
      <c r="T658" s="25"/>
      <c r="U658" s="25"/>
      <c r="V658" s="25"/>
      <c r="W658" s="25"/>
      <c r="X658" s="25"/>
      <c r="Y658" s="25"/>
      <c r="Z658" s="25"/>
    </row>
    <row r="659" spans="1:26" ht="12.75" customHeight="1" x14ac:dyDescent="0.25">
      <c r="A659" s="223"/>
      <c r="B659" s="172"/>
      <c r="C659" s="172"/>
      <c r="D659" s="222"/>
      <c r="E659" s="222"/>
      <c r="F659" s="223"/>
      <c r="G659" s="223"/>
      <c r="H659" s="223"/>
      <c r="I659" s="223"/>
      <c r="J659" s="223"/>
      <c r="K659" s="223"/>
      <c r="L659" s="223"/>
      <c r="M659" s="24"/>
      <c r="N659" s="25"/>
      <c r="O659" s="25"/>
      <c r="P659" s="25"/>
      <c r="Q659" s="25"/>
      <c r="R659" s="25"/>
      <c r="S659" s="25"/>
      <c r="T659" s="25"/>
      <c r="U659" s="25"/>
      <c r="V659" s="25"/>
      <c r="W659" s="25"/>
      <c r="X659" s="25"/>
      <c r="Y659" s="25"/>
      <c r="Z659" s="25"/>
    </row>
    <row r="660" spans="1:26" ht="12.75" customHeight="1" x14ac:dyDescent="0.25">
      <c r="A660" s="223"/>
      <c r="B660" s="172"/>
      <c r="C660" s="172"/>
      <c r="D660" s="222"/>
      <c r="E660" s="222"/>
      <c r="F660" s="223"/>
      <c r="G660" s="223"/>
      <c r="H660" s="223"/>
      <c r="I660" s="223"/>
      <c r="J660" s="223"/>
      <c r="K660" s="223"/>
      <c r="L660" s="223"/>
      <c r="M660" s="24"/>
      <c r="N660" s="25"/>
      <c r="O660" s="25"/>
      <c r="P660" s="25"/>
      <c r="Q660" s="25"/>
      <c r="R660" s="25"/>
      <c r="S660" s="25"/>
      <c r="T660" s="25"/>
      <c r="U660" s="25"/>
      <c r="V660" s="25"/>
      <c r="W660" s="25"/>
      <c r="X660" s="25"/>
      <c r="Y660" s="25"/>
      <c r="Z660" s="25"/>
    </row>
    <row r="661" spans="1:26" ht="12.75" customHeight="1" x14ac:dyDescent="0.25">
      <c r="A661" s="223"/>
      <c r="B661" s="172"/>
      <c r="C661" s="172"/>
      <c r="D661" s="222"/>
      <c r="E661" s="222"/>
      <c r="F661" s="223"/>
      <c r="G661" s="223"/>
      <c r="H661" s="223"/>
      <c r="I661" s="223"/>
      <c r="J661" s="223"/>
      <c r="K661" s="223"/>
      <c r="L661" s="223"/>
      <c r="M661" s="24"/>
      <c r="N661" s="25"/>
      <c r="O661" s="25"/>
      <c r="P661" s="25"/>
      <c r="Q661" s="25"/>
      <c r="R661" s="25"/>
      <c r="S661" s="25"/>
      <c r="T661" s="25"/>
      <c r="U661" s="25"/>
      <c r="V661" s="25"/>
      <c r="W661" s="25"/>
      <c r="X661" s="25"/>
      <c r="Y661" s="25"/>
      <c r="Z661" s="25"/>
    </row>
    <row r="662" spans="1:26" ht="12.75" customHeight="1" x14ac:dyDescent="0.25">
      <c r="A662" s="223"/>
      <c r="B662" s="172"/>
      <c r="C662" s="172"/>
      <c r="D662" s="222"/>
      <c r="E662" s="222"/>
      <c r="F662" s="223"/>
      <c r="G662" s="223"/>
      <c r="H662" s="223"/>
      <c r="I662" s="223"/>
      <c r="J662" s="223"/>
      <c r="K662" s="223"/>
      <c r="L662" s="223"/>
      <c r="M662" s="24"/>
      <c r="N662" s="25"/>
      <c r="O662" s="25"/>
      <c r="P662" s="25"/>
      <c r="Q662" s="25"/>
      <c r="R662" s="25"/>
      <c r="S662" s="25"/>
      <c r="T662" s="25"/>
      <c r="U662" s="25"/>
      <c r="V662" s="25"/>
      <c r="W662" s="25"/>
      <c r="X662" s="25"/>
      <c r="Y662" s="25"/>
      <c r="Z662" s="25"/>
    </row>
    <row r="663" spans="1:26" ht="12.75" customHeight="1" x14ac:dyDescent="0.25">
      <c r="A663" s="223"/>
      <c r="B663" s="172"/>
      <c r="C663" s="172"/>
      <c r="D663" s="222"/>
      <c r="E663" s="222"/>
      <c r="F663" s="223"/>
      <c r="G663" s="223"/>
      <c r="H663" s="223"/>
      <c r="I663" s="223"/>
      <c r="J663" s="223"/>
      <c r="K663" s="223"/>
      <c r="L663" s="223"/>
      <c r="M663" s="24"/>
      <c r="N663" s="25"/>
      <c r="O663" s="25"/>
      <c r="P663" s="25"/>
      <c r="Q663" s="25"/>
      <c r="R663" s="25"/>
      <c r="S663" s="25"/>
      <c r="T663" s="25"/>
      <c r="U663" s="25"/>
      <c r="V663" s="25"/>
      <c r="W663" s="25"/>
      <c r="X663" s="25"/>
      <c r="Y663" s="25"/>
      <c r="Z663" s="25"/>
    </row>
    <row r="664" spans="1:26" ht="12.75" customHeight="1" x14ac:dyDescent="0.25">
      <c r="A664" s="223"/>
      <c r="B664" s="172"/>
      <c r="C664" s="172"/>
      <c r="D664" s="222"/>
      <c r="E664" s="222"/>
      <c r="F664" s="223"/>
      <c r="G664" s="223"/>
      <c r="H664" s="223"/>
      <c r="I664" s="223"/>
      <c r="J664" s="223"/>
      <c r="K664" s="223"/>
      <c r="L664" s="223"/>
      <c r="M664" s="24"/>
      <c r="N664" s="25"/>
      <c r="O664" s="25"/>
      <c r="P664" s="25"/>
      <c r="Q664" s="25"/>
      <c r="R664" s="25"/>
      <c r="S664" s="25"/>
      <c r="T664" s="25"/>
      <c r="U664" s="25"/>
      <c r="V664" s="25"/>
      <c r="W664" s="25"/>
      <c r="X664" s="25"/>
      <c r="Y664" s="25"/>
      <c r="Z664" s="25"/>
    </row>
    <row r="665" spans="1:26" ht="12.75" customHeight="1" x14ac:dyDescent="0.25">
      <c r="A665" s="223"/>
      <c r="B665" s="172"/>
      <c r="C665" s="172"/>
      <c r="D665" s="222"/>
      <c r="E665" s="222"/>
      <c r="F665" s="223"/>
      <c r="G665" s="223"/>
      <c r="H665" s="223"/>
      <c r="I665" s="223"/>
      <c r="J665" s="223"/>
      <c r="K665" s="223"/>
      <c r="L665" s="223"/>
      <c r="M665" s="24"/>
      <c r="N665" s="25"/>
      <c r="O665" s="25"/>
      <c r="P665" s="25"/>
      <c r="Q665" s="25"/>
      <c r="R665" s="25"/>
      <c r="S665" s="25"/>
      <c r="T665" s="25"/>
      <c r="U665" s="25"/>
      <c r="V665" s="25"/>
      <c r="W665" s="25"/>
      <c r="X665" s="25"/>
      <c r="Y665" s="25"/>
      <c r="Z665" s="25"/>
    </row>
    <row r="666" spans="1:26" ht="12.75" customHeight="1" x14ac:dyDescent="0.25">
      <c r="A666" s="223"/>
      <c r="B666" s="172"/>
      <c r="C666" s="172"/>
      <c r="D666" s="222"/>
      <c r="E666" s="222"/>
      <c r="F666" s="223"/>
      <c r="G666" s="223"/>
      <c r="H666" s="223"/>
      <c r="I666" s="223"/>
      <c r="J666" s="223"/>
      <c r="K666" s="223"/>
      <c r="L666" s="223"/>
      <c r="M666" s="24"/>
      <c r="N666" s="25"/>
      <c r="O666" s="25"/>
      <c r="P666" s="25"/>
      <c r="Q666" s="25"/>
      <c r="R666" s="25"/>
      <c r="S666" s="25"/>
      <c r="T666" s="25"/>
      <c r="U666" s="25"/>
      <c r="V666" s="25"/>
      <c r="W666" s="25"/>
      <c r="X666" s="25"/>
      <c r="Y666" s="25"/>
      <c r="Z666" s="25"/>
    </row>
    <row r="667" spans="1:26" ht="12.75" customHeight="1" x14ac:dyDescent="0.25">
      <c r="A667" s="223"/>
      <c r="B667" s="172"/>
      <c r="C667" s="172"/>
      <c r="D667" s="222"/>
      <c r="E667" s="222"/>
      <c r="F667" s="223"/>
      <c r="G667" s="223"/>
      <c r="H667" s="223"/>
      <c r="I667" s="223"/>
      <c r="J667" s="223"/>
      <c r="K667" s="223"/>
      <c r="L667" s="223"/>
      <c r="M667" s="24"/>
      <c r="N667" s="25"/>
      <c r="O667" s="25"/>
      <c r="P667" s="25"/>
      <c r="Q667" s="25"/>
      <c r="R667" s="25"/>
      <c r="S667" s="25"/>
      <c r="T667" s="25"/>
      <c r="U667" s="25"/>
      <c r="V667" s="25"/>
      <c r="W667" s="25"/>
      <c r="X667" s="25"/>
      <c r="Y667" s="25"/>
      <c r="Z667" s="25"/>
    </row>
    <row r="668" spans="1:26" ht="12.75" customHeight="1" x14ac:dyDescent="0.25">
      <c r="A668" s="223"/>
      <c r="B668" s="172"/>
      <c r="C668" s="172"/>
      <c r="D668" s="222"/>
      <c r="E668" s="222"/>
      <c r="F668" s="223"/>
      <c r="G668" s="223"/>
      <c r="H668" s="223"/>
      <c r="I668" s="223"/>
      <c r="J668" s="223"/>
      <c r="K668" s="223"/>
      <c r="L668" s="223"/>
      <c r="M668" s="24"/>
      <c r="N668" s="25"/>
      <c r="O668" s="25"/>
      <c r="P668" s="25"/>
      <c r="Q668" s="25"/>
      <c r="R668" s="25"/>
      <c r="S668" s="25"/>
      <c r="T668" s="25"/>
      <c r="U668" s="25"/>
      <c r="V668" s="25"/>
      <c r="W668" s="25"/>
      <c r="X668" s="25"/>
      <c r="Y668" s="25"/>
      <c r="Z668" s="25"/>
    </row>
    <row r="669" spans="1:26" ht="12.75" customHeight="1" x14ac:dyDescent="0.25">
      <c r="A669" s="223"/>
      <c r="B669" s="172"/>
      <c r="C669" s="172"/>
      <c r="D669" s="222"/>
      <c r="E669" s="222"/>
      <c r="F669" s="223"/>
      <c r="G669" s="223"/>
      <c r="H669" s="223"/>
      <c r="I669" s="223"/>
      <c r="J669" s="223"/>
      <c r="K669" s="223"/>
      <c r="L669" s="223"/>
      <c r="M669" s="24"/>
      <c r="N669" s="25"/>
      <c r="O669" s="25"/>
      <c r="P669" s="25"/>
      <c r="Q669" s="25"/>
      <c r="R669" s="25"/>
      <c r="S669" s="25"/>
      <c r="T669" s="25"/>
      <c r="U669" s="25"/>
      <c r="V669" s="25"/>
      <c r="W669" s="25"/>
      <c r="X669" s="25"/>
      <c r="Y669" s="25"/>
      <c r="Z669" s="25"/>
    </row>
    <row r="670" spans="1:26" ht="12.75" customHeight="1" x14ac:dyDescent="0.25">
      <c r="A670" s="223"/>
      <c r="B670" s="172"/>
      <c r="C670" s="172"/>
      <c r="D670" s="222"/>
      <c r="E670" s="222"/>
      <c r="F670" s="223"/>
      <c r="G670" s="223"/>
      <c r="H670" s="223"/>
      <c r="I670" s="223"/>
      <c r="J670" s="223"/>
      <c r="K670" s="223"/>
      <c r="L670" s="223"/>
      <c r="M670" s="24"/>
      <c r="N670" s="25"/>
      <c r="O670" s="25"/>
      <c r="P670" s="25"/>
      <c r="Q670" s="25"/>
      <c r="R670" s="25"/>
      <c r="S670" s="25"/>
      <c r="T670" s="25"/>
      <c r="U670" s="25"/>
      <c r="V670" s="25"/>
      <c r="W670" s="25"/>
      <c r="X670" s="25"/>
      <c r="Y670" s="25"/>
      <c r="Z670" s="25"/>
    </row>
    <row r="671" spans="1:26" ht="12.75" customHeight="1" x14ac:dyDescent="0.25">
      <c r="A671" s="223"/>
      <c r="B671" s="172"/>
      <c r="C671" s="172"/>
      <c r="D671" s="222"/>
      <c r="E671" s="222"/>
      <c r="F671" s="223"/>
      <c r="G671" s="223"/>
      <c r="H671" s="223"/>
      <c r="I671" s="223"/>
      <c r="J671" s="223"/>
      <c r="K671" s="223"/>
      <c r="L671" s="223"/>
      <c r="M671" s="24"/>
      <c r="N671" s="25"/>
      <c r="O671" s="25"/>
      <c r="P671" s="25"/>
      <c r="Q671" s="25"/>
      <c r="R671" s="25"/>
      <c r="S671" s="25"/>
      <c r="T671" s="25"/>
      <c r="U671" s="25"/>
      <c r="V671" s="25"/>
      <c r="W671" s="25"/>
      <c r="X671" s="25"/>
      <c r="Y671" s="25"/>
      <c r="Z671" s="25"/>
    </row>
    <row r="672" spans="1:26" ht="12.75" customHeight="1" x14ac:dyDescent="0.25">
      <c r="A672" s="223"/>
      <c r="B672" s="172"/>
      <c r="C672" s="172"/>
      <c r="D672" s="222"/>
      <c r="E672" s="222"/>
      <c r="F672" s="223"/>
      <c r="G672" s="223"/>
      <c r="H672" s="223"/>
      <c r="I672" s="223"/>
      <c r="J672" s="223"/>
      <c r="K672" s="223"/>
      <c r="L672" s="223"/>
      <c r="M672" s="24"/>
      <c r="N672" s="25"/>
      <c r="O672" s="25"/>
      <c r="P672" s="25"/>
      <c r="Q672" s="25"/>
      <c r="R672" s="25"/>
      <c r="S672" s="25"/>
      <c r="T672" s="25"/>
      <c r="U672" s="25"/>
      <c r="V672" s="25"/>
      <c r="W672" s="25"/>
      <c r="X672" s="25"/>
      <c r="Y672" s="25"/>
      <c r="Z672" s="25"/>
    </row>
    <row r="673" spans="1:26" ht="12.75" customHeight="1" x14ac:dyDescent="0.25">
      <c r="A673" s="223"/>
      <c r="B673" s="172"/>
      <c r="C673" s="172"/>
      <c r="D673" s="222"/>
      <c r="E673" s="222"/>
      <c r="F673" s="223"/>
      <c r="G673" s="223"/>
      <c r="H673" s="223"/>
      <c r="I673" s="223"/>
      <c r="J673" s="223"/>
      <c r="K673" s="223"/>
      <c r="L673" s="223"/>
      <c r="M673" s="24"/>
      <c r="N673" s="25"/>
      <c r="O673" s="25"/>
      <c r="P673" s="25"/>
      <c r="Q673" s="25"/>
      <c r="R673" s="25"/>
      <c r="S673" s="25"/>
      <c r="T673" s="25"/>
      <c r="U673" s="25"/>
      <c r="V673" s="25"/>
      <c r="W673" s="25"/>
      <c r="X673" s="25"/>
      <c r="Y673" s="25"/>
      <c r="Z673" s="25"/>
    </row>
    <row r="674" spans="1:26" ht="12.75" customHeight="1" x14ac:dyDescent="0.25">
      <c r="A674" s="223"/>
      <c r="B674" s="172"/>
      <c r="C674" s="172"/>
      <c r="D674" s="222"/>
      <c r="E674" s="222"/>
      <c r="F674" s="223"/>
      <c r="G674" s="223"/>
      <c r="H674" s="223"/>
      <c r="I674" s="223"/>
      <c r="J674" s="223"/>
      <c r="K674" s="223"/>
      <c r="L674" s="223"/>
      <c r="M674" s="24"/>
      <c r="N674" s="25"/>
      <c r="O674" s="25"/>
      <c r="P674" s="25"/>
      <c r="Q674" s="25"/>
      <c r="R674" s="25"/>
      <c r="S674" s="25"/>
      <c r="T674" s="25"/>
      <c r="U674" s="25"/>
      <c r="V674" s="25"/>
      <c r="W674" s="25"/>
      <c r="X674" s="25"/>
      <c r="Y674" s="25"/>
      <c r="Z674" s="25"/>
    </row>
    <row r="675" spans="1:26" ht="12.75" customHeight="1" x14ac:dyDescent="0.25">
      <c r="A675" s="223"/>
      <c r="B675" s="172"/>
      <c r="C675" s="172"/>
      <c r="D675" s="222"/>
      <c r="E675" s="222"/>
      <c r="F675" s="223"/>
      <c r="G675" s="223"/>
      <c r="H675" s="223"/>
      <c r="I675" s="223"/>
      <c r="J675" s="223"/>
      <c r="K675" s="223"/>
      <c r="L675" s="223"/>
      <c r="M675" s="24"/>
      <c r="N675" s="25"/>
      <c r="O675" s="25"/>
      <c r="P675" s="25"/>
      <c r="Q675" s="25"/>
      <c r="R675" s="25"/>
      <c r="S675" s="25"/>
      <c r="T675" s="25"/>
      <c r="U675" s="25"/>
      <c r="V675" s="25"/>
      <c r="W675" s="25"/>
      <c r="X675" s="25"/>
      <c r="Y675" s="25"/>
      <c r="Z675" s="25"/>
    </row>
    <row r="676" spans="1:26" ht="12.75" customHeight="1" x14ac:dyDescent="0.25">
      <c r="A676" s="223"/>
      <c r="B676" s="172"/>
      <c r="C676" s="172"/>
      <c r="D676" s="222"/>
      <c r="E676" s="222"/>
      <c r="F676" s="223"/>
      <c r="G676" s="223"/>
      <c r="H676" s="223"/>
      <c r="I676" s="223"/>
      <c r="J676" s="223"/>
      <c r="K676" s="223"/>
      <c r="L676" s="223"/>
      <c r="M676" s="24"/>
      <c r="N676" s="25"/>
      <c r="O676" s="25"/>
      <c r="P676" s="25"/>
      <c r="Q676" s="25"/>
      <c r="R676" s="25"/>
      <c r="S676" s="25"/>
      <c r="T676" s="25"/>
      <c r="U676" s="25"/>
      <c r="V676" s="25"/>
      <c r="W676" s="25"/>
      <c r="X676" s="25"/>
      <c r="Y676" s="25"/>
      <c r="Z676" s="25"/>
    </row>
    <row r="677" spans="1:26" ht="12.75" customHeight="1" x14ac:dyDescent="0.25">
      <c r="A677" s="223"/>
      <c r="B677" s="172"/>
      <c r="C677" s="172"/>
      <c r="D677" s="222"/>
      <c r="E677" s="222"/>
      <c r="F677" s="223"/>
      <c r="G677" s="223"/>
      <c r="H677" s="223"/>
      <c r="I677" s="223"/>
      <c r="J677" s="223"/>
      <c r="K677" s="223"/>
      <c r="L677" s="223"/>
      <c r="M677" s="24"/>
      <c r="N677" s="25"/>
      <c r="O677" s="25"/>
      <c r="P677" s="25"/>
      <c r="Q677" s="25"/>
      <c r="R677" s="25"/>
      <c r="S677" s="25"/>
      <c r="T677" s="25"/>
      <c r="U677" s="25"/>
      <c r="V677" s="25"/>
      <c r="W677" s="25"/>
      <c r="X677" s="25"/>
      <c r="Y677" s="25"/>
      <c r="Z677" s="25"/>
    </row>
    <row r="678" spans="1:26" ht="12.75" customHeight="1" x14ac:dyDescent="0.25">
      <c r="A678" s="223"/>
      <c r="B678" s="172"/>
      <c r="C678" s="172"/>
      <c r="D678" s="222"/>
      <c r="E678" s="222"/>
      <c r="F678" s="223"/>
      <c r="G678" s="223"/>
      <c r="H678" s="223"/>
      <c r="I678" s="223"/>
      <c r="J678" s="223"/>
      <c r="K678" s="223"/>
      <c r="L678" s="223"/>
      <c r="M678" s="24"/>
      <c r="N678" s="25"/>
      <c r="O678" s="25"/>
      <c r="P678" s="25"/>
      <c r="Q678" s="25"/>
      <c r="R678" s="25"/>
      <c r="S678" s="25"/>
      <c r="T678" s="25"/>
      <c r="U678" s="25"/>
      <c r="V678" s="25"/>
      <c r="W678" s="25"/>
      <c r="X678" s="25"/>
      <c r="Y678" s="25"/>
      <c r="Z678" s="25"/>
    </row>
    <row r="679" spans="1:26" ht="12.75" customHeight="1" x14ac:dyDescent="0.25">
      <c r="A679" s="223"/>
      <c r="B679" s="172"/>
      <c r="C679" s="172"/>
      <c r="D679" s="222"/>
      <c r="E679" s="222"/>
      <c r="F679" s="223"/>
      <c r="G679" s="223"/>
      <c r="H679" s="223"/>
      <c r="I679" s="223"/>
      <c r="J679" s="223"/>
      <c r="K679" s="223"/>
      <c r="L679" s="223"/>
      <c r="M679" s="24"/>
      <c r="N679" s="25"/>
      <c r="O679" s="25"/>
      <c r="P679" s="25"/>
      <c r="Q679" s="25"/>
      <c r="R679" s="25"/>
      <c r="S679" s="25"/>
      <c r="T679" s="25"/>
      <c r="U679" s="25"/>
      <c r="V679" s="25"/>
      <c r="W679" s="25"/>
      <c r="X679" s="25"/>
      <c r="Y679" s="25"/>
      <c r="Z679" s="25"/>
    </row>
    <row r="680" spans="1:26" ht="12.75" customHeight="1" x14ac:dyDescent="0.25">
      <c r="A680" s="223"/>
      <c r="B680" s="172"/>
      <c r="C680" s="172"/>
      <c r="D680" s="222"/>
      <c r="E680" s="222"/>
      <c r="F680" s="223"/>
      <c r="G680" s="223"/>
      <c r="H680" s="223"/>
      <c r="I680" s="223"/>
      <c r="J680" s="223"/>
      <c r="K680" s="223"/>
      <c r="L680" s="223"/>
      <c r="M680" s="24"/>
      <c r="N680" s="25"/>
      <c r="O680" s="25"/>
      <c r="P680" s="25"/>
      <c r="Q680" s="25"/>
      <c r="R680" s="25"/>
      <c r="S680" s="25"/>
      <c r="T680" s="25"/>
      <c r="U680" s="25"/>
      <c r="V680" s="25"/>
      <c r="W680" s="25"/>
      <c r="X680" s="25"/>
      <c r="Y680" s="25"/>
      <c r="Z680" s="25"/>
    </row>
    <row r="681" spans="1:26" ht="12.75" customHeight="1" x14ac:dyDescent="0.25">
      <c r="A681" s="223"/>
      <c r="B681" s="172"/>
      <c r="C681" s="172"/>
      <c r="D681" s="222"/>
      <c r="E681" s="222"/>
      <c r="F681" s="223"/>
      <c r="G681" s="223"/>
      <c r="H681" s="223"/>
      <c r="I681" s="223"/>
      <c r="J681" s="223"/>
      <c r="K681" s="223"/>
      <c r="L681" s="223"/>
      <c r="M681" s="24"/>
      <c r="N681" s="25"/>
      <c r="O681" s="25"/>
      <c r="P681" s="25"/>
      <c r="Q681" s="25"/>
      <c r="R681" s="25"/>
      <c r="S681" s="25"/>
      <c r="T681" s="25"/>
      <c r="U681" s="25"/>
      <c r="V681" s="25"/>
      <c r="W681" s="25"/>
      <c r="X681" s="25"/>
      <c r="Y681" s="25"/>
      <c r="Z681" s="25"/>
    </row>
    <row r="682" spans="1:26" ht="12.75" customHeight="1" x14ac:dyDescent="0.25">
      <c r="A682" s="223"/>
      <c r="B682" s="172"/>
      <c r="C682" s="172"/>
      <c r="D682" s="222"/>
      <c r="E682" s="222"/>
      <c r="F682" s="223"/>
      <c r="G682" s="223"/>
      <c r="H682" s="223"/>
      <c r="I682" s="223"/>
      <c r="J682" s="223"/>
      <c r="K682" s="223"/>
      <c r="L682" s="223"/>
      <c r="M682" s="24"/>
      <c r="N682" s="25"/>
      <c r="O682" s="25"/>
      <c r="P682" s="25"/>
      <c r="Q682" s="25"/>
      <c r="R682" s="25"/>
      <c r="S682" s="25"/>
      <c r="T682" s="25"/>
      <c r="U682" s="25"/>
      <c r="V682" s="25"/>
      <c r="W682" s="25"/>
      <c r="X682" s="25"/>
      <c r="Y682" s="25"/>
      <c r="Z682" s="25"/>
    </row>
    <row r="683" spans="1:26" ht="12.75" customHeight="1" x14ac:dyDescent="0.25">
      <c r="A683" s="223"/>
      <c r="B683" s="172"/>
      <c r="C683" s="172"/>
      <c r="D683" s="222"/>
      <c r="E683" s="222"/>
      <c r="F683" s="223"/>
      <c r="G683" s="223"/>
      <c r="H683" s="223"/>
      <c r="I683" s="223"/>
      <c r="J683" s="223"/>
      <c r="K683" s="223"/>
      <c r="L683" s="223"/>
      <c r="M683" s="24"/>
      <c r="N683" s="25"/>
      <c r="O683" s="25"/>
      <c r="P683" s="25"/>
      <c r="Q683" s="25"/>
      <c r="R683" s="25"/>
      <c r="S683" s="25"/>
      <c r="T683" s="25"/>
      <c r="U683" s="25"/>
      <c r="V683" s="25"/>
      <c r="W683" s="25"/>
      <c r="X683" s="25"/>
      <c r="Y683" s="25"/>
      <c r="Z683" s="25"/>
    </row>
    <row r="684" spans="1:26" ht="12.75" customHeight="1" x14ac:dyDescent="0.25">
      <c r="A684" s="223"/>
      <c r="B684" s="172"/>
      <c r="C684" s="172"/>
      <c r="D684" s="222"/>
      <c r="E684" s="222"/>
      <c r="F684" s="223"/>
      <c r="G684" s="223"/>
      <c r="H684" s="223"/>
      <c r="I684" s="223"/>
      <c r="J684" s="223"/>
      <c r="K684" s="223"/>
      <c r="L684" s="223"/>
      <c r="M684" s="24"/>
      <c r="N684" s="25"/>
      <c r="O684" s="25"/>
      <c r="P684" s="25"/>
      <c r="Q684" s="25"/>
      <c r="R684" s="25"/>
      <c r="S684" s="25"/>
      <c r="T684" s="25"/>
      <c r="U684" s="25"/>
      <c r="V684" s="25"/>
      <c r="W684" s="25"/>
      <c r="X684" s="25"/>
      <c r="Y684" s="25"/>
      <c r="Z684" s="25"/>
    </row>
    <row r="685" spans="1:26" ht="12.75" customHeight="1" x14ac:dyDescent="0.25">
      <c r="A685" s="223"/>
      <c r="B685" s="172"/>
      <c r="C685" s="172"/>
      <c r="D685" s="222"/>
      <c r="E685" s="222"/>
      <c r="F685" s="223"/>
      <c r="G685" s="223"/>
      <c r="H685" s="223"/>
      <c r="I685" s="223"/>
      <c r="J685" s="223"/>
      <c r="K685" s="223"/>
      <c r="L685" s="223"/>
      <c r="M685" s="24"/>
      <c r="N685" s="25"/>
      <c r="O685" s="25"/>
      <c r="P685" s="25"/>
      <c r="Q685" s="25"/>
      <c r="R685" s="25"/>
      <c r="S685" s="25"/>
      <c r="T685" s="25"/>
      <c r="U685" s="25"/>
      <c r="V685" s="25"/>
      <c r="W685" s="25"/>
      <c r="X685" s="25"/>
      <c r="Y685" s="25"/>
      <c r="Z685" s="25"/>
    </row>
    <row r="686" spans="1:26" ht="12.75" customHeight="1" x14ac:dyDescent="0.25">
      <c r="A686" s="223"/>
      <c r="B686" s="172"/>
      <c r="C686" s="172"/>
      <c r="D686" s="222"/>
      <c r="E686" s="222"/>
      <c r="F686" s="223"/>
      <c r="G686" s="223"/>
      <c r="H686" s="223"/>
      <c r="I686" s="223"/>
      <c r="J686" s="223"/>
      <c r="K686" s="223"/>
      <c r="L686" s="223"/>
      <c r="M686" s="24"/>
      <c r="N686" s="25"/>
      <c r="O686" s="25"/>
      <c r="P686" s="25"/>
      <c r="Q686" s="25"/>
      <c r="R686" s="25"/>
      <c r="S686" s="25"/>
      <c r="T686" s="25"/>
      <c r="U686" s="25"/>
      <c r="V686" s="25"/>
      <c r="W686" s="25"/>
      <c r="X686" s="25"/>
      <c r="Y686" s="25"/>
      <c r="Z686" s="25"/>
    </row>
    <row r="687" spans="1:26" ht="12.75" customHeight="1" x14ac:dyDescent="0.25">
      <c r="A687" s="223"/>
      <c r="B687" s="172"/>
      <c r="C687" s="172"/>
      <c r="D687" s="222"/>
      <c r="E687" s="222"/>
      <c r="F687" s="223"/>
      <c r="G687" s="223"/>
      <c r="H687" s="223"/>
      <c r="I687" s="223"/>
      <c r="J687" s="223"/>
      <c r="K687" s="223"/>
      <c r="L687" s="223"/>
      <c r="M687" s="24"/>
      <c r="N687" s="25"/>
      <c r="O687" s="25"/>
      <c r="P687" s="25"/>
      <c r="Q687" s="25"/>
      <c r="R687" s="25"/>
      <c r="S687" s="25"/>
      <c r="T687" s="25"/>
      <c r="U687" s="25"/>
      <c r="V687" s="25"/>
      <c r="W687" s="25"/>
      <c r="X687" s="25"/>
      <c r="Y687" s="25"/>
      <c r="Z687" s="25"/>
    </row>
    <row r="688" spans="1:26" ht="12.75" customHeight="1" x14ac:dyDescent="0.25">
      <c r="A688" s="223"/>
      <c r="B688" s="172"/>
      <c r="C688" s="172"/>
      <c r="D688" s="222"/>
      <c r="E688" s="222"/>
      <c r="F688" s="223"/>
      <c r="G688" s="223"/>
      <c r="H688" s="223"/>
      <c r="I688" s="223"/>
      <c r="J688" s="223"/>
      <c r="K688" s="223"/>
      <c r="L688" s="223"/>
      <c r="M688" s="24"/>
      <c r="N688" s="25"/>
      <c r="O688" s="25"/>
      <c r="P688" s="25"/>
      <c r="Q688" s="25"/>
      <c r="R688" s="25"/>
      <c r="S688" s="25"/>
      <c r="T688" s="25"/>
      <c r="U688" s="25"/>
      <c r="V688" s="25"/>
      <c r="W688" s="25"/>
      <c r="X688" s="25"/>
      <c r="Y688" s="25"/>
      <c r="Z688" s="25"/>
    </row>
    <row r="689" spans="1:26" ht="12.75" customHeight="1" x14ac:dyDescent="0.25">
      <c r="A689" s="223"/>
      <c r="B689" s="172"/>
      <c r="C689" s="172"/>
      <c r="D689" s="222"/>
      <c r="E689" s="222"/>
      <c r="F689" s="223"/>
      <c r="G689" s="223"/>
      <c r="H689" s="223"/>
      <c r="I689" s="223"/>
      <c r="J689" s="223"/>
      <c r="K689" s="223"/>
      <c r="L689" s="223"/>
      <c r="M689" s="24"/>
      <c r="N689" s="25"/>
      <c r="O689" s="25"/>
      <c r="P689" s="25"/>
      <c r="Q689" s="25"/>
      <c r="R689" s="25"/>
      <c r="S689" s="25"/>
      <c r="T689" s="25"/>
      <c r="U689" s="25"/>
      <c r="V689" s="25"/>
      <c r="W689" s="25"/>
      <c r="X689" s="25"/>
      <c r="Y689" s="25"/>
      <c r="Z689" s="25"/>
    </row>
    <row r="690" spans="1:26" ht="12.75" customHeight="1" x14ac:dyDescent="0.25">
      <c r="A690" s="223"/>
      <c r="B690" s="172"/>
      <c r="C690" s="172"/>
      <c r="D690" s="222"/>
      <c r="E690" s="222"/>
      <c r="F690" s="223"/>
      <c r="G690" s="223"/>
      <c r="H690" s="223"/>
      <c r="I690" s="223"/>
      <c r="J690" s="223"/>
      <c r="K690" s="223"/>
      <c r="L690" s="223"/>
      <c r="M690" s="24"/>
      <c r="N690" s="25"/>
      <c r="O690" s="25"/>
      <c r="P690" s="25"/>
      <c r="Q690" s="25"/>
      <c r="R690" s="25"/>
      <c r="S690" s="25"/>
      <c r="T690" s="25"/>
      <c r="U690" s="25"/>
      <c r="V690" s="25"/>
      <c r="W690" s="25"/>
      <c r="X690" s="25"/>
      <c r="Y690" s="25"/>
      <c r="Z690" s="25"/>
    </row>
    <row r="691" spans="1:26" ht="12.75" customHeight="1" x14ac:dyDescent="0.25">
      <c r="A691" s="223"/>
      <c r="B691" s="172"/>
      <c r="C691" s="172"/>
      <c r="D691" s="222"/>
      <c r="E691" s="222"/>
      <c r="F691" s="223"/>
      <c r="G691" s="223"/>
      <c r="H691" s="223"/>
      <c r="I691" s="223"/>
      <c r="J691" s="223"/>
      <c r="K691" s="223"/>
      <c r="L691" s="223"/>
      <c r="M691" s="24"/>
      <c r="N691" s="25"/>
      <c r="O691" s="25"/>
      <c r="P691" s="25"/>
      <c r="Q691" s="25"/>
      <c r="R691" s="25"/>
      <c r="S691" s="25"/>
      <c r="T691" s="25"/>
      <c r="U691" s="25"/>
      <c r="V691" s="25"/>
      <c r="W691" s="25"/>
      <c r="X691" s="25"/>
      <c r="Y691" s="25"/>
      <c r="Z691" s="25"/>
    </row>
    <row r="692" spans="1:26" ht="12.75" customHeight="1" x14ac:dyDescent="0.25">
      <c r="A692" s="223"/>
      <c r="B692" s="172"/>
      <c r="C692" s="172"/>
      <c r="D692" s="222"/>
      <c r="E692" s="222"/>
      <c r="F692" s="223"/>
      <c r="G692" s="223"/>
      <c r="H692" s="223"/>
      <c r="I692" s="223"/>
      <c r="J692" s="223"/>
      <c r="K692" s="223"/>
      <c r="L692" s="223"/>
      <c r="M692" s="24"/>
      <c r="N692" s="25"/>
      <c r="O692" s="25"/>
      <c r="P692" s="25"/>
      <c r="Q692" s="25"/>
      <c r="R692" s="25"/>
      <c r="S692" s="25"/>
      <c r="T692" s="25"/>
      <c r="U692" s="25"/>
      <c r="V692" s="25"/>
      <c r="W692" s="25"/>
      <c r="X692" s="25"/>
      <c r="Y692" s="25"/>
      <c r="Z692" s="25"/>
    </row>
    <row r="693" spans="1:26" ht="12.75" customHeight="1" x14ac:dyDescent="0.25">
      <c r="A693" s="223"/>
      <c r="B693" s="172"/>
      <c r="C693" s="172"/>
      <c r="D693" s="222"/>
      <c r="E693" s="222"/>
      <c r="F693" s="223"/>
      <c r="G693" s="223"/>
      <c r="H693" s="223"/>
      <c r="I693" s="223"/>
      <c r="J693" s="223"/>
      <c r="K693" s="223"/>
      <c r="L693" s="223"/>
      <c r="M693" s="24"/>
      <c r="N693" s="25"/>
      <c r="O693" s="25"/>
      <c r="P693" s="25"/>
      <c r="Q693" s="25"/>
      <c r="R693" s="25"/>
      <c r="S693" s="25"/>
      <c r="T693" s="25"/>
      <c r="U693" s="25"/>
      <c r="V693" s="25"/>
      <c r="W693" s="25"/>
      <c r="X693" s="25"/>
      <c r="Y693" s="25"/>
      <c r="Z693" s="25"/>
    </row>
    <row r="694" spans="1:26" ht="12.75" customHeight="1" x14ac:dyDescent="0.25">
      <c r="A694" s="223"/>
      <c r="B694" s="172"/>
      <c r="C694" s="172"/>
      <c r="D694" s="222"/>
      <c r="E694" s="222"/>
      <c r="F694" s="223"/>
      <c r="G694" s="223"/>
      <c r="H694" s="223"/>
      <c r="I694" s="223"/>
      <c r="J694" s="223"/>
      <c r="K694" s="223"/>
      <c r="L694" s="223"/>
      <c r="M694" s="24"/>
      <c r="N694" s="25"/>
      <c r="O694" s="25"/>
      <c r="P694" s="25"/>
      <c r="Q694" s="25"/>
      <c r="R694" s="25"/>
      <c r="S694" s="25"/>
      <c r="T694" s="25"/>
      <c r="U694" s="25"/>
      <c r="V694" s="25"/>
      <c r="W694" s="25"/>
      <c r="X694" s="25"/>
      <c r="Y694" s="25"/>
      <c r="Z694" s="25"/>
    </row>
    <row r="695" spans="1:26" ht="12.75" customHeight="1" x14ac:dyDescent="0.25">
      <c r="A695" s="223"/>
      <c r="B695" s="172"/>
      <c r="C695" s="172"/>
      <c r="D695" s="222"/>
      <c r="E695" s="222"/>
      <c r="F695" s="223"/>
      <c r="G695" s="223"/>
      <c r="H695" s="223"/>
      <c r="I695" s="223"/>
      <c r="J695" s="223"/>
      <c r="K695" s="223"/>
      <c r="L695" s="223"/>
      <c r="M695" s="24"/>
      <c r="N695" s="25"/>
      <c r="O695" s="25"/>
      <c r="P695" s="25"/>
      <c r="Q695" s="25"/>
      <c r="R695" s="25"/>
      <c r="S695" s="25"/>
      <c r="T695" s="25"/>
      <c r="U695" s="25"/>
      <c r="V695" s="25"/>
      <c r="W695" s="25"/>
      <c r="X695" s="25"/>
      <c r="Y695" s="25"/>
      <c r="Z695" s="25"/>
    </row>
    <row r="696" spans="1:26" ht="12.75" customHeight="1" x14ac:dyDescent="0.25">
      <c r="A696" s="223"/>
      <c r="B696" s="172"/>
      <c r="C696" s="172"/>
      <c r="D696" s="222"/>
      <c r="E696" s="222"/>
      <c r="F696" s="223"/>
      <c r="G696" s="223"/>
      <c r="H696" s="223"/>
      <c r="I696" s="223"/>
      <c r="J696" s="223"/>
      <c r="K696" s="223"/>
      <c r="L696" s="223"/>
      <c r="M696" s="24"/>
      <c r="N696" s="25"/>
      <c r="O696" s="25"/>
      <c r="P696" s="25"/>
      <c r="Q696" s="25"/>
      <c r="R696" s="25"/>
      <c r="S696" s="25"/>
      <c r="T696" s="25"/>
      <c r="U696" s="25"/>
      <c r="V696" s="25"/>
      <c r="W696" s="25"/>
      <c r="X696" s="25"/>
      <c r="Y696" s="25"/>
      <c r="Z696" s="25"/>
    </row>
    <row r="697" spans="1:26" ht="12.75" customHeight="1" x14ac:dyDescent="0.25">
      <c r="A697" s="223"/>
      <c r="B697" s="172"/>
      <c r="C697" s="172"/>
      <c r="D697" s="222"/>
      <c r="E697" s="222"/>
      <c r="F697" s="223"/>
      <c r="G697" s="223"/>
      <c r="H697" s="223"/>
      <c r="I697" s="223"/>
      <c r="J697" s="223"/>
      <c r="K697" s="223"/>
      <c r="L697" s="223"/>
      <c r="M697" s="24"/>
      <c r="N697" s="25"/>
      <c r="O697" s="25"/>
      <c r="P697" s="25"/>
      <c r="Q697" s="25"/>
      <c r="R697" s="25"/>
      <c r="S697" s="25"/>
      <c r="T697" s="25"/>
      <c r="U697" s="25"/>
      <c r="V697" s="25"/>
      <c r="W697" s="25"/>
      <c r="X697" s="25"/>
      <c r="Y697" s="25"/>
      <c r="Z697" s="25"/>
    </row>
    <row r="698" spans="1:26" ht="12.75" customHeight="1" x14ac:dyDescent="0.25">
      <c r="A698" s="223"/>
      <c r="B698" s="172"/>
      <c r="C698" s="172"/>
      <c r="D698" s="222"/>
      <c r="E698" s="222"/>
      <c r="F698" s="223"/>
      <c r="G698" s="223"/>
      <c r="H698" s="223"/>
      <c r="I698" s="223"/>
      <c r="J698" s="223"/>
      <c r="K698" s="223"/>
      <c r="L698" s="223"/>
      <c r="M698" s="24"/>
      <c r="N698" s="25"/>
      <c r="O698" s="25"/>
      <c r="P698" s="25"/>
      <c r="Q698" s="25"/>
      <c r="R698" s="25"/>
      <c r="S698" s="25"/>
      <c r="T698" s="25"/>
      <c r="U698" s="25"/>
      <c r="V698" s="25"/>
      <c r="W698" s="25"/>
      <c r="X698" s="25"/>
      <c r="Y698" s="25"/>
      <c r="Z698" s="25"/>
    </row>
    <row r="699" spans="1:26" ht="12.75" customHeight="1" x14ac:dyDescent="0.25">
      <c r="A699" s="223"/>
      <c r="B699" s="172"/>
      <c r="C699" s="172"/>
      <c r="D699" s="222"/>
      <c r="E699" s="222"/>
      <c r="F699" s="223"/>
      <c r="G699" s="223"/>
      <c r="H699" s="223"/>
      <c r="I699" s="223"/>
      <c r="J699" s="223"/>
      <c r="K699" s="223"/>
      <c r="L699" s="223"/>
      <c r="M699" s="24"/>
      <c r="N699" s="25"/>
      <c r="O699" s="25"/>
      <c r="P699" s="25"/>
      <c r="Q699" s="25"/>
      <c r="R699" s="25"/>
      <c r="S699" s="25"/>
      <c r="T699" s="25"/>
      <c r="U699" s="25"/>
      <c r="V699" s="25"/>
      <c r="W699" s="25"/>
      <c r="X699" s="25"/>
      <c r="Y699" s="25"/>
      <c r="Z699" s="25"/>
    </row>
    <row r="700" spans="1:26" ht="12.75" customHeight="1" x14ac:dyDescent="0.25">
      <c r="A700" s="223"/>
      <c r="B700" s="172"/>
      <c r="C700" s="172"/>
      <c r="D700" s="222"/>
      <c r="E700" s="222"/>
      <c r="F700" s="223"/>
      <c r="G700" s="223"/>
      <c r="H700" s="223"/>
      <c r="I700" s="223"/>
      <c r="J700" s="223"/>
      <c r="K700" s="223"/>
      <c r="L700" s="223"/>
      <c r="M700" s="24"/>
      <c r="N700" s="25"/>
      <c r="O700" s="25"/>
      <c r="P700" s="25"/>
      <c r="Q700" s="25"/>
      <c r="R700" s="25"/>
      <c r="S700" s="25"/>
      <c r="T700" s="25"/>
      <c r="U700" s="25"/>
      <c r="V700" s="25"/>
      <c r="W700" s="25"/>
      <c r="X700" s="25"/>
      <c r="Y700" s="25"/>
      <c r="Z700" s="25"/>
    </row>
    <row r="701" spans="1:26" ht="12.75" customHeight="1" x14ac:dyDescent="0.25">
      <c r="A701" s="223"/>
      <c r="B701" s="172"/>
      <c r="C701" s="172"/>
      <c r="D701" s="222"/>
      <c r="E701" s="222"/>
      <c r="F701" s="223"/>
      <c r="G701" s="223"/>
      <c r="H701" s="223"/>
      <c r="I701" s="223"/>
      <c r="J701" s="223"/>
      <c r="K701" s="223"/>
      <c r="L701" s="223"/>
      <c r="M701" s="24"/>
      <c r="N701" s="25"/>
      <c r="O701" s="25"/>
      <c r="P701" s="25"/>
      <c r="Q701" s="25"/>
      <c r="R701" s="25"/>
      <c r="S701" s="25"/>
      <c r="T701" s="25"/>
      <c r="U701" s="25"/>
      <c r="V701" s="25"/>
      <c r="W701" s="25"/>
      <c r="X701" s="25"/>
      <c r="Y701" s="25"/>
      <c r="Z701" s="25"/>
    </row>
    <row r="702" spans="1:26" ht="12.75" customHeight="1" x14ac:dyDescent="0.25">
      <c r="A702" s="223"/>
      <c r="B702" s="172"/>
      <c r="C702" s="172"/>
      <c r="D702" s="222"/>
      <c r="E702" s="222"/>
      <c r="F702" s="223"/>
      <c r="G702" s="223"/>
      <c r="H702" s="223"/>
      <c r="I702" s="223"/>
      <c r="J702" s="223"/>
      <c r="K702" s="223"/>
      <c r="L702" s="223"/>
      <c r="M702" s="24"/>
      <c r="N702" s="25"/>
      <c r="O702" s="25"/>
      <c r="P702" s="25"/>
      <c r="Q702" s="25"/>
      <c r="R702" s="25"/>
      <c r="S702" s="25"/>
      <c r="T702" s="25"/>
      <c r="U702" s="25"/>
      <c r="V702" s="25"/>
      <c r="W702" s="25"/>
      <c r="X702" s="25"/>
      <c r="Y702" s="25"/>
      <c r="Z702" s="25"/>
    </row>
    <row r="703" spans="1:26" ht="12.75" customHeight="1" x14ac:dyDescent="0.25">
      <c r="A703" s="223"/>
      <c r="B703" s="172"/>
      <c r="C703" s="172"/>
      <c r="D703" s="222"/>
      <c r="E703" s="222"/>
      <c r="F703" s="223"/>
      <c r="G703" s="223"/>
      <c r="H703" s="223"/>
      <c r="I703" s="223"/>
      <c r="J703" s="223"/>
      <c r="K703" s="223"/>
      <c r="L703" s="223"/>
      <c r="M703" s="24"/>
      <c r="N703" s="25"/>
      <c r="O703" s="25"/>
      <c r="P703" s="25"/>
      <c r="Q703" s="25"/>
      <c r="R703" s="25"/>
      <c r="S703" s="25"/>
      <c r="T703" s="25"/>
      <c r="U703" s="25"/>
      <c r="V703" s="25"/>
      <c r="W703" s="25"/>
      <c r="X703" s="25"/>
      <c r="Y703" s="25"/>
      <c r="Z703" s="25"/>
    </row>
    <row r="704" spans="1:26" ht="12.75" customHeight="1" x14ac:dyDescent="0.25">
      <c r="A704" s="223"/>
      <c r="B704" s="172"/>
      <c r="C704" s="172"/>
      <c r="D704" s="222"/>
      <c r="E704" s="222"/>
      <c r="F704" s="223"/>
      <c r="G704" s="223"/>
      <c r="H704" s="223"/>
      <c r="I704" s="223"/>
      <c r="J704" s="223"/>
      <c r="K704" s="223"/>
      <c r="L704" s="223"/>
      <c r="M704" s="24"/>
      <c r="N704" s="25"/>
      <c r="O704" s="25"/>
      <c r="P704" s="25"/>
      <c r="Q704" s="25"/>
      <c r="R704" s="25"/>
      <c r="S704" s="25"/>
      <c r="T704" s="25"/>
      <c r="U704" s="25"/>
      <c r="V704" s="25"/>
      <c r="W704" s="25"/>
      <c r="X704" s="25"/>
      <c r="Y704" s="25"/>
      <c r="Z704" s="25"/>
    </row>
    <row r="705" spans="1:26" ht="12.75" customHeight="1" x14ac:dyDescent="0.25">
      <c r="A705" s="223"/>
      <c r="B705" s="172"/>
      <c r="C705" s="172"/>
      <c r="D705" s="222"/>
      <c r="E705" s="222"/>
      <c r="F705" s="223"/>
      <c r="G705" s="223"/>
      <c r="H705" s="223"/>
      <c r="I705" s="223"/>
      <c r="J705" s="223"/>
      <c r="K705" s="223"/>
      <c r="L705" s="223"/>
      <c r="M705" s="24"/>
      <c r="N705" s="25"/>
      <c r="O705" s="25"/>
      <c r="P705" s="25"/>
      <c r="Q705" s="25"/>
      <c r="R705" s="25"/>
      <c r="S705" s="25"/>
      <c r="T705" s="25"/>
      <c r="U705" s="25"/>
      <c r="V705" s="25"/>
      <c r="W705" s="25"/>
      <c r="X705" s="25"/>
      <c r="Y705" s="25"/>
      <c r="Z705" s="25"/>
    </row>
    <row r="706" spans="1:26" ht="12.75" customHeight="1" x14ac:dyDescent="0.25">
      <c r="A706" s="223"/>
      <c r="B706" s="172"/>
      <c r="C706" s="172"/>
      <c r="D706" s="222"/>
      <c r="E706" s="222"/>
      <c r="F706" s="223"/>
      <c r="G706" s="223"/>
      <c r="H706" s="223"/>
      <c r="I706" s="223"/>
      <c r="J706" s="223"/>
      <c r="K706" s="223"/>
      <c r="L706" s="223"/>
      <c r="M706" s="24"/>
      <c r="N706" s="25"/>
      <c r="O706" s="25"/>
      <c r="P706" s="25"/>
      <c r="Q706" s="25"/>
      <c r="R706" s="25"/>
      <c r="S706" s="25"/>
      <c r="T706" s="25"/>
      <c r="U706" s="25"/>
      <c r="V706" s="25"/>
      <c r="W706" s="25"/>
      <c r="X706" s="25"/>
      <c r="Y706" s="25"/>
      <c r="Z706" s="25"/>
    </row>
    <row r="707" spans="1:26" ht="12.75" customHeight="1" x14ac:dyDescent="0.25">
      <c r="A707" s="223"/>
      <c r="B707" s="172"/>
      <c r="C707" s="172"/>
      <c r="D707" s="222"/>
      <c r="E707" s="222"/>
      <c r="F707" s="223"/>
      <c r="G707" s="223"/>
      <c r="H707" s="223"/>
      <c r="I707" s="223"/>
      <c r="J707" s="223"/>
      <c r="K707" s="223"/>
      <c r="L707" s="223"/>
      <c r="M707" s="24"/>
      <c r="N707" s="25"/>
      <c r="O707" s="25"/>
      <c r="P707" s="25"/>
      <c r="Q707" s="25"/>
      <c r="R707" s="25"/>
      <c r="S707" s="25"/>
      <c r="T707" s="25"/>
      <c r="U707" s="25"/>
      <c r="V707" s="25"/>
      <c r="W707" s="25"/>
      <c r="X707" s="25"/>
      <c r="Y707" s="25"/>
      <c r="Z707" s="25"/>
    </row>
    <row r="708" spans="1:26" ht="12.75" customHeight="1" x14ac:dyDescent="0.25">
      <c r="A708" s="223"/>
      <c r="B708" s="172"/>
      <c r="C708" s="172"/>
      <c r="D708" s="222"/>
      <c r="E708" s="222"/>
      <c r="F708" s="223"/>
      <c r="G708" s="223"/>
      <c r="H708" s="223"/>
      <c r="I708" s="223"/>
      <c r="J708" s="223"/>
      <c r="K708" s="223"/>
      <c r="L708" s="223"/>
      <c r="M708" s="24"/>
      <c r="N708" s="25"/>
      <c r="O708" s="25"/>
      <c r="P708" s="25"/>
      <c r="Q708" s="25"/>
      <c r="R708" s="25"/>
      <c r="S708" s="25"/>
      <c r="T708" s="25"/>
      <c r="U708" s="25"/>
      <c r="V708" s="25"/>
      <c r="W708" s="25"/>
      <c r="X708" s="25"/>
      <c r="Y708" s="25"/>
      <c r="Z708" s="25"/>
    </row>
    <row r="709" spans="1:26" ht="12.75" customHeight="1" x14ac:dyDescent="0.25">
      <c r="A709" s="223"/>
      <c r="B709" s="172"/>
      <c r="C709" s="172"/>
      <c r="D709" s="222"/>
      <c r="E709" s="222"/>
      <c r="F709" s="223"/>
      <c r="G709" s="223"/>
      <c r="H709" s="223"/>
      <c r="I709" s="223"/>
      <c r="J709" s="223"/>
      <c r="K709" s="223"/>
      <c r="L709" s="223"/>
      <c r="M709" s="24"/>
      <c r="N709" s="25"/>
      <c r="O709" s="25"/>
      <c r="P709" s="25"/>
      <c r="Q709" s="25"/>
      <c r="R709" s="25"/>
      <c r="S709" s="25"/>
      <c r="T709" s="25"/>
      <c r="U709" s="25"/>
      <c r="V709" s="25"/>
      <c r="W709" s="25"/>
      <c r="X709" s="25"/>
      <c r="Y709" s="25"/>
      <c r="Z709" s="25"/>
    </row>
    <row r="710" spans="1:26" ht="12.75" customHeight="1" x14ac:dyDescent="0.25">
      <c r="A710" s="223"/>
      <c r="B710" s="172"/>
      <c r="C710" s="172"/>
      <c r="D710" s="222"/>
      <c r="E710" s="222"/>
      <c r="F710" s="223"/>
      <c r="G710" s="223"/>
      <c r="H710" s="223"/>
      <c r="I710" s="223"/>
      <c r="J710" s="223"/>
      <c r="K710" s="223"/>
      <c r="L710" s="223"/>
      <c r="M710" s="24"/>
      <c r="N710" s="25"/>
      <c r="O710" s="25"/>
      <c r="P710" s="25"/>
      <c r="Q710" s="25"/>
      <c r="R710" s="25"/>
      <c r="S710" s="25"/>
      <c r="T710" s="25"/>
      <c r="U710" s="25"/>
      <c r="V710" s="25"/>
      <c r="W710" s="25"/>
      <c r="X710" s="25"/>
      <c r="Y710" s="25"/>
      <c r="Z710" s="25"/>
    </row>
    <row r="711" spans="1:26" ht="12.75" customHeight="1" x14ac:dyDescent="0.25">
      <c r="A711" s="223"/>
      <c r="B711" s="172"/>
      <c r="C711" s="172"/>
      <c r="D711" s="222"/>
      <c r="E711" s="222"/>
      <c r="F711" s="223"/>
      <c r="G711" s="223"/>
      <c r="H711" s="223"/>
      <c r="I711" s="223"/>
      <c r="J711" s="223"/>
      <c r="K711" s="223"/>
      <c r="L711" s="223"/>
      <c r="M711" s="24"/>
      <c r="N711" s="25"/>
      <c r="O711" s="25"/>
      <c r="P711" s="25"/>
      <c r="Q711" s="25"/>
      <c r="R711" s="25"/>
      <c r="S711" s="25"/>
      <c r="T711" s="25"/>
      <c r="U711" s="25"/>
      <c r="V711" s="25"/>
      <c r="W711" s="25"/>
      <c r="X711" s="25"/>
      <c r="Y711" s="25"/>
      <c r="Z711" s="25"/>
    </row>
    <row r="712" spans="1:26" ht="12.75" customHeight="1" x14ac:dyDescent="0.25">
      <c r="A712" s="223"/>
      <c r="B712" s="172"/>
      <c r="C712" s="172"/>
      <c r="D712" s="222"/>
      <c r="E712" s="222"/>
      <c r="F712" s="223"/>
      <c r="G712" s="223"/>
      <c r="H712" s="223"/>
      <c r="I712" s="223"/>
      <c r="J712" s="223"/>
      <c r="K712" s="223"/>
      <c r="L712" s="223"/>
      <c r="M712" s="24"/>
      <c r="N712" s="25"/>
      <c r="O712" s="25"/>
      <c r="P712" s="25"/>
      <c r="Q712" s="25"/>
      <c r="R712" s="25"/>
      <c r="S712" s="25"/>
      <c r="T712" s="25"/>
      <c r="U712" s="25"/>
      <c r="V712" s="25"/>
      <c r="W712" s="25"/>
      <c r="X712" s="25"/>
      <c r="Y712" s="25"/>
      <c r="Z712" s="25"/>
    </row>
    <row r="713" spans="1:26" ht="12.75" customHeight="1" x14ac:dyDescent="0.25">
      <c r="A713" s="223"/>
      <c r="B713" s="172"/>
      <c r="C713" s="172"/>
      <c r="D713" s="222"/>
      <c r="E713" s="222"/>
      <c r="F713" s="223"/>
      <c r="G713" s="223"/>
      <c r="H713" s="223"/>
      <c r="I713" s="223"/>
      <c r="J713" s="223"/>
      <c r="K713" s="223"/>
      <c r="L713" s="223"/>
      <c r="M713" s="24"/>
      <c r="N713" s="25"/>
      <c r="O713" s="25"/>
      <c r="P713" s="25"/>
      <c r="Q713" s="25"/>
      <c r="R713" s="25"/>
      <c r="S713" s="25"/>
      <c r="T713" s="25"/>
      <c r="U713" s="25"/>
      <c r="V713" s="25"/>
      <c r="W713" s="25"/>
      <c r="X713" s="25"/>
      <c r="Y713" s="25"/>
      <c r="Z713" s="25"/>
    </row>
    <row r="714" spans="1:26" ht="12.75" customHeight="1" x14ac:dyDescent="0.25">
      <c r="A714" s="223"/>
      <c r="B714" s="172"/>
      <c r="C714" s="172"/>
      <c r="D714" s="222"/>
      <c r="E714" s="222"/>
      <c r="F714" s="223"/>
      <c r="G714" s="223"/>
      <c r="H714" s="223"/>
      <c r="I714" s="223"/>
      <c r="J714" s="223"/>
      <c r="K714" s="223"/>
      <c r="L714" s="223"/>
      <c r="M714" s="24"/>
      <c r="N714" s="25"/>
      <c r="O714" s="25"/>
      <c r="P714" s="25"/>
      <c r="Q714" s="25"/>
      <c r="R714" s="25"/>
      <c r="S714" s="25"/>
      <c r="T714" s="25"/>
      <c r="U714" s="25"/>
      <c r="V714" s="25"/>
      <c r="W714" s="25"/>
      <c r="X714" s="25"/>
      <c r="Y714" s="25"/>
      <c r="Z714" s="25"/>
    </row>
    <row r="715" spans="1:26" ht="12.75" customHeight="1" x14ac:dyDescent="0.25">
      <c r="A715" s="223"/>
      <c r="B715" s="172"/>
      <c r="C715" s="172"/>
      <c r="D715" s="222"/>
      <c r="E715" s="222"/>
      <c r="F715" s="223"/>
      <c r="G715" s="223"/>
      <c r="H715" s="223"/>
      <c r="I715" s="223"/>
      <c r="J715" s="223"/>
      <c r="K715" s="223"/>
      <c r="L715" s="223"/>
      <c r="M715" s="24"/>
      <c r="N715" s="25"/>
      <c r="O715" s="25"/>
      <c r="P715" s="25"/>
      <c r="Q715" s="25"/>
      <c r="R715" s="25"/>
      <c r="S715" s="25"/>
      <c r="T715" s="25"/>
      <c r="U715" s="25"/>
      <c r="V715" s="25"/>
      <c r="W715" s="25"/>
      <c r="X715" s="25"/>
      <c r="Y715" s="25"/>
      <c r="Z715" s="25"/>
    </row>
    <row r="716" spans="1:26" ht="12.75" customHeight="1" x14ac:dyDescent="0.25">
      <c r="A716" s="223"/>
      <c r="B716" s="172"/>
      <c r="C716" s="172"/>
      <c r="D716" s="222"/>
      <c r="E716" s="222"/>
      <c r="F716" s="223"/>
      <c r="G716" s="223"/>
      <c r="H716" s="223"/>
      <c r="I716" s="223"/>
      <c r="J716" s="223"/>
      <c r="K716" s="223"/>
      <c r="L716" s="223"/>
      <c r="M716" s="24"/>
      <c r="N716" s="25"/>
      <c r="O716" s="25"/>
      <c r="P716" s="25"/>
      <c r="Q716" s="25"/>
      <c r="R716" s="25"/>
      <c r="S716" s="25"/>
      <c r="T716" s="25"/>
      <c r="U716" s="25"/>
      <c r="V716" s="25"/>
      <c r="W716" s="25"/>
      <c r="X716" s="25"/>
      <c r="Y716" s="25"/>
      <c r="Z716" s="25"/>
    </row>
    <row r="717" spans="1:26" ht="12.75" customHeight="1" x14ac:dyDescent="0.25">
      <c r="A717" s="223"/>
      <c r="B717" s="172"/>
      <c r="C717" s="172"/>
      <c r="D717" s="222"/>
      <c r="E717" s="222"/>
      <c r="F717" s="223"/>
      <c r="G717" s="223"/>
      <c r="H717" s="223"/>
      <c r="I717" s="223"/>
      <c r="J717" s="223"/>
      <c r="K717" s="223"/>
      <c r="L717" s="223"/>
      <c r="M717" s="24"/>
      <c r="N717" s="25"/>
      <c r="O717" s="25"/>
      <c r="P717" s="25"/>
      <c r="Q717" s="25"/>
      <c r="R717" s="25"/>
      <c r="S717" s="25"/>
      <c r="T717" s="25"/>
      <c r="U717" s="25"/>
      <c r="V717" s="25"/>
      <c r="W717" s="25"/>
      <c r="X717" s="25"/>
      <c r="Y717" s="25"/>
      <c r="Z717" s="25"/>
    </row>
    <row r="718" spans="1:26" ht="12.75" customHeight="1" x14ac:dyDescent="0.25">
      <c r="A718" s="223"/>
      <c r="B718" s="172"/>
      <c r="C718" s="172"/>
      <c r="D718" s="222"/>
      <c r="E718" s="222"/>
      <c r="F718" s="223"/>
      <c r="G718" s="223"/>
      <c r="H718" s="223"/>
      <c r="I718" s="223"/>
      <c r="J718" s="223"/>
      <c r="K718" s="223"/>
      <c r="L718" s="223"/>
      <c r="M718" s="24"/>
      <c r="N718" s="25"/>
      <c r="O718" s="25"/>
      <c r="P718" s="25"/>
      <c r="Q718" s="25"/>
      <c r="R718" s="25"/>
      <c r="S718" s="25"/>
      <c r="T718" s="25"/>
      <c r="U718" s="25"/>
      <c r="V718" s="25"/>
      <c r="W718" s="25"/>
      <c r="X718" s="25"/>
      <c r="Y718" s="25"/>
      <c r="Z718" s="25"/>
    </row>
    <row r="719" spans="1:26" ht="12.75" customHeight="1" x14ac:dyDescent="0.25">
      <c r="A719" s="223"/>
      <c r="B719" s="172"/>
      <c r="C719" s="172"/>
      <c r="D719" s="222"/>
      <c r="E719" s="222"/>
      <c r="F719" s="223"/>
      <c r="G719" s="223"/>
      <c r="H719" s="223"/>
      <c r="I719" s="223"/>
      <c r="J719" s="223"/>
      <c r="K719" s="223"/>
      <c r="L719" s="223"/>
      <c r="M719" s="24"/>
      <c r="N719" s="25"/>
      <c r="O719" s="25"/>
      <c r="P719" s="25"/>
      <c r="Q719" s="25"/>
      <c r="R719" s="25"/>
      <c r="S719" s="25"/>
      <c r="T719" s="25"/>
      <c r="U719" s="25"/>
      <c r="V719" s="25"/>
      <c r="W719" s="25"/>
      <c r="X719" s="25"/>
      <c r="Y719" s="25"/>
      <c r="Z719" s="25"/>
    </row>
    <row r="720" spans="1:26" ht="12.75" customHeight="1" x14ac:dyDescent="0.25">
      <c r="A720" s="223"/>
      <c r="B720" s="172"/>
      <c r="C720" s="172"/>
      <c r="D720" s="222"/>
      <c r="E720" s="222"/>
      <c r="F720" s="223"/>
      <c r="G720" s="223"/>
      <c r="H720" s="223"/>
      <c r="I720" s="223"/>
      <c r="J720" s="223"/>
      <c r="K720" s="223"/>
      <c r="L720" s="223"/>
      <c r="M720" s="24"/>
      <c r="N720" s="25"/>
      <c r="O720" s="25"/>
      <c r="P720" s="25"/>
      <c r="Q720" s="25"/>
      <c r="R720" s="25"/>
      <c r="S720" s="25"/>
      <c r="T720" s="25"/>
      <c r="U720" s="25"/>
      <c r="V720" s="25"/>
      <c r="W720" s="25"/>
      <c r="X720" s="25"/>
      <c r="Y720" s="25"/>
      <c r="Z720" s="25"/>
    </row>
    <row r="721" spans="1:26" ht="12.75" customHeight="1" x14ac:dyDescent="0.25">
      <c r="A721" s="223"/>
      <c r="B721" s="172"/>
      <c r="C721" s="172"/>
      <c r="D721" s="222"/>
      <c r="E721" s="222"/>
      <c r="F721" s="223"/>
      <c r="G721" s="223"/>
      <c r="H721" s="223"/>
      <c r="I721" s="223"/>
      <c r="J721" s="223"/>
      <c r="K721" s="223"/>
      <c r="L721" s="223"/>
      <c r="M721" s="24"/>
      <c r="N721" s="25"/>
      <c r="O721" s="25"/>
      <c r="P721" s="25"/>
      <c r="Q721" s="25"/>
      <c r="R721" s="25"/>
      <c r="S721" s="25"/>
      <c r="T721" s="25"/>
      <c r="U721" s="25"/>
      <c r="V721" s="25"/>
      <c r="W721" s="25"/>
      <c r="X721" s="25"/>
      <c r="Y721" s="25"/>
      <c r="Z721" s="25"/>
    </row>
    <row r="722" spans="1:26" ht="12.75" customHeight="1" x14ac:dyDescent="0.25">
      <c r="A722" s="223"/>
      <c r="B722" s="172"/>
      <c r="C722" s="172"/>
      <c r="D722" s="222"/>
      <c r="E722" s="222"/>
      <c r="F722" s="223"/>
      <c r="G722" s="223"/>
      <c r="H722" s="223"/>
      <c r="I722" s="223"/>
      <c r="J722" s="223"/>
      <c r="K722" s="223"/>
      <c r="L722" s="223"/>
      <c r="M722" s="24"/>
      <c r="N722" s="25"/>
      <c r="O722" s="25"/>
      <c r="P722" s="25"/>
      <c r="Q722" s="25"/>
      <c r="R722" s="25"/>
      <c r="S722" s="25"/>
      <c r="T722" s="25"/>
      <c r="U722" s="25"/>
      <c r="V722" s="25"/>
      <c r="W722" s="25"/>
      <c r="X722" s="25"/>
      <c r="Y722" s="25"/>
      <c r="Z722" s="25"/>
    </row>
    <row r="723" spans="1:26" ht="12.75" customHeight="1" x14ac:dyDescent="0.25">
      <c r="A723" s="223"/>
      <c r="B723" s="172"/>
      <c r="C723" s="172"/>
      <c r="D723" s="222"/>
      <c r="E723" s="222"/>
      <c r="F723" s="223"/>
      <c r="G723" s="223"/>
      <c r="H723" s="223"/>
      <c r="I723" s="223"/>
      <c r="J723" s="223"/>
      <c r="K723" s="223"/>
      <c r="L723" s="223"/>
      <c r="M723" s="24"/>
      <c r="N723" s="25"/>
      <c r="O723" s="25"/>
      <c r="P723" s="25"/>
      <c r="Q723" s="25"/>
      <c r="R723" s="25"/>
      <c r="S723" s="25"/>
      <c r="T723" s="25"/>
      <c r="U723" s="25"/>
      <c r="V723" s="25"/>
      <c r="W723" s="25"/>
      <c r="X723" s="25"/>
      <c r="Y723" s="25"/>
      <c r="Z723" s="25"/>
    </row>
    <row r="724" spans="1:26" ht="12.75" customHeight="1" x14ac:dyDescent="0.25">
      <c r="A724" s="223"/>
      <c r="B724" s="172"/>
      <c r="C724" s="172"/>
      <c r="D724" s="222"/>
      <c r="E724" s="222"/>
      <c r="F724" s="223"/>
      <c r="G724" s="223"/>
      <c r="H724" s="223"/>
      <c r="I724" s="223"/>
      <c r="J724" s="223"/>
      <c r="K724" s="223"/>
      <c r="L724" s="223"/>
      <c r="M724" s="24"/>
      <c r="N724" s="25"/>
      <c r="O724" s="25"/>
      <c r="P724" s="25"/>
      <c r="Q724" s="25"/>
      <c r="R724" s="25"/>
      <c r="S724" s="25"/>
      <c r="T724" s="25"/>
      <c r="U724" s="25"/>
      <c r="V724" s="25"/>
      <c r="W724" s="25"/>
      <c r="X724" s="25"/>
      <c r="Y724" s="25"/>
      <c r="Z724" s="25"/>
    </row>
    <row r="725" spans="1:26" ht="12.75" customHeight="1" x14ac:dyDescent="0.25">
      <c r="A725" s="223"/>
      <c r="B725" s="172"/>
      <c r="C725" s="172"/>
      <c r="D725" s="222"/>
      <c r="E725" s="222"/>
      <c r="F725" s="223"/>
      <c r="G725" s="223"/>
      <c r="H725" s="223"/>
      <c r="I725" s="223"/>
      <c r="J725" s="223"/>
      <c r="K725" s="223"/>
      <c r="L725" s="223"/>
      <c r="M725" s="24"/>
      <c r="N725" s="25"/>
      <c r="O725" s="25"/>
      <c r="P725" s="25"/>
      <c r="Q725" s="25"/>
      <c r="R725" s="25"/>
      <c r="S725" s="25"/>
      <c r="T725" s="25"/>
      <c r="U725" s="25"/>
      <c r="V725" s="25"/>
      <c r="W725" s="25"/>
      <c r="X725" s="25"/>
      <c r="Y725" s="25"/>
      <c r="Z725" s="25"/>
    </row>
    <row r="726" spans="1:26" ht="12.75" customHeight="1" x14ac:dyDescent="0.25">
      <c r="A726" s="223"/>
      <c r="B726" s="172"/>
      <c r="C726" s="172"/>
      <c r="D726" s="222"/>
      <c r="E726" s="222"/>
      <c r="F726" s="223"/>
      <c r="G726" s="223"/>
      <c r="H726" s="223"/>
      <c r="I726" s="223"/>
      <c r="J726" s="223"/>
      <c r="K726" s="223"/>
      <c r="L726" s="223"/>
      <c r="M726" s="24"/>
      <c r="N726" s="25"/>
      <c r="O726" s="25"/>
      <c r="P726" s="25"/>
      <c r="Q726" s="25"/>
      <c r="R726" s="25"/>
      <c r="S726" s="25"/>
      <c r="T726" s="25"/>
      <c r="U726" s="25"/>
      <c r="V726" s="25"/>
      <c r="W726" s="25"/>
      <c r="X726" s="25"/>
      <c r="Y726" s="25"/>
      <c r="Z726" s="25"/>
    </row>
    <row r="727" spans="1:26" ht="12.75" customHeight="1" x14ac:dyDescent="0.25">
      <c r="A727" s="223"/>
      <c r="B727" s="172"/>
      <c r="C727" s="172"/>
      <c r="D727" s="222"/>
      <c r="E727" s="222"/>
      <c r="F727" s="223"/>
      <c r="G727" s="223"/>
      <c r="H727" s="223"/>
      <c r="I727" s="223"/>
      <c r="J727" s="223"/>
      <c r="K727" s="223"/>
      <c r="L727" s="223"/>
      <c r="M727" s="24"/>
      <c r="N727" s="25"/>
      <c r="O727" s="25"/>
      <c r="P727" s="25"/>
      <c r="Q727" s="25"/>
      <c r="R727" s="25"/>
      <c r="S727" s="25"/>
      <c r="T727" s="25"/>
      <c r="U727" s="25"/>
      <c r="V727" s="25"/>
      <c r="W727" s="25"/>
      <c r="X727" s="25"/>
      <c r="Y727" s="25"/>
      <c r="Z727" s="25"/>
    </row>
    <row r="728" spans="1:26" ht="12.75" customHeight="1" x14ac:dyDescent="0.25">
      <c r="A728" s="223"/>
      <c r="B728" s="172"/>
      <c r="C728" s="172"/>
      <c r="D728" s="222"/>
      <c r="E728" s="222"/>
      <c r="F728" s="223"/>
      <c r="G728" s="223"/>
      <c r="H728" s="223"/>
      <c r="I728" s="223"/>
      <c r="J728" s="223"/>
      <c r="K728" s="223"/>
      <c r="L728" s="223"/>
      <c r="M728" s="24"/>
      <c r="N728" s="25"/>
      <c r="O728" s="25"/>
      <c r="P728" s="25"/>
      <c r="Q728" s="25"/>
      <c r="R728" s="25"/>
      <c r="S728" s="25"/>
      <c r="T728" s="25"/>
      <c r="U728" s="25"/>
      <c r="V728" s="25"/>
      <c r="W728" s="25"/>
      <c r="X728" s="25"/>
      <c r="Y728" s="25"/>
      <c r="Z728" s="25"/>
    </row>
    <row r="729" spans="1:26" ht="12.75" customHeight="1" x14ac:dyDescent="0.25">
      <c r="A729" s="223"/>
      <c r="B729" s="172"/>
      <c r="C729" s="172"/>
      <c r="D729" s="222"/>
      <c r="E729" s="222"/>
      <c r="F729" s="223"/>
      <c r="G729" s="223"/>
      <c r="H729" s="223"/>
      <c r="I729" s="223"/>
      <c r="J729" s="223"/>
      <c r="K729" s="223"/>
      <c r="L729" s="223"/>
      <c r="M729" s="24"/>
      <c r="N729" s="25"/>
      <c r="O729" s="25"/>
      <c r="P729" s="25"/>
      <c r="Q729" s="25"/>
      <c r="R729" s="25"/>
      <c r="S729" s="25"/>
      <c r="T729" s="25"/>
      <c r="U729" s="25"/>
      <c r="V729" s="25"/>
      <c r="W729" s="25"/>
      <c r="X729" s="25"/>
      <c r="Y729" s="25"/>
      <c r="Z729" s="25"/>
    </row>
    <row r="730" spans="1:26" ht="12.75" customHeight="1" x14ac:dyDescent="0.25">
      <c r="A730" s="223"/>
      <c r="B730" s="172"/>
      <c r="C730" s="172"/>
      <c r="D730" s="222"/>
      <c r="E730" s="222"/>
      <c r="F730" s="223"/>
      <c r="G730" s="223"/>
      <c r="H730" s="223"/>
      <c r="I730" s="223"/>
      <c r="J730" s="223"/>
      <c r="K730" s="223"/>
      <c r="L730" s="223"/>
      <c r="M730" s="24"/>
      <c r="N730" s="25"/>
      <c r="O730" s="25"/>
      <c r="P730" s="25"/>
      <c r="Q730" s="25"/>
      <c r="R730" s="25"/>
      <c r="S730" s="25"/>
      <c r="T730" s="25"/>
      <c r="U730" s="25"/>
      <c r="V730" s="25"/>
      <c r="W730" s="25"/>
      <c r="X730" s="25"/>
      <c r="Y730" s="25"/>
      <c r="Z730" s="25"/>
    </row>
    <row r="731" spans="1:26" ht="12.75" customHeight="1" x14ac:dyDescent="0.25">
      <c r="A731" s="223"/>
      <c r="B731" s="172"/>
      <c r="C731" s="172"/>
      <c r="D731" s="222"/>
      <c r="E731" s="222"/>
      <c r="F731" s="223"/>
      <c r="G731" s="223"/>
      <c r="H731" s="223"/>
      <c r="I731" s="223"/>
      <c r="J731" s="223"/>
      <c r="K731" s="223"/>
      <c r="L731" s="223"/>
      <c r="M731" s="24"/>
      <c r="N731" s="25"/>
      <c r="O731" s="25"/>
      <c r="P731" s="25"/>
      <c r="Q731" s="25"/>
      <c r="R731" s="25"/>
      <c r="S731" s="25"/>
      <c r="T731" s="25"/>
      <c r="U731" s="25"/>
      <c r="V731" s="25"/>
      <c r="W731" s="25"/>
      <c r="X731" s="25"/>
      <c r="Y731" s="25"/>
      <c r="Z731" s="25"/>
    </row>
    <row r="732" spans="1:26" ht="12.75" customHeight="1" x14ac:dyDescent="0.25">
      <c r="A732" s="223"/>
      <c r="B732" s="172"/>
      <c r="C732" s="172"/>
      <c r="D732" s="222"/>
      <c r="E732" s="222"/>
      <c r="F732" s="223"/>
      <c r="G732" s="223"/>
      <c r="H732" s="223"/>
      <c r="I732" s="223"/>
      <c r="J732" s="223"/>
      <c r="K732" s="223"/>
      <c r="L732" s="223"/>
      <c r="M732" s="24"/>
      <c r="N732" s="25"/>
      <c r="O732" s="25"/>
      <c r="P732" s="25"/>
      <c r="Q732" s="25"/>
      <c r="R732" s="25"/>
      <c r="S732" s="25"/>
      <c r="T732" s="25"/>
      <c r="U732" s="25"/>
      <c r="V732" s="25"/>
      <c r="W732" s="25"/>
      <c r="X732" s="25"/>
      <c r="Y732" s="25"/>
      <c r="Z732" s="25"/>
    </row>
    <row r="733" spans="1:26" ht="12.75" customHeight="1" x14ac:dyDescent="0.25">
      <c r="A733" s="223"/>
      <c r="B733" s="172"/>
      <c r="C733" s="172"/>
      <c r="D733" s="222"/>
      <c r="E733" s="222"/>
      <c r="F733" s="223"/>
      <c r="G733" s="223"/>
      <c r="H733" s="223"/>
      <c r="I733" s="223"/>
      <c r="J733" s="223"/>
      <c r="K733" s="223"/>
      <c r="L733" s="223"/>
      <c r="M733" s="24"/>
      <c r="N733" s="25"/>
      <c r="O733" s="25"/>
      <c r="P733" s="25"/>
      <c r="Q733" s="25"/>
      <c r="R733" s="25"/>
      <c r="S733" s="25"/>
      <c r="T733" s="25"/>
      <c r="U733" s="25"/>
      <c r="V733" s="25"/>
      <c r="W733" s="25"/>
      <c r="X733" s="25"/>
      <c r="Y733" s="25"/>
      <c r="Z733" s="25"/>
    </row>
    <row r="734" spans="1:26" ht="12.75" customHeight="1" x14ac:dyDescent="0.25">
      <c r="A734" s="223"/>
      <c r="B734" s="172"/>
      <c r="C734" s="172"/>
      <c r="D734" s="222"/>
      <c r="E734" s="222"/>
      <c r="F734" s="223"/>
      <c r="G734" s="223"/>
      <c r="H734" s="223"/>
      <c r="I734" s="223"/>
      <c r="J734" s="223"/>
      <c r="K734" s="223"/>
      <c r="L734" s="223"/>
      <c r="M734" s="24"/>
      <c r="N734" s="25"/>
      <c r="O734" s="25"/>
      <c r="P734" s="25"/>
      <c r="Q734" s="25"/>
      <c r="R734" s="25"/>
      <c r="S734" s="25"/>
      <c r="T734" s="25"/>
      <c r="U734" s="25"/>
      <c r="V734" s="25"/>
      <c r="W734" s="25"/>
      <c r="X734" s="25"/>
      <c r="Y734" s="25"/>
      <c r="Z734" s="25"/>
    </row>
    <row r="735" spans="1:26" ht="12.75" customHeight="1" x14ac:dyDescent="0.25">
      <c r="A735" s="223"/>
      <c r="B735" s="172"/>
      <c r="C735" s="172"/>
      <c r="D735" s="222"/>
      <c r="E735" s="222"/>
      <c r="F735" s="223"/>
      <c r="G735" s="223"/>
      <c r="H735" s="223"/>
      <c r="I735" s="223"/>
      <c r="J735" s="223"/>
      <c r="K735" s="223"/>
      <c r="L735" s="223"/>
      <c r="M735" s="24"/>
      <c r="N735" s="25"/>
      <c r="O735" s="25"/>
      <c r="P735" s="25"/>
      <c r="Q735" s="25"/>
      <c r="R735" s="25"/>
      <c r="S735" s="25"/>
      <c r="T735" s="25"/>
      <c r="U735" s="25"/>
      <c r="V735" s="25"/>
      <c r="W735" s="25"/>
      <c r="X735" s="25"/>
      <c r="Y735" s="25"/>
      <c r="Z735" s="25"/>
    </row>
    <row r="736" spans="1:26" ht="12.75" customHeight="1" x14ac:dyDescent="0.25">
      <c r="A736" s="223"/>
      <c r="B736" s="172"/>
      <c r="C736" s="172"/>
      <c r="D736" s="222"/>
      <c r="E736" s="222"/>
      <c r="F736" s="223"/>
      <c r="G736" s="223"/>
      <c r="H736" s="223"/>
      <c r="I736" s="223"/>
      <c r="J736" s="223"/>
      <c r="K736" s="223"/>
      <c r="L736" s="223"/>
      <c r="M736" s="24"/>
      <c r="N736" s="25"/>
      <c r="O736" s="25"/>
      <c r="P736" s="25"/>
      <c r="Q736" s="25"/>
      <c r="R736" s="25"/>
      <c r="S736" s="25"/>
      <c r="T736" s="25"/>
      <c r="U736" s="25"/>
      <c r="V736" s="25"/>
      <c r="W736" s="25"/>
      <c r="X736" s="25"/>
      <c r="Y736" s="25"/>
      <c r="Z736" s="25"/>
    </row>
    <row r="737" spans="1:26" ht="12.75" customHeight="1" x14ac:dyDescent="0.25">
      <c r="A737" s="223"/>
      <c r="B737" s="172"/>
      <c r="C737" s="172"/>
      <c r="D737" s="222"/>
      <c r="E737" s="222"/>
      <c r="F737" s="223"/>
      <c r="G737" s="223"/>
      <c r="H737" s="223"/>
      <c r="I737" s="223"/>
      <c r="J737" s="223"/>
      <c r="K737" s="223"/>
      <c r="L737" s="223"/>
      <c r="M737" s="24"/>
      <c r="N737" s="25"/>
      <c r="O737" s="25"/>
      <c r="P737" s="25"/>
      <c r="Q737" s="25"/>
      <c r="R737" s="25"/>
      <c r="S737" s="25"/>
      <c r="T737" s="25"/>
      <c r="U737" s="25"/>
      <c r="V737" s="25"/>
      <c r="W737" s="25"/>
      <c r="X737" s="25"/>
      <c r="Y737" s="25"/>
      <c r="Z737" s="25"/>
    </row>
    <row r="738" spans="1:26" ht="12.75" customHeight="1" x14ac:dyDescent="0.25">
      <c r="A738" s="223"/>
      <c r="B738" s="172"/>
      <c r="C738" s="172"/>
      <c r="D738" s="222"/>
      <c r="E738" s="222"/>
      <c r="F738" s="223"/>
      <c r="G738" s="223"/>
      <c r="H738" s="223"/>
      <c r="I738" s="223"/>
      <c r="J738" s="223"/>
      <c r="K738" s="223"/>
      <c r="L738" s="223"/>
      <c r="M738" s="24"/>
      <c r="N738" s="25"/>
      <c r="O738" s="25"/>
      <c r="P738" s="25"/>
      <c r="Q738" s="25"/>
      <c r="R738" s="25"/>
      <c r="S738" s="25"/>
      <c r="T738" s="25"/>
      <c r="U738" s="25"/>
      <c r="V738" s="25"/>
      <c r="W738" s="25"/>
      <c r="X738" s="25"/>
      <c r="Y738" s="25"/>
      <c r="Z738" s="25"/>
    </row>
    <row r="739" spans="1:26" ht="12.75" customHeight="1" x14ac:dyDescent="0.25">
      <c r="A739" s="223"/>
      <c r="B739" s="172"/>
      <c r="C739" s="172"/>
      <c r="D739" s="222"/>
      <c r="E739" s="222"/>
      <c r="F739" s="223"/>
      <c r="G739" s="223"/>
      <c r="H739" s="223"/>
      <c r="I739" s="223"/>
      <c r="J739" s="223"/>
      <c r="K739" s="223"/>
      <c r="L739" s="223"/>
      <c r="M739" s="24"/>
      <c r="N739" s="25"/>
      <c r="O739" s="25"/>
      <c r="P739" s="25"/>
      <c r="Q739" s="25"/>
      <c r="R739" s="25"/>
      <c r="S739" s="25"/>
      <c r="T739" s="25"/>
      <c r="U739" s="25"/>
      <c r="V739" s="25"/>
      <c r="W739" s="25"/>
      <c r="X739" s="25"/>
      <c r="Y739" s="25"/>
      <c r="Z739" s="25"/>
    </row>
    <row r="740" spans="1:26" ht="12.75" customHeight="1" x14ac:dyDescent="0.25">
      <c r="A740" s="223"/>
      <c r="B740" s="172"/>
      <c r="C740" s="172"/>
      <c r="D740" s="222"/>
      <c r="E740" s="222"/>
      <c r="F740" s="223"/>
      <c r="G740" s="223"/>
      <c r="H740" s="223"/>
      <c r="I740" s="223"/>
      <c r="J740" s="223"/>
      <c r="K740" s="223"/>
      <c r="L740" s="223"/>
      <c r="M740" s="24"/>
      <c r="N740" s="25"/>
      <c r="O740" s="25"/>
      <c r="P740" s="25"/>
      <c r="Q740" s="25"/>
      <c r="R740" s="25"/>
      <c r="S740" s="25"/>
      <c r="T740" s="25"/>
      <c r="U740" s="25"/>
      <c r="V740" s="25"/>
      <c r="W740" s="25"/>
      <c r="X740" s="25"/>
      <c r="Y740" s="25"/>
      <c r="Z740" s="25"/>
    </row>
    <row r="741" spans="1:26" ht="12.75" customHeight="1" x14ac:dyDescent="0.25">
      <c r="A741" s="223"/>
      <c r="B741" s="172"/>
      <c r="C741" s="172"/>
      <c r="D741" s="222"/>
      <c r="E741" s="222"/>
      <c r="F741" s="223"/>
      <c r="G741" s="223"/>
      <c r="H741" s="223"/>
      <c r="I741" s="223"/>
      <c r="J741" s="223"/>
      <c r="K741" s="223"/>
      <c r="L741" s="223"/>
      <c r="M741" s="24"/>
      <c r="N741" s="25"/>
      <c r="O741" s="25"/>
      <c r="P741" s="25"/>
      <c r="Q741" s="25"/>
      <c r="R741" s="25"/>
      <c r="S741" s="25"/>
      <c r="T741" s="25"/>
      <c r="U741" s="25"/>
      <c r="V741" s="25"/>
      <c r="W741" s="25"/>
      <c r="X741" s="25"/>
      <c r="Y741" s="25"/>
      <c r="Z741" s="25"/>
    </row>
    <row r="742" spans="1:26" ht="12.75" customHeight="1" x14ac:dyDescent="0.25">
      <c r="A742" s="223"/>
      <c r="B742" s="172"/>
      <c r="C742" s="172"/>
      <c r="D742" s="222"/>
      <c r="E742" s="222"/>
      <c r="F742" s="223"/>
      <c r="G742" s="223"/>
      <c r="H742" s="223"/>
      <c r="I742" s="223"/>
      <c r="J742" s="223"/>
      <c r="K742" s="223"/>
      <c r="L742" s="223"/>
      <c r="M742" s="24"/>
      <c r="N742" s="25"/>
      <c r="O742" s="25"/>
      <c r="P742" s="25"/>
      <c r="Q742" s="25"/>
      <c r="R742" s="25"/>
      <c r="S742" s="25"/>
      <c r="T742" s="25"/>
      <c r="U742" s="25"/>
      <c r="V742" s="25"/>
      <c r="W742" s="25"/>
      <c r="X742" s="25"/>
      <c r="Y742" s="25"/>
      <c r="Z742" s="25"/>
    </row>
    <row r="743" spans="1:26" ht="12.75" customHeight="1" x14ac:dyDescent="0.25">
      <c r="A743" s="223"/>
      <c r="B743" s="172"/>
      <c r="C743" s="172"/>
      <c r="D743" s="222"/>
      <c r="E743" s="222"/>
      <c r="F743" s="223"/>
      <c r="G743" s="223"/>
      <c r="H743" s="223"/>
      <c r="I743" s="223"/>
      <c r="J743" s="223"/>
      <c r="K743" s="223"/>
      <c r="L743" s="223"/>
      <c r="M743" s="24"/>
      <c r="N743" s="25"/>
      <c r="O743" s="25"/>
      <c r="P743" s="25"/>
      <c r="Q743" s="25"/>
      <c r="R743" s="25"/>
      <c r="S743" s="25"/>
      <c r="T743" s="25"/>
      <c r="U743" s="25"/>
      <c r="V743" s="25"/>
      <c r="W743" s="25"/>
      <c r="X743" s="25"/>
      <c r="Y743" s="25"/>
      <c r="Z743" s="25"/>
    </row>
    <row r="744" spans="1:26" ht="12.75" customHeight="1" x14ac:dyDescent="0.25">
      <c r="A744" s="223"/>
      <c r="B744" s="172"/>
      <c r="C744" s="172"/>
      <c r="D744" s="222"/>
      <c r="E744" s="222"/>
      <c r="F744" s="223"/>
      <c r="G744" s="223"/>
      <c r="H744" s="223"/>
      <c r="I744" s="223"/>
      <c r="J744" s="223"/>
      <c r="K744" s="223"/>
      <c r="L744" s="223"/>
      <c r="M744" s="24"/>
      <c r="N744" s="25"/>
      <c r="O744" s="25"/>
      <c r="P744" s="25"/>
      <c r="Q744" s="25"/>
      <c r="R744" s="25"/>
      <c r="S744" s="25"/>
      <c r="T744" s="25"/>
      <c r="U744" s="25"/>
      <c r="V744" s="25"/>
      <c r="W744" s="25"/>
      <c r="X744" s="25"/>
      <c r="Y744" s="25"/>
      <c r="Z744" s="25"/>
    </row>
    <row r="745" spans="1:26" ht="12.75" customHeight="1" x14ac:dyDescent="0.25">
      <c r="A745" s="223"/>
      <c r="B745" s="172"/>
      <c r="C745" s="172"/>
      <c r="D745" s="222"/>
      <c r="E745" s="222"/>
      <c r="F745" s="223"/>
      <c r="G745" s="223"/>
      <c r="H745" s="223"/>
      <c r="I745" s="223"/>
      <c r="J745" s="223"/>
      <c r="K745" s="223"/>
      <c r="L745" s="223"/>
      <c r="M745" s="24"/>
      <c r="N745" s="25"/>
      <c r="O745" s="25"/>
      <c r="P745" s="25"/>
      <c r="Q745" s="25"/>
      <c r="R745" s="25"/>
      <c r="S745" s="25"/>
      <c r="T745" s="25"/>
      <c r="U745" s="25"/>
      <c r="V745" s="25"/>
      <c r="W745" s="25"/>
      <c r="X745" s="25"/>
      <c r="Y745" s="25"/>
      <c r="Z745" s="25"/>
    </row>
    <row r="746" spans="1:26" ht="12.75" customHeight="1" x14ac:dyDescent="0.25">
      <c r="A746" s="223"/>
      <c r="B746" s="172"/>
      <c r="C746" s="172"/>
      <c r="D746" s="222"/>
      <c r="E746" s="222"/>
      <c r="F746" s="223"/>
      <c r="G746" s="223"/>
      <c r="H746" s="223"/>
      <c r="I746" s="223"/>
      <c r="J746" s="223"/>
      <c r="K746" s="223"/>
      <c r="L746" s="223"/>
      <c r="M746" s="24"/>
      <c r="N746" s="25"/>
      <c r="O746" s="25"/>
      <c r="P746" s="25"/>
      <c r="Q746" s="25"/>
      <c r="R746" s="25"/>
      <c r="S746" s="25"/>
      <c r="T746" s="25"/>
      <c r="U746" s="25"/>
      <c r="V746" s="25"/>
      <c r="W746" s="25"/>
      <c r="X746" s="25"/>
      <c r="Y746" s="25"/>
      <c r="Z746" s="25"/>
    </row>
    <row r="747" spans="1:26" ht="12.75" customHeight="1" x14ac:dyDescent="0.25">
      <c r="A747" s="223"/>
      <c r="B747" s="172"/>
      <c r="C747" s="172"/>
      <c r="D747" s="222"/>
      <c r="E747" s="222"/>
      <c r="F747" s="223"/>
      <c r="G747" s="223"/>
      <c r="H747" s="223"/>
      <c r="I747" s="223"/>
      <c r="J747" s="223"/>
      <c r="K747" s="223"/>
      <c r="L747" s="223"/>
      <c r="M747" s="24"/>
      <c r="N747" s="25"/>
      <c r="O747" s="25"/>
      <c r="P747" s="25"/>
      <c r="Q747" s="25"/>
      <c r="R747" s="25"/>
      <c r="S747" s="25"/>
      <c r="T747" s="25"/>
      <c r="U747" s="25"/>
      <c r="V747" s="25"/>
      <c r="W747" s="25"/>
      <c r="X747" s="25"/>
      <c r="Y747" s="25"/>
      <c r="Z747" s="25"/>
    </row>
    <row r="748" spans="1:26" ht="12.75" customHeight="1" x14ac:dyDescent="0.25">
      <c r="A748" s="223"/>
      <c r="B748" s="172"/>
      <c r="C748" s="172"/>
      <c r="D748" s="222"/>
      <c r="E748" s="222"/>
      <c r="F748" s="223"/>
      <c r="G748" s="223"/>
      <c r="H748" s="223"/>
      <c r="I748" s="223"/>
      <c r="J748" s="223"/>
      <c r="K748" s="223"/>
      <c r="L748" s="223"/>
      <c r="M748" s="24"/>
      <c r="N748" s="25"/>
      <c r="O748" s="25"/>
      <c r="P748" s="25"/>
      <c r="Q748" s="25"/>
      <c r="R748" s="25"/>
      <c r="S748" s="25"/>
      <c r="T748" s="25"/>
      <c r="U748" s="25"/>
      <c r="V748" s="25"/>
      <c r="W748" s="25"/>
      <c r="X748" s="25"/>
      <c r="Y748" s="25"/>
      <c r="Z748" s="25"/>
    </row>
    <row r="749" spans="1:26" ht="12.75" customHeight="1" x14ac:dyDescent="0.25">
      <c r="A749" s="223"/>
      <c r="B749" s="172"/>
      <c r="C749" s="172"/>
      <c r="D749" s="222"/>
      <c r="E749" s="222"/>
      <c r="F749" s="223"/>
      <c r="G749" s="223"/>
      <c r="H749" s="223"/>
      <c r="I749" s="223"/>
      <c r="J749" s="223"/>
      <c r="K749" s="223"/>
      <c r="L749" s="223"/>
      <c r="M749" s="24"/>
      <c r="N749" s="25"/>
      <c r="O749" s="25"/>
      <c r="P749" s="25"/>
      <c r="Q749" s="25"/>
      <c r="R749" s="25"/>
      <c r="S749" s="25"/>
      <c r="T749" s="25"/>
      <c r="U749" s="25"/>
      <c r="V749" s="25"/>
      <c r="W749" s="25"/>
      <c r="X749" s="25"/>
      <c r="Y749" s="25"/>
      <c r="Z749" s="25"/>
    </row>
    <row r="750" spans="1:26" ht="12.75" customHeight="1" x14ac:dyDescent="0.25">
      <c r="A750" s="223"/>
      <c r="B750" s="172"/>
      <c r="C750" s="172"/>
      <c r="D750" s="222"/>
      <c r="E750" s="222"/>
      <c r="F750" s="223"/>
      <c r="G750" s="223"/>
      <c r="H750" s="223"/>
      <c r="I750" s="223"/>
      <c r="J750" s="223"/>
      <c r="K750" s="223"/>
      <c r="L750" s="223"/>
      <c r="M750" s="24"/>
      <c r="N750" s="25"/>
      <c r="O750" s="25"/>
      <c r="P750" s="25"/>
      <c r="Q750" s="25"/>
      <c r="R750" s="25"/>
      <c r="S750" s="25"/>
      <c r="T750" s="25"/>
      <c r="U750" s="25"/>
      <c r="V750" s="25"/>
      <c r="W750" s="25"/>
      <c r="X750" s="25"/>
      <c r="Y750" s="25"/>
      <c r="Z750" s="25"/>
    </row>
    <row r="751" spans="1:26" ht="12.75" customHeight="1" x14ac:dyDescent="0.25">
      <c r="A751" s="223"/>
      <c r="B751" s="172"/>
      <c r="C751" s="172"/>
      <c r="D751" s="222"/>
      <c r="E751" s="222"/>
      <c r="F751" s="223"/>
      <c r="G751" s="223"/>
      <c r="H751" s="223"/>
      <c r="I751" s="223"/>
      <c r="J751" s="223"/>
      <c r="K751" s="223"/>
      <c r="L751" s="223"/>
      <c r="M751" s="24"/>
      <c r="N751" s="25"/>
      <c r="O751" s="25"/>
      <c r="P751" s="25"/>
      <c r="Q751" s="25"/>
      <c r="R751" s="25"/>
      <c r="S751" s="25"/>
      <c r="T751" s="25"/>
      <c r="U751" s="25"/>
      <c r="V751" s="25"/>
      <c r="W751" s="25"/>
      <c r="X751" s="25"/>
      <c r="Y751" s="25"/>
      <c r="Z751" s="25"/>
    </row>
    <row r="752" spans="1:26" ht="12.75" customHeight="1" x14ac:dyDescent="0.25">
      <c r="A752" s="223"/>
      <c r="B752" s="172"/>
      <c r="C752" s="172"/>
      <c r="D752" s="222"/>
      <c r="E752" s="222"/>
      <c r="F752" s="223"/>
      <c r="G752" s="223"/>
      <c r="H752" s="223"/>
      <c r="I752" s="223"/>
      <c r="J752" s="223"/>
      <c r="K752" s="223"/>
      <c r="L752" s="223"/>
      <c r="M752" s="24"/>
      <c r="N752" s="25"/>
      <c r="O752" s="25"/>
      <c r="P752" s="25"/>
      <c r="Q752" s="25"/>
      <c r="R752" s="25"/>
      <c r="S752" s="25"/>
      <c r="T752" s="25"/>
      <c r="U752" s="25"/>
      <c r="V752" s="25"/>
      <c r="W752" s="25"/>
      <c r="X752" s="25"/>
      <c r="Y752" s="25"/>
      <c r="Z752" s="25"/>
    </row>
    <row r="753" spans="1:26" ht="12.75" customHeight="1" x14ac:dyDescent="0.25">
      <c r="A753" s="223"/>
      <c r="B753" s="172"/>
      <c r="C753" s="172"/>
      <c r="D753" s="222"/>
      <c r="E753" s="222"/>
      <c r="F753" s="223"/>
      <c r="G753" s="223"/>
      <c r="H753" s="223"/>
      <c r="I753" s="223"/>
      <c r="J753" s="223"/>
      <c r="K753" s="223"/>
      <c r="L753" s="223"/>
      <c r="M753" s="24"/>
      <c r="N753" s="25"/>
      <c r="O753" s="25"/>
      <c r="P753" s="25"/>
      <c r="Q753" s="25"/>
      <c r="R753" s="25"/>
      <c r="S753" s="25"/>
      <c r="T753" s="25"/>
      <c r="U753" s="25"/>
      <c r="V753" s="25"/>
      <c r="W753" s="25"/>
      <c r="X753" s="25"/>
      <c r="Y753" s="25"/>
      <c r="Z753" s="25"/>
    </row>
    <row r="754" spans="1:26" ht="12.75" customHeight="1" x14ac:dyDescent="0.25">
      <c r="A754" s="223"/>
      <c r="B754" s="172"/>
      <c r="C754" s="172"/>
      <c r="D754" s="222"/>
      <c r="E754" s="222"/>
      <c r="F754" s="223"/>
      <c r="G754" s="223"/>
      <c r="H754" s="223"/>
      <c r="I754" s="223"/>
      <c r="J754" s="223"/>
      <c r="K754" s="223"/>
      <c r="L754" s="223"/>
      <c r="M754" s="24"/>
      <c r="N754" s="25"/>
      <c r="O754" s="25"/>
      <c r="P754" s="25"/>
      <c r="Q754" s="25"/>
      <c r="R754" s="25"/>
      <c r="S754" s="25"/>
      <c r="T754" s="25"/>
      <c r="U754" s="25"/>
      <c r="V754" s="25"/>
      <c r="W754" s="25"/>
      <c r="X754" s="25"/>
      <c r="Y754" s="25"/>
      <c r="Z754" s="25"/>
    </row>
    <row r="755" spans="1:26" ht="12.75" customHeight="1" x14ac:dyDescent="0.25">
      <c r="A755" s="223"/>
      <c r="B755" s="172"/>
      <c r="C755" s="172"/>
      <c r="D755" s="222"/>
      <c r="E755" s="222"/>
      <c r="F755" s="223"/>
      <c r="G755" s="223"/>
      <c r="H755" s="223"/>
      <c r="I755" s="223"/>
      <c r="J755" s="223"/>
      <c r="K755" s="223"/>
      <c r="L755" s="223"/>
      <c r="M755" s="24"/>
      <c r="N755" s="25"/>
      <c r="O755" s="25"/>
      <c r="P755" s="25"/>
      <c r="Q755" s="25"/>
      <c r="R755" s="25"/>
      <c r="S755" s="25"/>
      <c r="T755" s="25"/>
      <c r="U755" s="25"/>
      <c r="V755" s="25"/>
      <c r="W755" s="25"/>
      <c r="X755" s="25"/>
      <c r="Y755" s="25"/>
      <c r="Z755" s="25"/>
    </row>
    <row r="756" spans="1:26" ht="12.75" customHeight="1" x14ac:dyDescent="0.25">
      <c r="A756" s="223"/>
      <c r="B756" s="172"/>
      <c r="C756" s="172"/>
      <c r="D756" s="222"/>
      <c r="E756" s="222"/>
      <c r="F756" s="223"/>
      <c r="G756" s="223"/>
      <c r="H756" s="223"/>
      <c r="I756" s="223"/>
      <c r="J756" s="223"/>
      <c r="K756" s="223"/>
      <c r="L756" s="223"/>
      <c r="M756" s="24"/>
      <c r="N756" s="25"/>
      <c r="O756" s="25"/>
      <c r="P756" s="25"/>
      <c r="Q756" s="25"/>
      <c r="R756" s="25"/>
      <c r="S756" s="25"/>
      <c r="T756" s="25"/>
      <c r="U756" s="25"/>
      <c r="V756" s="25"/>
      <c r="W756" s="25"/>
      <c r="X756" s="25"/>
      <c r="Y756" s="25"/>
      <c r="Z756" s="25"/>
    </row>
    <row r="757" spans="1:26" ht="12.75" customHeight="1" x14ac:dyDescent="0.25">
      <c r="A757" s="223"/>
      <c r="B757" s="172"/>
      <c r="C757" s="172"/>
      <c r="D757" s="222"/>
      <c r="E757" s="222"/>
      <c r="F757" s="223"/>
      <c r="G757" s="223"/>
      <c r="H757" s="223"/>
      <c r="I757" s="223"/>
      <c r="J757" s="223"/>
      <c r="K757" s="223"/>
      <c r="L757" s="223"/>
      <c r="M757" s="24"/>
      <c r="N757" s="25"/>
      <c r="O757" s="25"/>
      <c r="P757" s="25"/>
      <c r="Q757" s="25"/>
      <c r="R757" s="25"/>
      <c r="S757" s="25"/>
      <c r="T757" s="25"/>
      <c r="U757" s="25"/>
      <c r="V757" s="25"/>
      <c r="W757" s="25"/>
      <c r="X757" s="25"/>
      <c r="Y757" s="25"/>
      <c r="Z757" s="25"/>
    </row>
    <row r="758" spans="1:26" ht="12.75" customHeight="1" x14ac:dyDescent="0.25">
      <c r="A758" s="223"/>
      <c r="B758" s="172"/>
      <c r="C758" s="172"/>
      <c r="D758" s="222"/>
      <c r="E758" s="222"/>
      <c r="F758" s="223"/>
      <c r="G758" s="223"/>
      <c r="H758" s="223"/>
      <c r="I758" s="223"/>
      <c r="J758" s="223"/>
      <c r="K758" s="223"/>
      <c r="L758" s="223"/>
      <c r="M758" s="24"/>
      <c r="N758" s="25"/>
      <c r="O758" s="25"/>
      <c r="P758" s="25"/>
      <c r="Q758" s="25"/>
      <c r="R758" s="25"/>
      <c r="S758" s="25"/>
      <c r="T758" s="25"/>
      <c r="U758" s="25"/>
      <c r="V758" s="25"/>
      <c r="W758" s="25"/>
      <c r="X758" s="25"/>
      <c r="Y758" s="25"/>
      <c r="Z758" s="25"/>
    </row>
    <row r="759" spans="1:26" ht="12.75" customHeight="1" x14ac:dyDescent="0.25">
      <c r="A759" s="223"/>
      <c r="B759" s="172"/>
      <c r="C759" s="172"/>
      <c r="D759" s="222"/>
      <c r="E759" s="222"/>
      <c r="F759" s="223"/>
      <c r="G759" s="223"/>
      <c r="H759" s="223"/>
      <c r="I759" s="223"/>
      <c r="J759" s="223"/>
      <c r="K759" s="223"/>
      <c r="L759" s="223"/>
      <c r="M759" s="24"/>
      <c r="N759" s="25"/>
      <c r="O759" s="25"/>
      <c r="P759" s="25"/>
      <c r="Q759" s="25"/>
      <c r="R759" s="25"/>
      <c r="S759" s="25"/>
      <c r="T759" s="25"/>
      <c r="U759" s="25"/>
      <c r="V759" s="25"/>
      <c r="W759" s="25"/>
      <c r="X759" s="25"/>
      <c r="Y759" s="25"/>
      <c r="Z759" s="25"/>
    </row>
    <row r="760" spans="1:26" ht="12.75" customHeight="1" x14ac:dyDescent="0.25">
      <c r="A760" s="223"/>
      <c r="B760" s="172"/>
      <c r="C760" s="172"/>
      <c r="D760" s="222"/>
      <c r="E760" s="222"/>
      <c r="F760" s="223"/>
      <c r="G760" s="223"/>
      <c r="H760" s="223"/>
      <c r="I760" s="223"/>
      <c r="J760" s="223"/>
      <c r="K760" s="223"/>
      <c r="L760" s="223"/>
      <c r="M760" s="24"/>
      <c r="N760" s="25"/>
      <c r="O760" s="25"/>
      <c r="P760" s="25"/>
      <c r="Q760" s="25"/>
      <c r="R760" s="25"/>
      <c r="S760" s="25"/>
      <c r="T760" s="25"/>
      <c r="U760" s="25"/>
      <c r="V760" s="25"/>
      <c r="W760" s="25"/>
      <c r="X760" s="25"/>
      <c r="Y760" s="25"/>
      <c r="Z760" s="25"/>
    </row>
    <row r="761" spans="1:26" ht="12.75" customHeight="1" x14ac:dyDescent="0.25">
      <c r="A761" s="223"/>
      <c r="B761" s="172"/>
      <c r="C761" s="172"/>
      <c r="D761" s="222"/>
      <c r="E761" s="222"/>
      <c r="F761" s="223"/>
      <c r="G761" s="223"/>
      <c r="H761" s="223"/>
      <c r="I761" s="223"/>
      <c r="J761" s="223"/>
      <c r="K761" s="223"/>
      <c r="L761" s="223"/>
      <c r="M761" s="24"/>
      <c r="N761" s="25"/>
      <c r="O761" s="25"/>
      <c r="P761" s="25"/>
      <c r="Q761" s="25"/>
      <c r="R761" s="25"/>
      <c r="S761" s="25"/>
      <c r="T761" s="25"/>
      <c r="U761" s="25"/>
      <c r="V761" s="25"/>
      <c r="W761" s="25"/>
      <c r="X761" s="25"/>
      <c r="Y761" s="25"/>
      <c r="Z761" s="25"/>
    </row>
    <row r="762" spans="1:26" ht="12.75" customHeight="1" x14ac:dyDescent="0.25">
      <c r="A762" s="223"/>
      <c r="B762" s="172"/>
      <c r="C762" s="172"/>
      <c r="D762" s="222"/>
      <c r="E762" s="222"/>
      <c r="F762" s="223"/>
      <c r="G762" s="223"/>
      <c r="H762" s="223"/>
      <c r="I762" s="223"/>
      <c r="J762" s="223"/>
      <c r="K762" s="223"/>
      <c r="L762" s="223"/>
      <c r="M762" s="24"/>
      <c r="N762" s="25"/>
      <c r="O762" s="25"/>
      <c r="P762" s="25"/>
      <c r="Q762" s="25"/>
      <c r="R762" s="25"/>
      <c r="S762" s="25"/>
      <c r="T762" s="25"/>
      <c r="U762" s="25"/>
      <c r="V762" s="25"/>
      <c r="W762" s="25"/>
      <c r="X762" s="25"/>
      <c r="Y762" s="25"/>
      <c r="Z762" s="25"/>
    </row>
    <row r="763" spans="1:26" ht="12.75" customHeight="1" x14ac:dyDescent="0.25">
      <c r="A763" s="223"/>
      <c r="B763" s="172"/>
      <c r="C763" s="172"/>
      <c r="D763" s="222"/>
      <c r="E763" s="222"/>
      <c r="F763" s="223"/>
      <c r="G763" s="223"/>
      <c r="H763" s="223"/>
      <c r="I763" s="223"/>
      <c r="J763" s="223"/>
      <c r="K763" s="223"/>
      <c r="L763" s="223"/>
      <c r="M763" s="24"/>
      <c r="N763" s="25"/>
      <c r="O763" s="25"/>
      <c r="P763" s="25"/>
      <c r="Q763" s="25"/>
      <c r="R763" s="25"/>
      <c r="S763" s="25"/>
      <c r="T763" s="25"/>
      <c r="U763" s="25"/>
      <c r="V763" s="25"/>
      <c r="W763" s="25"/>
      <c r="X763" s="25"/>
      <c r="Y763" s="25"/>
      <c r="Z763" s="25"/>
    </row>
    <row r="764" spans="1:26" ht="12.75" customHeight="1" x14ac:dyDescent="0.25">
      <c r="A764" s="223"/>
      <c r="B764" s="172"/>
      <c r="C764" s="172"/>
      <c r="D764" s="222"/>
      <c r="E764" s="222"/>
      <c r="F764" s="223"/>
      <c r="G764" s="223"/>
      <c r="H764" s="223"/>
      <c r="I764" s="223"/>
      <c r="J764" s="223"/>
      <c r="K764" s="223"/>
      <c r="L764" s="223"/>
      <c r="M764" s="24"/>
      <c r="N764" s="25"/>
      <c r="O764" s="25"/>
      <c r="P764" s="25"/>
      <c r="Q764" s="25"/>
      <c r="R764" s="25"/>
      <c r="S764" s="25"/>
      <c r="T764" s="25"/>
      <c r="U764" s="25"/>
      <c r="V764" s="25"/>
      <c r="W764" s="25"/>
      <c r="X764" s="25"/>
      <c r="Y764" s="25"/>
      <c r="Z764" s="25"/>
    </row>
    <row r="765" spans="1:26" ht="12.75" customHeight="1" x14ac:dyDescent="0.25">
      <c r="A765" s="223"/>
      <c r="B765" s="172"/>
      <c r="C765" s="172"/>
      <c r="D765" s="222"/>
      <c r="E765" s="222"/>
      <c r="F765" s="223"/>
      <c r="G765" s="223"/>
      <c r="H765" s="223"/>
      <c r="I765" s="223"/>
      <c r="J765" s="223"/>
      <c r="K765" s="223"/>
      <c r="L765" s="223"/>
      <c r="M765" s="24"/>
      <c r="N765" s="25"/>
      <c r="O765" s="25"/>
      <c r="P765" s="25"/>
      <c r="Q765" s="25"/>
      <c r="R765" s="25"/>
      <c r="S765" s="25"/>
      <c r="T765" s="25"/>
      <c r="U765" s="25"/>
      <c r="V765" s="25"/>
      <c r="W765" s="25"/>
      <c r="X765" s="25"/>
      <c r="Y765" s="25"/>
      <c r="Z765" s="25"/>
    </row>
    <row r="766" spans="1:26" ht="12.75" customHeight="1" x14ac:dyDescent="0.25">
      <c r="A766" s="223"/>
      <c r="B766" s="172"/>
      <c r="C766" s="172"/>
      <c r="D766" s="222"/>
      <c r="E766" s="222"/>
      <c r="F766" s="223"/>
      <c r="G766" s="223"/>
      <c r="H766" s="223"/>
      <c r="I766" s="223"/>
      <c r="J766" s="223"/>
      <c r="K766" s="223"/>
      <c r="L766" s="223"/>
      <c r="M766" s="24"/>
      <c r="N766" s="25"/>
      <c r="O766" s="25"/>
      <c r="P766" s="25"/>
      <c r="Q766" s="25"/>
      <c r="R766" s="25"/>
      <c r="S766" s="25"/>
      <c r="T766" s="25"/>
      <c r="U766" s="25"/>
      <c r="V766" s="25"/>
      <c r="W766" s="25"/>
      <c r="X766" s="25"/>
      <c r="Y766" s="25"/>
      <c r="Z766" s="25"/>
    </row>
    <row r="767" spans="1:26" ht="12.75" customHeight="1" x14ac:dyDescent="0.25">
      <c r="A767" s="223"/>
      <c r="B767" s="172"/>
      <c r="C767" s="172"/>
      <c r="D767" s="222"/>
      <c r="E767" s="222"/>
      <c r="F767" s="223"/>
      <c r="G767" s="223"/>
      <c r="H767" s="223"/>
      <c r="I767" s="223"/>
      <c r="J767" s="223"/>
      <c r="K767" s="223"/>
      <c r="L767" s="223"/>
      <c r="M767" s="24"/>
      <c r="N767" s="25"/>
      <c r="O767" s="25"/>
      <c r="P767" s="25"/>
      <c r="Q767" s="25"/>
      <c r="R767" s="25"/>
      <c r="S767" s="25"/>
      <c r="T767" s="25"/>
      <c r="U767" s="25"/>
      <c r="V767" s="25"/>
      <c r="W767" s="25"/>
      <c r="X767" s="25"/>
      <c r="Y767" s="25"/>
      <c r="Z767" s="25"/>
    </row>
    <row r="768" spans="1:26" ht="12.75" customHeight="1" x14ac:dyDescent="0.25">
      <c r="A768" s="223"/>
      <c r="B768" s="172"/>
      <c r="C768" s="172"/>
      <c r="D768" s="222"/>
      <c r="E768" s="222"/>
      <c r="F768" s="223"/>
      <c r="G768" s="223"/>
      <c r="H768" s="223"/>
      <c r="I768" s="223"/>
      <c r="J768" s="223"/>
      <c r="K768" s="223"/>
      <c r="L768" s="223"/>
      <c r="M768" s="24"/>
      <c r="N768" s="25"/>
      <c r="O768" s="25"/>
      <c r="P768" s="25"/>
      <c r="Q768" s="25"/>
      <c r="R768" s="25"/>
      <c r="S768" s="25"/>
      <c r="T768" s="25"/>
      <c r="U768" s="25"/>
      <c r="V768" s="25"/>
      <c r="W768" s="25"/>
      <c r="X768" s="25"/>
      <c r="Y768" s="25"/>
      <c r="Z768" s="25"/>
    </row>
    <row r="769" spans="1:26" ht="12.75" customHeight="1" x14ac:dyDescent="0.25">
      <c r="A769" s="223"/>
      <c r="B769" s="172"/>
      <c r="C769" s="172"/>
      <c r="D769" s="222"/>
      <c r="E769" s="222"/>
      <c r="F769" s="223"/>
      <c r="G769" s="223"/>
      <c r="H769" s="223"/>
      <c r="I769" s="223"/>
      <c r="J769" s="223"/>
      <c r="K769" s="223"/>
      <c r="L769" s="223"/>
      <c r="M769" s="24"/>
      <c r="N769" s="25"/>
      <c r="O769" s="25"/>
      <c r="P769" s="25"/>
      <c r="Q769" s="25"/>
      <c r="R769" s="25"/>
      <c r="S769" s="25"/>
      <c r="T769" s="25"/>
      <c r="U769" s="25"/>
      <c r="V769" s="25"/>
      <c r="W769" s="25"/>
      <c r="X769" s="25"/>
      <c r="Y769" s="25"/>
      <c r="Z769" s="25"/>
    </row>
    <row r="770" spans="1:26" ht="12.75" customHeight="1" x14ac:dyDescent="0.25">
      <c r="A770" s="223"/>
      <c r="B770" s="172"/>
      <c r="C770" s="172"/>
      <c r="D770" s="222"/>
      <c r="E770" s="222"/>
      <c r="F770" s="223"/>
      <c r="G770" s="223"/>
      <c r="H770" s="223"/>
      <c r="I770" s="223"/>
      <c r="J770" s="223"/>
      <c r="K770" s="223"/>
      <c r="L770" s="223"/>
      <c r="M770" s="24"/>
      <c r="N770" s="25"/>
      <c r="O770" s="25"/>
      <c r="P770" s="25"/>
      <c r="Q770" s="25"/>
      <c r="R770" s="25"/>
      <c r="S770" s="25"/>
      <c r="T770" s="25"/>
      <c r="U770" s="25"/>
      <c r="V770" s="25"/>
      <c r="W770" s="25"/>
      <c r="X770" s="25"/>
      <c r="Y770" s="25"/>
      <c r="Z770" s="25"/>
    </row>
    <row r="771" spans="1:26" ht="12.75" customHeight="1" x14ac:dyDescent="0.25">
      <c r="A771" s="223"/>
      <c r="B771" s="172"/>
      <c r="C771" s="172"/>
      <c r="D771" s="222"/>
      <c r="E771" s="222"/>
      <c r="F771" s="223"/>
      <c r="G771" s="223"/>
      <c r="H771" s="223"/>
      <c r="I771" s="223"/>
      <c r="J771" s="223"/>
      <c r="K771" s="223"/>
      <c r="L771" s="223"/>
      <c r="M771" s="24"/>
      <c r="N771" s="25"/>
      <c r="O771" s="25"/>
      <c r="P771" s="25"/>
      <c r="Q771" s="25"/>
      <c r="R771" s="25"/>
      <c r="S771" s="25"/>
      <c r="T771" s="25"/>
      <c r="U771" s="25"/>
      <c r="V771" s="25"/>
      <c r="W771" s="25"/>
      <c r="X771" s="25"/>
      <c r="Y771" s="25"/>
      <c r="Z771" s="25"/>
    </row>
    <row r="772" spans="1:26" ht="12.75" customHeight="1" x14ac:dyDescent="0.25">
      <c r="A772" s="223"/>
      <c r="B772" s="172"/>
      <c r="C772" s="172"/>
      <c r="D772" s="222"/>
      <c r="E772" s="222"/>
      <c r="F772" s="223"/>
      <c r="G772" s="223"/>
      <c r="H772" s="223"/>
      <c r="I772" s="223"/>
      <c r="J772" s="223"/>
      <c r="K772" s="223"/>
      <c r="L772" s="223"/>
      <c r="M772" s="24"/>
      <c r="N772" s="25"/>
      <c r="O772" s="25"/>
      <c r="P772" s="25"/>
      <c r="Q772" s="25"/>
      <c r="R772" s="25"/>
      <c r="S772" s="25"/>
      <c r="T772" s="25"/>
      <c r="U772" s="25"/>
      <c r="V772" s="25"/>
      <c r="W772" s="25"/>
      <c r="X772" s="25"/>
      <c r="Y772" s="25"/>
      <c r="Z772" s="25"/>
    </row>
    <row r="773" spans="1:26" ht="12.75" customHeight="1" x14ac:dyDescent="0.25">
      <c r="A773" s="223"/>
      <c r="B773" s="172"/>
      <c r="C773" s="172"/>
      <c r="D773" s="222"/>
      <c r="E773" s="222"/>
      <c r="F773" s="223"/>
      <c r="G773" s="223"/>
      <c r="H773" s="223"/>
      <c r="I773" s="223"/>
      <c r="J773" s="223"/>
      <c r="K773" s="223"/>
      <c r="L773" s="223"/>
      <c r="M773" s="24"/>
      <c r="N773" s="25"/>
      <c r="O773" s="25"/>
      <c r="P773" s="25"/>
      <c r="Q773" s="25"/>
      <c r="R773" s="25"/>
      <c r="S773" s="25"/>
      <c r="T773" s="25"/>
      <c r="U773" s="25"/>
      <c r="V773" s="25"/>
      <c r="W773" s="25"/>
      <c r="X773" s="25"/>
      <c r="Y773" s="25"/>
      <c r="Z773" s="25"/>
    </row>
    <row r="774" spans="1:26" ht="12.75" customHeight="1" x14ac:dyDescent="0.25">
      <c r="A774" s="223"/>
      <c r="B774" s="172"/>
      <c r="C774" s="172"/>
      <c r="D774" s="222"/>
      <c r="E774" s="222"/>
      <c r="F774" s="223"/>
      <c r="G774" s="223"/>
      <c r="H774" s="223"/>
      <c r="I774" s="223"/>
      <c r="J774" s="223"/>
      <c r="K774" s="223"/>
      <c r="L774" s="223"/>
      <c r="M774" s="24"/>
      <c r="N774" s="25"/>
      <c r="O774" s="25"/>
      <c r="P774" s="25"/>
      <c r="Q774" s="25"/>
      <c r="R774" s="25"/>
      <c r="S774" s="25"/>
      <c r="T774" s="25"/>
      <c r="U774" s="25"/>
      <c r="V774" s="25"/>
      <c r="W774" s="25"/>
      <c r="X774" s="25"/>
      <c r="Y774" s="25"/>
      <c r="Z774" s="25"/>
    </row>
    <row r="775" spans="1:26" ht="12.75" customHeight="1" x14ac:dyDescent="0.25">
      <c r="A775" s="223"/>
      <c r="B775" s="172"/>
      <c r="C775" s="172"/>
      <c r="D775" s="222"/>
      <c r="E775" s="222"/>
      <c r="F775" s="223"/>
      <c r="G775" s="223"/>
      <c r="H775" s="223"/>
      <c r="I775" s="223"/>
      <c r="J775" s="223"/>
      <c r="K775" s="223"/>
      <c r="L775" s="223"/>
      <c r="M775" s="24"/>
      <c r="N775" s="25"/>
      <c r="O775" s="25"/>
      <c r="P775" s="25"/>
      <c r="Q775" s="25"/>
      <c r="R775" s="25"/>
      <c r="S775" s="25"/>
      <c r="T775" s="25"/>
      <c r="U775" s="25"/>
      <c r="V775" s="25"/>
      <c r="W775" s="25"/>
      <c r="X775" s="25"/>
      <c r="Y775" s="25"/>
      <c r="Z775" s="25"/>
    </row>
    <row r="776" spans="1:26" ht="12.75" customHeight="1" x14ac:dyDescent="0.25">
      <c r="A776" s="223"/>
      <c r="B776" s="172"/>
      <c r="C776" s="172"/>
      <c r="D776" s="222"/>
      <c r="E776" s="222"/>
      <c r="F776" s="223"/>
      <c r="G776" s="223"/>
      <c r="H776" s="223"/>
      <c r="I776" s="223"/>
      <c r="J776" s="223"/>
      <c r="K776" s="223"/>
      <c r="L776" s="223"/>
      <c r="M776" s="24"/>
      <c r="N776" s="25"/>
      <c r="O776" s="25"/>
      <c r="P776" s="25"/>
      <c r="Q776" s="25"/>
      <c r="R776" s="25"/>
      <c r="S776" s="25"/>
      <c r="T776" s="25"/>
      <c r="U776" s="25"/>
      <c r="V776" s="25"/>
      <c r="W776" s="25"/>
      <c r="X776" s="25"/>
      <c r="Y776" s="25"/>
      <c r="Z776" s="25"/>
    </row>
    <row r="777" spans="1:26" ht="12.75" customHeight="1" x14ac:dyDescent="0.25">
      <c r="A777" s="223"/>
      <c r="B777" s="172"/>
      <c r="C777" s="172"/>
      <c r="D777" s="222"/>
      <c r="E777" s="222"/>
      <c r="F777" s="223"/>
      <c r="G777" s="223"/>
      <c r="H777" s="223"/>
      <c r="I777" s="223"/>
      <c r="J777" s="223"/>
      <c r="K777" s="223"/>
      <c r="L777" s="223"/>
      <c r="M777" s="24"/>
      <c r="N777" s="25"/>
      <c r="O777" s="25"/>
      <c r="P777" s="25"/>
      <c r="Q777" s="25"/>
      <c r="R777" s="25"/>
      <c r="S777" s="25"/>
      <c r="T777" s="25"/>
      <c r="U777" s="25"/>
      <c r="V777" s="25"/>
      <c r="W777" s="25"/>
      <c r="X777" s="25"/>
      <c r="Y777" s="25"/>
      <c r="Z777" s="25"/>
    </row>
    <row r="778" spans="1:26" ht="12.75" customHeight="1" x14ac:dyDescent="0.25">
      <c r="A778" s="223"/>
      <c r="B778" s="172"/>
      <c r="C778" s="172"/>
      <c r="D778" s="222"/>
      <c r="E778" s="222"/>
      <c r="F778" s="223"/>
      <c r="G778" s="223"/>
      <c r="H778" s="223"/>
      <c r="I778" s="223"/>
      <c r="J778" s="223"/>
      <c r="K778" s="223"/>
      <c r="L778" s="223"/>
      <c r="M778" s="24"/>
      <c r="N778" s="25"/>
      <c r="O778" s="25"/>
      <c r="P778" s="25"/>
      <c r="Q778" s="25"/>
      <c r="R778" s="25"/>
      <c r="S778" s="25"/>
      <c r="T778" s="25"/>
      <c r="U778" s="25"/>
      <c r="V778" s="25"/>
      <c r="W778" s="25"/>
      <c r="X778" s="25"/>
      <c r="Y778" s="25"/>
      <c r="Z778" s="25"/>
    </row>
    <row r="779" spans="1:26" ht="12.75" customHeight="1" x14ac:dyDescent="0.25">
      <c r="A779" s="223"/>
      <c r="B779" s="172"/>
      <c r="C779" s="172"/>
      <c r="D779" s="222"/>
      <c r="E779" s="222"/>
      <c r="F779" s="223"/>
      <c r="G779" s="223"/>
      <c r="H779" s="223"/>
      <c r="I779" s="223"/>
      <c r="J779" s="223"/>
      <c r="K779" s="223"/>
      <c r="L779" s="223"/>
      <c r="M779" s="24"/>
      <c r="N779" s="25"/>
      <c r="O779" s="25"/>
      <c r="P779" s="25"/>
      <c r="Q779" s="25"/>
      <c r="R779" s="25"/>
      <c r="S779" s="25"/>
      <c r="T779" s="25"/>
      <c r="U779" s="25"/>
      <c r="V779" s="25"/>
      <c r="W779" s="25"/>
      <c r="X779" s="25"/>
      <c r="Y779" s="25"/>
      <c r="Z779" s="25"/>
    </row>
    <row r="780" spans="1:26" ht="12.75" customHeight="1" x14ac:dyDescent="0.25">
      <c r="A780" s="223"/>
      <c r="B780" s="172"/>
      <c r="C780" s="172"/>
      <c r="D780" s="222"/>
      <c r="E780" s="222"/>
      <c r="F780" s="223"/>
      <c r="G780" s="223"/>
      <c r="H780" s="223"/>
      <c r="I780" s="223"/>
      <c r="J780" s="223"/>
      <c r="K780" s="223"/>
      <c r="L780" s="223"/>
      <c r="M780" s="24"/>
      <c r="N780" s="25"/>
      <c r="O780" s="25"/>
      <c r="P780" s="25"/>
      <c r="Q780" s="25"/>
      <c r="R780" s="25"/>
      <c r="S780" s="25"/>
      <c r="T780" s="25"/>
      <c r="U780" s="25"/>
      <c r="V780" s="25"/>
      <c r="W780" s="25"/>
      <c r="X780" s="25"/>
      <c r="Y780" s="25"/>
      <c r="Z780" s="25"/>
    </row>
    <row r="781" spans="1:26" ht="12.75" customHeight="1" x14ac:dyDescent="0.25">
      <c r="A781" s="223"/>
      <c r="B781" s="172"/>
      <c r="C781" s="172"/>
      <c r="D781" s="222"/>
      <c r="E781" s="222"/>
      <c r="F781" s="223"/>
      <c r="G781" s="223"/>
      <c r="H781" s="223"/>
      <c r="I781" s="223"/>
      <c r="J781" s="223"/>
      <c r="K781" s="223"/>
      <c r="L781" s="223"/>
      <c r="M781" s="24"/>
      <c r="N781" s="25"/>
      <c r="O781" s="25"/>
      <c r="P781" s="25"/>
      <c r="Q781" s="25"/>
      <c r="R781" s="25"/>
      <c r="S781" s="25"/>
      <c r="T781" s="25"/>
      <c r="U781" s="25"/>
      <c r="V781" s="25"/>
      <c r="W781" s="25"/>
      <c r="X781" s="25"/>
      <c r="Y781" s="25"/>
      <c r="Z781" s="25"/>
    </row>
    <row r="782" spans="1:26" ht="12.75" customHeight="1" x14ac:dyDescent="0.25">
      <c r="A782" s="223"/>
      <c r="B782" s="172"/>
      <c r="C782" s="172"/>
      <c r="D782" s="222"/>
      <c r="E782" s="222"/>
      <c r="F782" s="223"/>
      <c r="G782" s="223"/>
      <c r="H782" s="223"/>
      <c r="I782" s="223"/>
      <c r="J782" s="223"/>
      <c r="K782" s="223"/>
      <c r="L782" s="223"/>
      <c r="M782" s="24"/>
      <c r="N782" s="25"/>
      <c r="O782" s="25"/>
      <c r="P782" s="25"/>
      <c r="Q782" s="25"/>
      <c r="R782" s="25"/>
      <c r="S782" s="25"/>
      <c r="T782" s="25"/>
      <c r="U782" s="25"/>
      <c r="V782" s="25"/>
      <c r="W782" s="25"/>
      <c r="X782" s="25"/>
      <c r="Y782" s="25"/>
      <c r="Z782" s="25"/>
    </row>
    <row r="783" spans="1:26" ht="12.75" customHeight="1" x14ac:dyDescent="0.25">
      <c r="A783" s="223"/>
      <c r="B783" s="172"/>
      <c r="C783" s="172"/>
      <c r="D783" s="222"/>
      <c r="E783" s="222"/>
      <c r="F783" s="223"/>
      <c r="G783" s="223"/>
      <c r="H783" s="223"/>
      <c r="I783" s="223"/>
      <c r="J783" s="223"/>
      <c r="K783" s="223"/>
      <c r="L783" s="223"/>
      <c r="M783" s="24"/>
      <c r="N783" s="25"/>
      <c r="O783" s="25"/>
      <c r="P783" s="25"/>
      <c r="Q783" s="25"/>
      <c r="R783" s="25"/>
      <c r="S783" s="25"/>
      <c r="T783" s="25"/>
      <c r="U783" s="25"/>
      <c r="V783" s="25"/>
      <c r="W783" s="25"/>
      <c r="X783" s="25"/>
      <c r="Y783" s="25"/>
      <c r="Z783" s="25"/>
    </row>
    <row r="784" spans="1:26" ht="12.75" customHeight="1" x14ac:dyDescent="0.25">
      <c r="A784" s="223"/>
      <c r="B784" s="172"/>
      <c r="C784" s="172"/>
      <c r="D784" s="222"/>
      <c r="E784" s="222"/>
      <c r="F784" s="223"/>
      <c r="G784" s="223"/>
      <c r="H784" s="223"/>
      <c r="I784" s="223"/>
      <c r="J784" s="223"/>
      <c r="K784" s="223"/>
      <c r="L784" s="223"/>
      <c r="M784" s="24"/>
      <c r="N784" s="25"/>
      <c r="O784" s="25"/>
      <c r="P784" s="25"/>
      <c r="Q784" s="25"/>
      <c r="R784" s="25"/>
      <c r="S784" s="25"/>
      <c r="T784" s="25"/>
      <c r="U784" s="25"/>
      <c r="V784" s="25"/>
      <c r="W784" s="25"/>
      <c r="X784" s="25"/>
      <c r="Y784" s="25"/>
      <c r="Z784" s="25"/>
    </row>
    <row r="785" spans="1:26" ht="12.75" customHeight="1" x14ac:dyDescent="0.25">
      <c r="A785" s="223"/>
      <c r="B785" s="172"/>
      <c r="C785" s="172"/>
      <c r="D785" s="222"/>
      <c r="E785" s="222"/>
      <c r="F785" s="223"/>
      <c r="G785" s="223"/>
      <c r="H785" s="223"/>
      <c r="I785" s="223"/>
      <c r="J785" s="223"/>
      <c r="K785" s="223"/>
      <c r="L785" s="223"/>
      <c r="M785" s="24"/>
      <c r="N785" s="25"/>
      <c r="O785" s="25"/>
      <c r="P785" s="25"/>
      <c r="Q785" s="25"/>
      <c r="R785" s="25"/>
      <c r="S785" s="25"/>
      <c r="T785" s="25"/>
      <c r="U785" s="25"/>
      <c r="V785" s="25"/>
      <c r="W785" s="25"/>
      <c r="X785" s="25"/>
      <c r="Y785" s="25"/>
      <c r="Z785" s="25"/>
    </row>
    <row r="786" spans="1:26" ht="12.75" customHeight="1" x14ac:dyDescent="0.25">
      <c r="A786" s="223"/>
      <c r="B786" s="172"/>
      <c r="C786" s="172"/>
      <c r="D786" s="222"/>
      <c r="E786" s="222"/>
      <c r="F786" s="223"/>
      <c r="G786" s="223"/>
      <c r="H786" s="223"/>
      <c r="I786" s="223"/>
      <c r="J786" s="223"/>
      <c r="K786" s="223"/>
      <c r="L786" s="223"/>
      <c r="M786" s="24"/>
      <c r="N786" s="25"/>
      <c r="O786" s="25"/>
      <c r="P786" s="25"/>
      <c r="Q786" s="25"/>
      <c r="R786" s="25"/>
      <c r="S786" s="25"/>
      <c r="T786" s="25"/>
      <c r="U786" s="25"/>
      <c r="V786" s="25"/>
      <c r="W786" s="25"/>
      <c r="X786" s="25"/>
      <c r="Y786" s="25"/>
      <c r="Z786" s="25"/>
    </row>
    <row r="787" spans="1:26" ht="12.75" customHeight="1" x14ac:dyDescent="0.25">
      <c r="A787" s="223"/>
      <c r="B787" s="172"/>
      <c r="C787" s="172"/>
      <c r="D787" s="222"/>
      <c r="E787" s="222"/>
      <c r="F787" s="223"/>
      <c r="G787" s="223"/>
      <c r="H787" s="223"/>
      <c r="I787" s="223"/>
      <c r="J787" s="223"/>
      <c r="K787" s="223"/>
      <c r="L787" s="223"/>
      <c r="M787" s="24"/>
      <c r="N787" s="25"/>
      <c r="O787" s="25"/>
      <c r="P787" s="25"/>
      <c r="Q787" s="25"/>
      <c r="R787" s="25"/>
      <c r="S787" s="25"/>
      <c r="T787" s="25"/>
      <c r="U787" s="25"/>
      <c r="V787" s="25"/>
      <c r="W787" s="25"/>
      <c r="X787" s="25"/>
      <c r="Y787" s="25"/>
      <c r="Z787" s="25"/>
    </row>
    <row r="788" spans="1:26" ht="12.75" customHeight="1" x14ac:dyDescent="0.25">
      <c r="A788" s="223"/>
      <c r="B788" s="172"/>
      <c r="C788" s="172"/>
      <c r="D788" s="222"/>
      <c r="E788" s="222"/>
      <c r="F788" s="223"/>
      <c r="G788" s="223"/>
      <c r="H788" s="223"/>
      <c r="I788" s="223"/>
      <c r="J788" s="223"/>
      <c r="K788" s="223"/>
      <c r="L788" s="223"/>
      <c r="M788" s="24"/>
      <c r="N788" s="25"/>
      <c r="O788" s="25"/>
      <c r="P788" s="25"/>
      <c r="Q788" s="25"/>
      <c r="R788" s="25"/>
      <c r="S788" s="25"/>
      <c r="T788" s="25"/>
      <c r="U788" s="25"/>
      <c r="V788" s="25"/>
      <c r="W788" s="25"/>
      <c r="X788" s="25"/>
      <c r="Y788" s="25"/>
      <c r="Z788" s="25"/>
    </row>
    <row r="789" spans="1:26" ht="12.75" customHeight="1" x14ac:dyDescent="0.25">
      <c r="A789" s="223"/>
      <c r="B789" s="172"/>
      <c r="C789" s="172"/>
      <c r="D789" s="222"/>
      <c r="E789" s="222"/>
      <c r="F789" s="223"/>
      <c r="G789" s="223"/>
      <c r="H789" s="223"/>
      <c r="I789" s="223"/>
      <c r="J789" s="223"/>
      <c r="K789" s="223"/>
      <c r="L789" s="223"/>
      <c r="M789" s="24"/>
      <c r="N789" s="25"/>
      <c r="O789" s="25"/>
      <c r="P789" s="25"/>
      <c r="Q789" s="25"/>
      <c r="R789" s="25"/>
      <c r="S789" s="25"/>
      <c r="T789" s="25"/>
      <c r="U789" s="25"/>
      <c r="V789" s="25"/>
      <c r="W789" s="25"/>
      <c r="X789" s="25"/>
      <c r="Y789" s="25"/>
      <c r="Z789" s="25"/>
    </row>
    <row r="790" spans="1:26" ht="12.75" customHeight="1" x14ac:dyDescent="0.25">
      <c r="A790" s="223"/>
      <c r="B790" s="172"/>
      <c r="C790" s="172"/>
      <c r="D790" s="222"/>
      <c r="E790" s="222"/>
      <c r="F790" s="223"/>
      <c r="G790" s="223"/>
      <c r="H790" s="223"/>
      <c r="I790" s="223"/>
      <c r="J790" s="223"/>
      <c r="K790" s="223"/>
      <c r="L790" s="223"/>
      <c r="M790" s="24"/>
      <c r="N790" s="25"/>
      <c r="O790" s="25"/>
      <c r="P790" s="25"/>
      <c r="Q790" s="25"/>
      <c r="R790" s="25"/>
      <c r="S790" s="25"/>
      <c r="T790" s="25"/>
      <c r="U790" s="25"/>
      <c r="V790" s="25"/>
      <c r="W790" s="25"/>
      <c r="X790" s="25"/>
      <c r="Y790" s="25"/>
      <c r="Z790" s="25"/>
    </row>
    <row r="791" spans="1:26" ht="12.75" customHeight="1" x14ac:dyDescent="0.25">
      <c r="A791" s="223"/>
      <c r="B791" s="172"/>
      <c r="C791" s="172"/>
      <c r="D791" s="222"/>
      <c r="E791" s="222"/>
      <c r="F791" s="223"/>
      <c r="G791" s="223"/>
      <c r="H791" s="223"/>
      <c r="I791" s="223"/>
      <c r="J791" s="223"/>
      <c r="K791" s="223"/>
      <c r="L791" s="223"/>
      <c r="M791" s="24"/>
      <c r="N791" s="25"/>
      <c r="O791" s="25"/>
      <c r="P791" s="25"/>
      <c r="Q791" s="25"/>
      <c r="R791" s="25"/>
      <c r="S791" s="25"/>
      <c r="T791" s="25"/>
      <c r="U791" s="25"/>
      <c r="V791" s="25"/>
      <c r="W791" s="25"/>
      <c r="X791" s="25"/>
      <c r="Y791" s="25"/>
      <c r="Z791" s="25"/>
    </row>
    <row r="792" spans="1:26" ht="12.75" customHeight="1" x14ac:dyDescent="0.25">
      <c r="A792" s="223"/>
      <c r="B792" s="172"/>
      <c r="C792" s="172"/>
      <c r="D792" s="222"/>
      <c r="E792" s="222"/>
      <c r="F792" s="223"/>
      <c r="G792" s="223"/>
      <c r="H792" s="223"/>
      <c r="I792" s="223"/>
      <c r="J792" s="223"/>
      <c r="K792" s="223"/>
      <c r="L792" s="223"/>
      <c r="M792" s="24"/>
      <c r="N792" s="25"/>
      <c r="O792" s="25"/>
      <c r="P792" s="25"/>
      <c r="Q792" s="25"/>
      <c r="R792" s="25"/>
      <c r="S792" s="25"/>
      <c r="T792" s="25"/>
      <c r="U792" s="25"/>
      <c r="V792" s="25"/>
      <c r="W792" s="25"/>
      <c r="X792" s="25"/>
      <c r="Y792" s="25"/>
      <c r="Z792" s="25"/>
    </row>
    <row r="793" spans="1:26" ht="12.75" customHeight="1" x14ac:dyDescent="0.25">
      <c r="A793" s="223"/>
      <c r="B793" s="172"/>
      <c r="C793" s="172"/>
      <c r="D793" s="222"/>
      <c r="E793" s="222"/>
      <c r="F793" s="223"/>
      <c r="G793" s="223"/>
      <c r="H793" s="223"/>
      <c r="I793" s="223"/>
      <c r="J793" s="223"/>
      <c r="K793" s="223"/>
      <c r="L793" s="223"/>
      <c r="M793" s="24"/>
      <c r="N793" s="25"/>
      <c r="O793" s="25"/>
      <c r="P793" s="25"/>
      <c r="Q793" s="25"/>
      <c r="R793" s="25"/>
      <c r="S793" s="25"/>
      <c r="T793" s="25"/>
      <c r="U793" s="25"/>
      <c r="V793" s="25"/>
      <c r="W793" s="25"/>
      <c r="X793" s="25"/>
      <c r="Y793" s="25"/>
      <c r="Z793" s="25"/>
    </row>
    <row r="794" spans="1:26" ht="12.75" customHeight="1" x14ac:dyDescent="0.25">
      <c r="A794" s="223"/>
      <c r="B794" s="172"/>
      <c r="C794" s="172"/>
      <c r="D794" s="222"/>
      <c r="E794" s="222"/>
      <c r="F794" s="223"/>
      <c r="G794" s="223"/>
      <c r="H794" s="223"/>
      <c r="I794" s="223"/>
      <c r="J794" s="223"/>
      <c r="K794" s="223"/>
      <c r="L794" s="223"/>
      <c r="M794" s="24"/>
      <c r="N794" s="25"/>
      <c r="O794" s="25"/>
      <c r="P794" s="25"/>
      <c r="Q794" s="25"/>
      <c r="R794" s="25"/>
      <c r="S794" s="25"/>
      <c r="T794" s="25"/>
      <c r="U794" s="25"/>
      <c r="V794" s="25"/>
      <c r="W794" s="25"/>
      <c r="X794" s="25"/>
      <c r="Y794" s="25"/>
      <c r="Z794" s="25"/>
    </row>
    <row r="795" spans="1:26" ht="12.75" customHeight="1" x14ac:dyDescent="0.25">
      <c r="A795" s="223"/>
      <c r="B795" s="172"/>
      <c r="C795" s="172"/>
      <c r="D795" s="222"/>
      <c r="E795" s="222"/>
      <c r="F795" s="223"/>
      <c r="G795" s="223"/>
      <c r="H795" s="223"/>
      <c r="I795" s="223"/>
      <c r="J795" s="223"/>
      <c r="K795" s="223"/>
      <c r="L795" s="223"/>
      <c r="M795" s="24"/>
      <c r="N795" s="25"/>
      <c r="O795" s="25"/>
      <c r="P795" s="25"/>
      <c r="Q795" s="25"/>
      <c r="R795" s="25"/>
      <c r="S795" s="25"/>
      <c r="T795" s="25"/>
      <c r="U795" s="25"/>
      <c r="V795" s="25"/>
      <c r="W795" s="25"/>
      <c r="X795" s="25"/>
      <c r="Y795" s="25"/>
      <c r="Z795" s="25"/>
    </row>
    <row r="796" spans="1:26" ht="12.75" customHeight="1" x14ac:dyDescent="0.25">
      <c r="A796" s="223"/>
      <c r="B796" s="172"/>
      <c r="C796" s="172"/>
      <c r="D796" s="222"/>
      <c r="E796" s="222"/>
      <c r="F796" s="223"/>
      <c r="G796" s="223"/>
      <c r="H796" s="223"/>
      <c r="I796" s="223"/>
      <c r="J796" s="223"/>
      <c r="K796" s="223"/>
      <c r="L796" s="223"/>
      <c r="M796" s="24"/>
      <c r="N796" s="25"/>
      <c r="O796" s="25"/>
      <c r="P796" s="25"/>
      <c r="Q796" s="25"/>
      <c r="R796" s="25"/>
      <c r="S796" s="25"/>
      <c r="T796" s="25"/>
      <c r="U796" s="25"/>
      <c r="V796" s="25"/>
      <c r="W796" s="25"/>
      <c r="X796" s="25"/>
      <c r="Y796" s="25"/>
      <c r="Z796" s="25"/>
    </row>
    <row r="797" spans="1:26" ht="12.75" customHeight="1" x14ac:dyDescent="0.25">
      <c r="A797" s="223"/>
      <c r="B797" s="172"/>
      <c r="C797" s="172"/>
      <c r="D797" s="222"/>
      <c r="E797" s="222"/>
      <c r="F797" s="223"/>
      <c r="G797" s="223"/>
      <c r="H797" s="223"/>
      <c r="I797" s="223"/>
      <c r="J797" s="223"/>
      <c r="K797" s="223"/>
      <c r="L797" s="223"/>
      <c r="M797" s="24"/>
      <c r="N797" s="25"/>
      <c r="O797" s="25"/>
      <c r="P797" s="25"/>
      <c r="Q797" s="25"/>
      <c r="R797" s="25"/>
      <c r="S797" s="25"/>
      <c r="T797" s="25"/>
      <c r="U797" s="25"/>
      <c r="V797" s="25"/>
      <c r="W797" s="25"/>
      <c r="X797" s="25"/>
      <c r="Y797" s="25"/>
      <c r="Z797" s="25"/>
    </row>
    <row r="798" spans="1:26" ht="12.75" customHeight="1" x14ac:dyDescent="0.25">
      <c r="A798" s="223"/>
      <c r="B798" s="172"/>
      <c r="C798" s="172"/>
      <c r="D798" s="222"/>
      <c r="E798" s="222"/>
      <c r="F798" s="223"/>
      <c r="G798" s="223"/>
      <c r="H798" s="223"/>
      <c r="I798" s="223"/>
      <c r="J798" s="223"/>
      <c r="K798" s="223"/>
      <c r="L798" s="223"/>
      <c r="M798" s="24"/>
      <c r="N798" s="25"/>
      <c r="O798" s="25"/>
      <c r="P798" s="25"/>
      <c r="Q798" s="25"/>
      <c r="R798" s="25"/>
      <c r="S798" s="25"/>
      <c r="T798" s="25"/>
      <c r="U798" s="25"/>
      <c r="V798" s="25"/>
      <c r="W798" s="25"/>
      <c r="X798" s="25"/>
      <c r="Y798" s="25"/>
      <c r="Z798" s="25"/>
    </row>
    <row r="799" spans="1:26" ht="12.75" customHeight="1" x14ac:dyDescent="0.25">
      <c r="A799" s="223"/>
      <c r="B799" s="172"/>
      <c r="C799" s="172"/>
      <c r="D799" s="222"/>
      <c r="E799" s="222"/>
      <c r="F799" s="223"/>
      <c r="G799" s="223"/>
      <c r="H799" s="223"/>
      <c r="I799" s="223"/>
      <c r="J799" s="223"/>
      <c r="K799" s="223"/>
      <c r="L799" s="223"/>
      <c r="M799" s="24"/>
      <c r="N799" s="25"/>
      <c r="O799" s="25"/>
      <c r="P799" s="25"/>
      <c r="Q799" s="25"/>
      <c r="R799" s="25"/>
      <c r="S799" s="25"/>
      <c r="T799" s="25"/>
      <c r="U799" s="25"/>
      <c r="V799" s="25"/>
      <c r="W799" s="25"/>
      <c r="X799" s="25"/>
      <c r="Y799" s="25"/>
      <c r="Z799" s="25"/>
    </row>
    <row r="800" spans="1:26" ht="12.75" customHeight="1" x14ac:dyDescent="0.25">
      <c r="A800" s="223"/>
      <c r="B800" s="172"/>
      <c r="C800" s="172"/>
      <c r="D800" s="222"/>
      <c r="E800" s="222"/>
      <c r="F800" s="223"/>
      <c r="G800" s="223"/>
      <c r="H800" s="223"/>
      <c r="I800" s="223"/>
      <c r="J800" s="223"/>
      <c r="K800" s="223"/>
      <c r="L800" s="223"/>
      <c r="M800" s="24"/>
      <c r="N800" s="25"/>
      <c r="O800" s="25"/>
      <c r="P800" s="25"/>
      <c r="Q800" s="25"/>
      <c r="R800" s="25"/>
      <c r="S800" s="25"/>
      <c r="T800" s="25"/>
      <c r="U800" s="25"/>
      <c r="V800" s="25"/>
      <c r="W800" s="25"/>
      <c r="X800" s="25"/>
      <c r="Y800" s="25"/>
      <c r="Z800" s="25"/>
    </row>
    <row r="801" spans="1:26" ht="12.75" customHeight="1" x14ac:dyDescent="0.25">
      <c r="A801" s="223"/>
      <c r="B801" s="172"/>
      <c r="C801" s="172"/>
      <c r="D801" s="222"/>
      <c r="E801" s="222"/>
      <c r="F801" s="223"/>
      <c r="G801" s="223"/>
      <c r="H801" s="223"/>
      <c r="I801" s="223"/>
      <c r="J801" s="223"/>
      <c r="K801" s="223"/>
      <c r="L801" s="223"/>
      <c r="M801" s="24"/>
      <c r="N801" s="25"/>
      <c r="O801" s="25"/>
      <c r="P801" s="25"/>
      <c r="Q801" s="25"/>
      <c r="R801" s="25"/>
      <c r="S801" s="25"/>
      <c r="T801" s="25"/>
      <c r="U801" s="25"/>
      <c r="V801" s="25"/>
      <c r="W801" s="25"/>
      <c r="X801" s="25"/>
      <c r="Y801" s="25"/>
      <c r="Z801" s="25"/>
    </row>
    <row r="802" spans="1:26" ht="12.75" customHeight="1" x14ac:dyDescent="0.25">
      <c r="A802" s="223"/>
      <c r="B802" s="172"/>
      <c r="C802" s="172"/>
      <c r="D802" s="222"/>
      <c r="E802" s="222"/>
      <c r="F802" s="223"/>
      <c r="G802" s="223"/>
      <c r="H802" s="223"/>
      <c r="I802" s="223"/>
      <c r="J802" s="223"/>
      <c r="K802" s="223"/>
      <c r="L802" s="223"/>
      <c r="M802" s="24"/>
      <c r="N802" s="25"/>
      <c r="O802" s="25"/>
      <c r="P802" s="25"/>
      <c r="Q802" s="25"/>
      <c r="R802" s="25"/>
      <c r="S802" s="25"/>
      <c r="T802" s="25"/>
      <c r="U802" s="25"/>
      <c r="V802" s="25"/>
      <c r="W802" s="25"/>
      <c r="X802" s="25"/>
      <c r="Y802" s="25"/>
      <c r="Z802" s="25"/>
    </row>
    <row r="803" spans="1:26" ht="12.75" customHeight="1" x14ac:dyDescent="0.25">
      <c r="A803" s="223"/>
      <c r="B803" s="172"/>
      <c r="C803" s="172"/>
      <c r="D803" s="222"/>
      <c r="E803" s="222"/>
      <c r="F803" s="223"/>
      <c r="G803" s="223"/>
      <c r="H803" s="223"/>
      <c r="I803" s="223"/>
      <c r="J803" s="223"/>
      <c r="K803" s="223"/>
      <c r="L803" s="223"/>
      <c r="M803" s="24"/>
      <c r="N803" s="25"/>
      <c r="O803" s="25"/>
      <c r="P803" s="25"/>
      <c r="Q803" s="25"/>
      <c r="R803" s="25"/>
      <c r="S803" s="25"/>
      <c r="T803" s="25"/>
      <c r="U803" s="25"/>
      <c r="V803" s="25"/>
      <c r="W803" s="25"/>
      <c r="X803" s="25"/>
      <c r="Y803" s="25"/>
      <c r="Z803" s="25"/>
    </row>
    <row r="804" spans="1:26" ht="12.75" customHeight="1" x14ac:dyDescent="0.25">
      <c r="A804" s="223"/>
      <c r="B804" s="172"/>
      <c r="C804" s="172"/>
      <c r="D804" s="222"/>
      <c r="E804" s="222"/>
      <c r="F804" s="223"/>
      <c r="G804" s="223"/>
      <c r="H804" s="223"/>
      <c r="I804" s="223"/>
      <c r="J804" s="223"/>
      <c r="K804" s="223"/>
      <c r="L804" s="223"/>
      <c r="M804" s="24"/>
      <c r="N804" s="25"/>
      <c r="O804" s="25"/>
      <c r="P804" s="25"/>
      <c r="Q804" s="25"/>
      <c r="R804" s="25"/>
      <c r="S804" s="25"/>
      <c r="T804" s="25"/>
      <c r="U804" s="25"/>
      <c r="V804" s="25"/>
      <c r="W804" s="25"/>
      <c r="X804" s="25"/>
      <c r="Y804" s="25"/>
      <c r="Z804" s="25"/>
    </row>
    <row r="805" spans="1:26" ht="12.75" customHeight="1" x14ac:dyDescent="0.25">
      <c r="A805" s="223"/>
      <c r="B805" s="172"/>
      <c r="C805" s="172"/>
      <c r="D805" s="222"/>
      <c r="E805" s="222"/>
      <c r="F805" s="223"/>
      <c r="G805" s="223"/>
      <c r="H805" s="223"/>
      <c r="I805" s="223"/>
      <c r="J805" s="223"/>
      <c r="K805" s="223"/>
      <c r="L805" s="223"/>
      <c r="M805" s="24"/>
      <c r="N805" s="25"/>
      <c r="O805" s="25"/>
      <c r="P805" s="25"/>
      <c r="Q805" s="25"/>
      <c r="R805" s="25"/>
      <c r="S805" s="25"/>
      <c r="T805" s="25"/>
      <c r="U805" s="25"/>
      <c r="V805" s="25"/>
      <c r="W805" s="25"/>
      <c r="X805" s="25"/>
      <c r="Y805" s="25"/>
      <c r="Z805" s="25"/>
    </row>
    <row r="806" spans="1:26" ht="12.75" customHeight="1" x14ac:dyDescent="0.25">
      <c r="A806" s="223"/>
      <c r="B806" s="172"/>
      <c r="C806" s="172"/>
      <c r="D806" s="222"/>
      <c r="E806" s="222"/>
      <c r="F806" s="223"/>
      <c r="G806" s="223"/>
      <c r="H806" s="223"/>
      <c r="I806" s="223"/>
      <c r="J806" s="223"/>
      <c r="K806" s="223"/>
      <c r="L806" s="223"/>
      <c r="M806" s="24"/>
      <c r="N806" s="25"/>
      <c r="O806" s="25"/>
      <c r="P806" s="25"/>
      <c r="Q806" s="25"/>
      <c r="R806" s="25"/>
      <c r="S806" s="25"/>
      <c r="T806" s="25"/>
      <c r="U806" s="25"/>
      <c r="V806" s="25"/>
      <c r="W806" s="25"/>
      <c r="X806" s="25"/>
      <c r="Y806" s="25"/>
      <c r="Z806" s="25"/>
    </row>
    <row r="807" spans="1:26" ht="12.75" customHeight="1" x14ac:dyDescent="0.25">
      <c r="A807" s="223"/>
      <c r="B807" s="172"/>
      <c r="C807" s="172"/>
      <c r="D807" s="222"/>
      <c r="E807" s="222"/>
      <c r="F807" s="223"/>
      <c r="G807" s="223"/>
      <c r="H807" s="223"/>
      <c r="I807" s="223"/>
      <c r="J807" s="223"/>
      <c r="K807" s="223"/>
      <c r="L807" s="223"/>
      <c r="M807" s="24"/>
      <c r="N807" s="25"/>
      <c r="O807" s="25"/>
      <c r="P807" s="25"/>
      <c r="Q807" s="25"/>
      <c r="R807" s="25"/>
      <c r="S807" s="25"/>
      <c r="T807" s="25"/>
      <c r="U807" s="25"/>
      <c r="V807" s="25"/>
      <c r="W807" s="25"/>
      <c r="X807" s="25"/>
      <c r="Y807" s="25"/>
      <c r="Z807" s="25"/>
    </row>
    <row r="808" spans="1:26" ht="12.75" customHeight="1" x14ac:dyDescent="0.25">
      <c r="A808" s="223"/>
      <c r="B808" s="172"/>
      <c r="C808" s="172"/>
      <c r="D808" s="222"/>
      <c r="E808" s="222"/>
      <c r="F808" s="223"/>
      <c r="G808" s="223"/>
      <c r="H808" s="223"/>
      <c r="I808" s="223"/>
      <c r="J808" s="223"/>
      <c r="K808" s="223"/>
      <c r="L808" s="223"/>
      <c r="M808" s="24"/>
      <c r="N808" s="25"/>
      <c r="O808" s="25"/>
      <c r="P808" s="25"/>
      <c r="Q808" s="25"/>
      <c r="R808" s="25"/>
      <c r="S808" s="25"/>
      <c r="T808" s="25"/>
      <c r="U808" s="25"/>
      <c r="V808" s="25"/>
      <c r="W808" s="25"/>
      <c r="X808" s="25"/>
      <c r="Y808" s="25"/>
      <c r="Z808" s="25"/>
    </row>
    <row r="809" spans="1:26" ht="12.75" customHeight="1" x14ac:dyDescent="0.25">
      <c r="A809" s="223"/>
      <c r="B809" s="172"/>
      <c r="C809" s="172"/>
      <c r="D809" s="222"/>
      <c r="E809" s="222"/>
      <c r="F809" s="223"/>
      <c r="G809" s="223"/>
      <c r="H809" s="223"/>
      <c r="I809" s="223"/>
      <c r="J809" s="223"/>
      <c r="K809" s="223"/>
      <c r="L809" s="223"/>
      <c r="M809" s="24"/>
      <c r="N809" s="25"/>
      <c r="O809" s="25"/>
      <c r="P809" s="25"/>
      <c r="Q809" s="25"/>
      <c r="R809" s="25"/>
      <c r="S809" s="25"/>
      <c r="T809" s="25"/>
      <c r="U809" s="25"/>
      <c r="V809" s="25"/>
      <c r="W809" s="25"/>
      <c r="X809" s="25"/>
      <c r="Y809" s="25"/>
      <c r="Z809" s="25"/>
    </row>
    <row r="810" spans="1:26" ht="12.75" customHeight="1" x14ac:dyDescent="0.25">
      <c r="A810" s="223"/>
      <c r="B810" s="172"/>
      <c r="C810" s="172"/>
      <c r="D810" s="222"/>
      <c r="E810" s="222"/>
      <c r="F810" s="223"/>
      <c r="G810" s="223"/>
      <c r="H810" s="223"/>
      <c r="I810" s="223"/>
      <c r="J810" s="223"/>
      <c r="K810" s="223"/>
      <c r="L810" s="223"/>
      <c r="M810" s="24"/>
      <c r="N810" s="25"/>
      <c r="O810" s="25"/>
      <c r="P810" s="25"/>
      <c r="Q810" s="25"/>
      <c r="R810" s="25"/>
      <c r="S810" s="25"/>
      <c r="T810" s="25"/>
      <c r="U810" s="25"/>
      <c r="V810" s="25"/>
      <c r="W810" s="25"/>
      <c r="X810" s="25"/>
      <c r="Y810" s="25"/>
      <c r="Z810" s="25"/>
    </row>
    <row r="811" spans="1:26" ht="12.75" customHeight="1" x14ac:dyDescent="0.25">
      <c r="A811" s="223"/>
      <c r="B811" s="172"/>
      <c r="C811" s="172"/>
      <c r="D811" s="222"/>
      <c r="E811" s="222"/>
      <c r="F811" s="223"/>
      <c r="G811" s="223"/>
      <c r="H811" s="223"/>
      <c r="I811" s="223"/>
      <c r="J811" s="223"/>
      <c r="K811" s="223"/>
      <c r="L811" s="223"/>
      <c r="M811" s="24"/>
      <c r="N811" s="25"/>
      <c r="O811" s="25"/>
      <c r="P811" s="25"/>
      <c r="Q811" s="25"/>
      <c r="R811" s="25"/>
      <c r="S811" s="25"/>
      <c r="T811" s="25"/>
      <c r="U811" s="25"/>
      <c r="V811" s="25"/>
      <c r="W811" s="25"/>
      <c r="X811" s="25"/>
      <c r="Y811" s="25"/>
      <c r="Z811" s="25"/>
    </row>
    <row r="812" spans="1:26" ht="12.75" customHeight="1" x14ac:dyDescent="0.25">
      <c r="A812" s="223"/>
      <c r="B812" s="172"/>
      <c r="C812" s="172"/>
      <c r="D812" s="222"/>
      <c r="E812" s="222"/>
      <c r="F812" s="223"/>
      <c r="G812" s="223"/>
      <c r="H812" s="223"/>
      <c r="I812" s="223"/>
      <c r="J812" s="223"/>
      <c r="K812" s="223"/>
      <c r="L812" s="223"/>
      <c r="M812" s="24"/>
      <c r="N812" s="25"/>
      <c r="O812" s="25"/>
      <c r="P812" s="25"/>
      <c r="Q812" s="25"/>
      <c r="R812" s="25"/>
      <c r="S812" s="25"/>
      <c r="T812" s="25"/>
      <c r="U812" s="25"/>
      <c r="V812" s="25"/>
      <c r="W812" s="25"/>
      <c r="X812" s="25"/>
      <c r="Y812" s="25"/>
      <c r="Z812" s="25"/>
    </row>
    <row r="813" spans="1:26" ht="12.75" customHeight="1" x14ac:dyDescent="0.25">
      <c r="A813" s="223"/>
      <c r="B813" s="172"/>
      <c r="C813" s="172"/>
      <c r="D813" s="222"/>
      <c r="E813" s="222"/>
      <c r="F813" s="223"/>
      <c r="G813" s="223"/>
      <c r="H813" s="223"/>
      <c r="I813" s="223"/>
      <c r="J813" s="223"/>
      <c r="K813" s="223"/>
      <c r="L813" s="223"/>
      <c r="M813" s="24"/>
      <c r="N813" s="25"/>
      <c r="O813" s="25"/>
      <c r="P813" s="25"/>
      <c r="Q813" s="25"/>
      <c r="R813" s="25"/>
      <c r="S813" s="25"/>
      <c r="T813" s="25"/>
      <c r="U813" s="25"/>
      <c r="V813" s="25"/>
      <c r="W813" s="25"/>
      <c r="X813" s="25"/>
      <c r="Y813" s="25"/>
      <c r="Z813" s="25"/>
    </row>
    <row r="814" spans="1:26" ht="12.75" customHeight="1" x14ac:dyDescent="0.25">
      <c r="A814" s="223"/>
      <c r="B814" s="172"/>
      <c r="C814" s="172"/>
      <c r="D814" s="222"/>
      <c r="E814" s="222"/>
      <c r="F814" s="223"/>
      <c r="G814" s="223"/>
      <c r="H814" s="223"/>
      <c r="I814" s="223"/>
      <c r="J814" s="223"/>
      <c r="K814" s="223"/>
      <c r="L814" s="223"/>
      <c r="M814" s="24"/>
      <c r="N814" s="25"/>
      <c r="O814" s="25"/>
      <c r="P814" s="25"/>
      <c r="Q814" s="25"/>
      <c r="R814" s="25"/>
      <c r="S814" s="25"/>
      <c r="T814" s="25"/>
      <c r="U814" s="25"/>
      <c r="V814" s="25"/>
      <c r="W814" s="25"/>
      <c r="X814" s="25"/>
      <c r="Y814" s="25"/>
      <c r="Z814" s="25"/>
    </row>
    <row r="815" spans="1:26" ht="12.75" customHeight="1" x14ac:dyDescent="0.25">
      <c r="A815" s="223"/>
      <c r="B815" s="172"/>
      <c r="C815" s="172"/>
      <c r="D815" s="222"/>
      <c r="E815" s="222"/>
      <c r="F815" s="223"/>
      <c r="G815" s="223"/>
      <c r="H815" s="223"/>
      <c r="I815" s="223"/>
      <c r="J815" s="223"/>
      <c r="K815" s="223"/>
      <c r="L815" s="223"/>
      <c r="M815" s="24"/>
      <c r="N815" s="25"/>
      <c r="O815" s="25"/>
      <c r="P815" s="25"/>
      <c r="Q815" s="25"/>
      <c r="R815" s="25"/>
      <c r="S815" s="25"/>
      <c r="T815" s="25"/>
      <c r="U815" s="25"/>
      <c r="V815" s="25"/>
      <c r="W815" s="25"/>
      <c r="X815" s="25"/>
      <c r="Y815" s="25"/>
      <c r="Z815" s="25"/>
    </row>
    <row r="816" spans="1:26" ht="12.75" customHeight="1" x14ac:dyDescent="0.25">
      <c r="A816" s="223"/>
      <c r="B816" s="172"/>
      <c r="C816" s="172"/>
      <c r="D816" s="222"/>
      <c r="E816" s="222"/>
      <c r="F816" s="223"/>
      <c r="G816" s="223"/>
      <c r="H816" s="223"/>
      <c r="I816" s="223"/>
      <c r="J816" s="223"/>
      <c r="K816" s="223"/>
      <c r="L816" s="223"/>
      <c r="M816" s="24"/>
      <c r="N816" s="25"/>
      <c r="O816" s="25"/>
      <c r="P816" s="25"/>
      <c r="Q816" s="25"/>
      <c r="R816" s="25"/>
      <c r="S816" s="25"/>
      <c r="T816" s="25"/>
      <c r="U816" s="25"/>
      <c r="V816" s="25"/>
      <c r="W816" s="25"/>
      <c r="X816" s="25"/>
      <c r="Y816" s="25"/>
      <c r="Z816" s="25"/>
    </row>
    <row r="817" spans="1:26" ht="12.75" customHeight="1" x14ac:dyDescent="0.25">
      <c r="A817" s="223"/>
      <c r="B817" s="172"/>
      <c r="C817" s="172"/>
      <c r="D817" s="222"/>
      <c r="E817" s="222"/>
      <c r="F817" s="223"/>
      <c r="G817" s="223"/>
      <c r="H817" s="223"/>
      <c r="I817" s="223"/>
      <c r="J817" s="223"/>
      <c r="K817" s="223"/>
      <c r="L817" s="223"/>
      <c r="M817" s="24"/>
      <c r="N817" s="25"/>
      <c r="O817" s="25"/>
      <c r="P817" s="25"/>
      <c r="Q817" s="25"/>
      <c r="R817" s="25"/>
      <c r="S817" s="25"/>
      <c r="T817" s="25"/>
      <c r="U817" s="25"/>
      <c r="V817" s="25"/>
      <c r="W817" s="25"/>
      <c r="X817" s="25"/>
      <c r="Y817" s="25"/>
      <c r="Z817" s="25"/>
    </row>
    <row r="818" spans="1:26" ht="12.75" customHeight="1" x14ac:dyDescent="0.25">
      <c r="A818" s="223"/>
      <c r="B818" s="172"/>
      <c r="C818" s="172"/>
      <c r="D818" s="222"/>
      <c r="E818" s="222"/>
      <c r="F818" s="223"/>
      <c r="G818" s="223"/>
      <c r="H818" s="223"/>
      <c r="I818" s="223"/>
      <c r="J818" s="223"/>
      <c r="K818" s="223"/>
      <c r="L818" s="223"/>
      <c r="M818" s="24"/>
      <c r="N818" s="25"/>
      <c r="O818" s="25"/>
      <c r="P818" s="25"/>
      <c r="Q818" s="25"/>
      <c r="R818" s="25"/>
      <c r="S818" s="25"/>
      <c r="T818" s="25"/>
      <c r="U818" s="25"/>
      <c r="V818" s="25"/>
      <c r="W818" s="25"/>
      <c r="X818" s="25"/>
      <c r="Y818" s="25"/>
      <c r="Z818" s="25"/>
    </row>
    <row r="819" spans="1:26" ht="12.75" customHeight="1" x14ac:dyDescent="0.25">
      <c r="A819" s="223"/>
      <c r="B819" s="172"/>
      <c r="C819" s="172"/>
      <c r="D819" s="222"/>
      <c r="E819" s="222"/>
      <c r="F819" s="223"/>
      <c r="G819" s="223"/>
      <c r="H819" s="223"/>
      <c r="I819" s="223"/>
      <c r="J819" s="223"/>
      <c r="K819" s="223"/>
      <c r="L819" s="223"/>
      <c r="M819" s="24"/>
      <c r="N819" s="25"/>
      <c r="O819" s="25"/>
      <c r="P819" s="25"/>
      <c r="Q819" s="25"/>
      <c r="R819" s="25"/>
      <c r="S819" s="25"/>
      <c r="T819" s="25"/>
      <c r="U819" s="25"/>
      <c r="V819" s="25"/>
      <c r="W819" s="25"/>
      <c r="X819" s="25"/>
      <c r="Y819" s="25"/>
      <c r="Z819" s="25"/>
    </row>
    <row r="820" spans="1:26" ht="12.75" customHeight="1" x14ac:dyDescent="0.25">
      <c r="A820" s="223"/>
      <c r="B820" s="172"/>
      <c r="C820" s="172"/>
      <c r="D820" s="222"/>
      <c r="E820" s="222"/>
      <c r="F820" s="223"/>
      <c r="G820" s="223"/>
      <c r="H820" s="223"/>
      <c r="I820" s="223"/>
      <c r="J820" s="223"/>
      <c r="K820" s="223"/>
      <c r="L820" s="223"/>
      <c r="M820" s="24"/>
      <c r="N820" s="25"/>
      <c r="O820" s="25"/>
      <c r="P820" s="25"/>
      <c r="Q820" s="25"/>
      <c r="R820" s="25"/>
      <c r="S820" s="25"/>
      <c r="T820" s="25"/>
      <c r="U820" s="25"/>
      <c r="V820" s="25"/>
      <c r="W820" s="25"/>
      <c r="X820" s="25"/>
      <c r="Y820" s="25"/>
      <c r="Z820" s="25"/>
    </row>
    <row r="821" spans="1:26" ht="12.75" customHeight="1" x14ac:dyDescent="0.25">
      <c r="A821" s="223"/>
      <c r="B821" s="172"/>
      <c r="C821" s="172"/>
      <c r="D821" s="222"/>
      <c r="E821" s="222"/>
      <c r="F821" s="223"/>
      <c r="G821" s="223"/>
      <c r="H821" s="223"/>
      <c r="I821" s="223"/>
      <c r="J821" s="223"/>
      <c r="K821" s="223"/>
      <c r="L821" s="223"/>
      <c r="M821" s="24"/>
      <c r="N821" s="25"/>
      <c r="O821" s="25"/>
      <c r="P821" s="25"/>
      <c r="Q821" s="25"/>
      <c r="R821" s="25"/>
      <c r="S821" s="25"/>
      <c r="T821" s="25"/>
      <c r="U821" s="25"/>
      <c r="V821" s="25"/>
      <c r="W821" s="25"/>
      <c r="X821" s="25"/>
      <c r="Y821" s="25"/>
      <c r="Z821" s="25"/>
    </row>
    <row r="822" spans="1:26" ht="12.75" customHeight="1" x14ac:dyDescent="0.25">
      <c r="A822" s="223"/>
      <c r="B822" s="172"/>
      <c r="C822" s="172"/>
      <c r="D822" s="222"/>
      <c r="E822" s="222"/>
      <c r="F822" s="223"/>
      <c r="G822" s="223"/>
      <c r="H822" s="223"/>
      <c r="I822" s="223"/>
      <c r="J822" s="223"/>
      <c r="K822" s="223"/>
      <c r="L822" s="223"/>
      <c r="M822" s="24"/>
      <c r="N822" s="25"/>
      <c r="O822" s="25"/>
      <c r="P822" s="25"/>
      <c r="Q822" s="25"/>
      <c r="R822" s="25"/>
      <c r="S822" s="25"/>
      <c r="T822" s="25"/>
      <c r="U822" s="25"/>
      <c r="V822" s="25"/>
      <c r="W822" s="25"/>
      <c r="X822" s="25"/>
      <c r="Y822" s="25"/>
      <c r="Z822" s="25"/>
    </row>
    <row r="823" spans="1:26" ht="12.75" customHeight="1" x14ac:dyDescent="0.25">
      <c r="A823" s="223"/>
      <c r="B823" s="172"/>
      <c r="C823" s="172"/>
      <c r="D823" s="222"/>
      <c r="E823" s="222"/>
      <c r="F823" s="223"/>
      <c r="G823" s="223"/>
      <c r="H823" s="223"/>
      <c r="I823" s="223"/>
      <c r="J823" s="223"/>
      <c r="K823" s="223"/>
      <c r="L823" s="223"/>
      <c r="M823" s="24"/>
      <c r="N823" s="25"/>
      <c r="O823" s="25"/>
      <c r="P823" s="25"/>
      <c r="Q823" s="25"/>
      <c r="R823" s="25"/>
      <c r="S823" s="25"/>
      <c r="T823" s="25"/>
      <c r="U823" s="25"/>
      <c r="V823" s="25"/>
      <c r="W823" s="25"/>
      <c r="X823" s="25"/>
      <c r="Y823" s="25"/>
      <c r="Z823" s="25"/>
    </row>
    <row r="824" spans="1:26" ht="12.75" customHeight="1" x14ac:dyDescent="0.25">
      <c r="A824" s="223"/>
      <c r="B824" s="172"/>
      <c r="C824" s="172"/>
      <c r="D824" s="222"/>
      <c r="E824" s="222"/>
      <c r="F824" s="223"/>
      <c r="G824" s="223"/>
      <c r="H824" s="223"/>
      <c r="I824" s="223"/>
      <c r="J824" s="223"/>
      <c r="K824" s="223"/>
      <c r="L824" s="223"/>
      <c r="M824" s="24"/>
      <c r="N824" s="25"/>
      <c r="O824" s="25"/>
      <c r="P824" s="25"/>
      <c r="Q824" s="25"/>
      <c r="R824" s="25"/>
      <c r="S824" s="25"/>
      <c r="T824" s="25"/>
      <c r="U824" s="25"/>
      <c r="V824" s="25"/>
      <c r="W824" s="25"/>
      <c r="X824" s="25"/>
      <c r="Y824" s="25"/>
      <c r="Z824" s="25"/>
    </row>
    <row r="825" spans="1:26" ht="12.75" customHeight="1" x14ac:dyDescent="0.25">
      <c r="A825" s="223"/>
      <c r="B825" s="172"/>
      <c r="C825" s="172"/>
      <c r="D825" s="222"/>
      <c r="E825" s="222"/>
      <c r="F825" s="223"/>
      <c r="G825" s="223"/>
      <c r="H825" s="223"/>
      <c r="I825" s="223"/>
      <c r="J825" s="223"/>
      <c r="K825" s="223"/>
      <c r="L825" s="223"/>
      <c r="M825" s="24"/>
      <c r="N825" s="25"/>
      <c r="O825" s="25"/>
      <c r="P825" s="25"/>
      <c r="Q825" s="25"/>
      <c r="R825" s="25"/>
      <c r="S825" s="25"/>
      <c r="T825" s="25"/>
      <c r="U825" s="25"/>
      <c r="V825" s="25"/>
      <c r="W825" s="25"/>
      <c r="X825" s="25"/>
      <c r="Y825" s="25"/>
      <c r="Z825" s="25"/>
    </row>
    <row r="826" spans="1:26" ht="12.75" customHeight="1" x14ac:dyDescent="0.25">
      <c r="A826" s="223"/>
      <c r="B826" s="172"/>
      <c r="C826" s="172"/>
      <c r="D826" s="222"/>
      <c r="E826" s="222"/>
      <c r="F826" s="223"/>
      <c r="G826" s="223"/>
      <c r="H826" s="223"/>
      <c r="I826" s="223"/>
      <c r="J826" s="223"/>
      <c r="K826" s="223"/>
      <c r="L826" s="223"/>
      <c r="M826" s="24"/>
      <c r="N826" s="25"/>
      <c r="O826" s="25"/>
      <c r="P826" s="25"/>
      <c r="Q826" s="25"/>
      <c r="R826" s="25"/>
      <c r="S826" s="25"/>
      <c r="T826" s="25"/>
      <c r="U826" s="25"/>
      <c r="V826" s="25"/>
      <c r="W826" s="25"/>
      <c r="X826" s="25"/>
      <c r="Y826" s="25"/>
      <c r="Z826" s="25"/>
    </row>
    <row r="827" spans="1:26" ht="12.75" customHeight="1" x14ac:dyDescent="0.25">
      <c r="A827" s="223"/>
      <c r="B827" s="172"/>
      <c r="C827" s="172"/>
      <c r="D827" s="222"/>
      <c r="E827" s="222"/>
      <c r="F827" s="223"/>
      <c r="G827" s="223"/>
      <c r="H827" s="223"/>
      <c r="I827" s="223"/>
      <c r="J827" s="223"/>
      <c r="K827" s="223"/>
      <c r="L827" s="223"/>
      <c r="M827" s="24"/>
      <c r="N827" s="25"/>
      <c r="O827" s="25"/>
      <c r="P827" s="25"/>
      <c r="Q827" s="25"/>
      <c r="R827" s="25"/>
      <c r="S827" s="25"/>
      <c r="T827" s="25"/>
      <c r="U827" s="25"/>
      <c r="V827" s="25"/>
      <c r="W827" s="25"/>
      <c r="X827" s="25"/>
      <c r="Y827" s="25"/>
      <c r="Z827" s="25"/>
    </row>
    <row r="828" spans="1:26" ht="12.75" customHeight="1" x14ac:dyDescent="0.25">
      <c r="A828" s="223"/>
      <c r="B828" s="172"/>
      <c r="C828" s="172"/>
      <c r="D828" s="222"/>
      <c r="E828" s="222"/>
      <c r="F828" s="223"/>
      <c r="G828" s="223"/>
      <c r="H828" s="223"/>
      <c r="I828" s="223"/>
      <c r="J828" s="223"/>
      <c r="K828" s="223"/>
      <c r="L828" s="223"/>
      <c r="M828" s="24"/>
      <c r="N828" s="25"/>
      <c r="O828" s="25"/>
      <c r="P828" s="25"/>
      <c r="Q828" s="25"/>
      <c r="R828" s="25"/>
      <c r="S828" s="25"/>
      <c r="T828" s="25"/>
      <c r="U828" s="25"/>
      <c r="V828" s="25"/>
      <c r="W828" s="25"/>
      <c r="X828" s="25"/>
      <c r="Y828" s="25"/>
      <c r="Z828" s="25"/>
    </row>
    <row r="829" spans="1:26" ht="12.75" customHeight="1" x14ac:dyDescent="0.25">
      <c r="A829" s="223"/>
      <c r="B829" s="172"/>
      <c r="C829" s="172"/>
      <c r="D829" s="222"/>
      <c r="E829" s="222"/>
      <c r="F829" s="223"/>
      <c r="G829" s="223"/>
      <c r="H829" s="223"/>
      <c r="I829" s="223"/>
      <c r="J829" s="223"/>
      <c r="K829" s="223"/>
      <c r="L829" s="223"/>
      <c r="M829" s="24"/>
      <c r="N829" s="25"/>
      <c r="O829" s="25"/>
      <c r="P829" s="25"/>
      <c r="Q829" s="25"/>
      <c r="R829" s="25"/>
      <c r="S829" s="25"/>
      <c r="T829" s="25"/>
      <c r="U829" s="25"/>
      <c r="V829" s="25"/>
      <c r="W829" s="25"/>
      <c r="X829" s="25"/>
      <c r="Y829" s="25"/>
      <c r="Z829" s="25"/>
    </row>
    <row r="830" spans="1:26" ht="12.75" customHeight="1" x14ac:dyDescent="0.25">
      <c r="A830" s="223"/>
      <c r="B830" s="172"/>
      <c r="C830" s="172"/>
      <c r="D830" s="222"/>
      <c r="E830" s="222"/>
      <c r="F830" s="223"/>
      <c r="G830" s="223"/>
      <c r="H830" s="223"/>
      <c r="I830" s="223"/>
      <c r="J830" s="223"/>
      <c r="K830" s="223"/>
      <c r="L830" s="223"/>
      <c r="M830" s="24"/>
      <c r="N830" s="25"/>
      <c r="O830" s="25"/>
      <c r="P830" s="25"/>
      <c r="Q830" s="25"/>
      <c r="R830" s="25"/>
      <c r="S830" s="25"/>
      <c r="T830" s="25"/>
      <c r="U830" s="25"/>
      <c r="V830" s="25"/>
      <c r="W830" s="25"/>
      <c r="X830" s="25"/>
      <c r="Y830" s="25"/>
      <c r="Z830" s="25"/>
    </row>
    <row r="831" spans="1:26" ht="12.75" customHeight="1" x14ac:dyDescent="0.25">
      <c r="A831" s="223"/>
      <c r="B831" s="172"/>
      <c r="C831" s="172"/>
      <c r="D831" s="222"/>
      <c r="E831" s="222"/>
      <c r="F831" s="223"/>
      <c r="G831" s="223"/>
      <c r="H831" s="223"/>
      <c r="I831" s="223"/>
      <c r="J831" s="223"/>
      <c r="K831" s="223"/>
      <c r="L831" s="223"/>
      <c r="M831" s="24"/>
      <c r="N831" s="25"/>
      <c r="O831" s="25"/>
      <c r="P831" s="25"/>
      <c r="Q831" s="25"/>
      <c r="R831" s="25"/>
      <c r="S831" s="25"/>
      <c r="T831" s="25"/>
      <c r="U831" s="25"/>
      <c r="V831" s="25"/>
      <c r="W831" s="25"/>
      <c r="X831" s="25"/>
      <c r="Y831" s="25"/>
      <c r="Z831" s="25"/>
    </row>
    <row r="832" spans="1:26" ht="12.75" customHeight="1" x14ac:dyDescent="0.25">
      <c r="A832" s="223"/>
      <c r="B832" s="172"/>
      <c r="C832" s="172"/>
      <c r="D832" s="222"/>
      <c r="E832" s="222"/>
      <c r="F832" s="223"/>
      <c r="G832" s="223"/>
      <c r="H832" s="223"/>
      <c r="I832" s="223"/>
      <c r="J832" s="223"/>
      <c r="K832" s="223"/>
      <c r="L832" s="223"/>
      <c r="M832" s="24"/>
      <c r="N832" s="25"/>
      <c r="O832" s="25"/>
      <c r="P832" s="25"/>
      <c r="Q832" s="25"/>
      <c r="R832" s="25"/>
      <c r="S832" s="25"/>
      <c r="T832" s="25"/>
      <c r="U832" s="25"/>
      <c r="V832" s="25"/>
      <c r="W832" s="25"/>
      <c r="X832" s="25"/>
      <c r="Y832" s="25"/>
      <c r="Z832" s="25"/>
    </row>
    <row r="833" spans="1:26" ht="12.75" customHeight="1" x14ac:dyDescent="0.25">
      <c r="A833" s="223"/>
      <c r="B833" s="172"/>
      <c r="C833" s="172"/>
      <c r="D833" s="222"/>
      <c r="E833" s="222"/>
      <c r="F833" s="223"/>
      <c r="G833" s="223"/>
      <c r="H833" s="223"/>
      <c r="I833" s="223"/>
      <c r="J833" s="223"/>
      <c r="K833" s="223"/>
      <c r="L833" s="223"/>
      <c r="M833" s="24"/>
      <c r="N833" s="25"/>
      <c r="O833" s="25"/>
      <c r="P833" s="25"/>
      <c r="Q833" s="25"/>
      <c r="R833" s="25"/>
      <c r="S833" s="25"/>
      <c r="T833" s="25"/>
      <c r="U833" s="25"/>
      <c r="V833" s="25"/>
      <c r="W833" s="25"/>
      <c r="X833" s="25"/>
      <c r="Y833" s="25"/>
      <c r="Z833" s="25"/>
    </row>
    <row r="834" spans="1:26" ht="12.75" customHeight="1" x14ac:dyDescent="0.25">
      <c r="A834" s="223"/>
      <c r="B834" s="172"/>
      <c r="C834" s="172"/>
      <c r="D834" s="222"/>
      <c r="E834" s="222"/>
      <c r="F834" s="223"/>
      <c r="G834" s="223"/>
      <c r="H834" s="223"/>
      <c r="I834" s="223"/>
      <c r="J834" s="223"/>
      <c r="K834" s="223"/>
      <c r="L834" s="223"/>
      <c r="M834" s="24"/>
      <c r="N834" s="25"/>
      <c r="O834" s="25"/>
      <c r="P834" s="25"/>
      <c r="Q834" s="25"/>
      <c r="R834" s="25"/>
      <c r="S834" s="25"/>
      <c r="T834" s="25"/>
      <c r="U834" s="25"/>
      <c r="V834" s="25"/>
      <c r="W834" s="25"/>
      <c r="X834" s="25"/>
      <c r="Y834" s="25"/>
      <c r="Z834" s="25"/>
    </row>
    <row r="835" spans="1:26" ht="12.75" customHeight="1" x14ac:dyDescent="0.25">
      <c r="A835" s="223"/>
      <c r="B835" s="172"/>
      <c r="C835" s="172"/>
      <c r="D835" s="222"/>
      <c r="E835" s="222"/>
      <c r="F835" s="223"/>
      <c r="G835" s="223"/>
      <c r="H835" s="223"/>
      <c r="I835" s="223"/>
      <c r="J835" s="223"/>
      <c r="K835" s="223"/>
      <c r="L835" s="223"/>
      <c r="M835" s="24"/>
      <c r="N835" s="25"/>
      <c r="O835" s="25"/>
      <c r="P835" s="25"/>
      <c r="Q835" s="25"/>
      <c r="R835" s="25"/>
      <c r="S835" s="25"/>
      <c r="T835" s="25"/>
      <c r="U835" s="25"/>
      <c r="V835" s="25"/>
      <c r="W835" s="25"/>
      <c r="X835" s="25"/>
      <c r="Y835" s="25"/>
      <c r="Z835" s="25"/>
    </row>
    <row r="836" spans="1:26" ht="12.75" customHeight="1" x14ac:dyDescent="0.25">
      <c r="A836" s="223"/>
      <c r="B836" s="172"/>
      <c r="C836" s="172"/>
      <c r="D836" s="222"/>
      <c r="E836" s="222"/>
      <c r="F836" s="223"/>
      <c r="G836" s="223"/>
      <c r="H836" s="223"/>
      <c r="I836" s="223"/>
      <c r="J836" s="223"/>
      <c r="K836" s="223"/>
      <c r="L836" s="223"/>
      <c r="M836" s="24"/>
      <c r="N836" s="25"/>
      <c r="O836" s="25"/>
      <c r="P836" s="25"/>
      <c r="Q836" s="25"/>
      <c r="R836" s="25"/>
      <c r="S836" s="25"/>
      <c r="T836" s="25"/>
      <c r="U836" s="25"/>
      <c r="V836" s="25"/>
      <c r="W836" s="25"/>
      <c r="X836" s="25"/>
      <c r="Y836" s="25"/>
      <c r="Z836" s="25"/>
    </row>
    <row r="837" spans="1:26" ht="12.75" customHeight="1" x14ac:dyDescent="0.25">
      <c r="A837" s="223"/>
      <c r="B837" s="172"/>
      <c r="C837" s="172"/>
      <c r="D837" s="222"/>
      <c r="E837" s="222"/>
      <c r="F837" s="223"/>
      <c r="G837" s="223"/>
      <c r="H837" s="223"/>
      <c r="I837" s="223"/>
      <c r="J837" s="223"/>
      <c r="K837" s="223"/>
      <c r="L837" s="223"/>
      <c r="M837" s="24"/>
      <c r="N837" s="25"/>
      <c r="O837" s="25"/>
      <c r="P837" s="25"/>
      <c r="Q837" s="25"/>
      <c r="R837" s="25"/>
      <c r="S837" s="25"/>
      <c r="T837" s="25"/>
      <c r="U837" s="25"/>
      <c r="V837" s="25"/>
      <c r="W837" s="25"/>
      <c r="X837" s="25"/>
      <c r="Y837" s="25"/>
      <c r="Z837" s="25"/>
    </row>
    <row r="838" spans="1:26" ht="12.75" customHeight="1" x14ac:dyDescent="0.25">
      <c r="A838" s="223"/>
      <c r="B838" s="172"/>
      <c r="C838" s="172"/>
      <c r="D838" s="222"/>
      <c r="E838" s="222"/>
      <c r="F838" s="223"/>
      <c r="G838" s="223"/>
      <c r="H838" s="223"/>
      <c r="I838" s="223"/>
      <c r="J838" s="223"/>
      <c r="K838" s="223"/>
      <c r="L838" s="223"/>
      <c r="M838" s="24"/>
      <c r="N838" s="25"/>
      <c r="O838" s="25"/>
      <c r="P838" s="25"/>
      <c r="Q838" s="25"/>
      <c r="R838" s="25"/>
      <c r="S838" s="25"/>
      <c r="T838" s="25"/>
      <c r="U838" s="25"/>
      <c r="V838" s="25"/>
      <c r="W838" s="25"/>
      <c r="X838" s="25"/>
      <c r="Y838" s="25"/>
      <c r="Z838" s="25"/>
    </row>
    <row r="839" spans="1:26" ht="12.75" customHeight="1" x14ac:dyDescent="0.25">
      <c r="A839" s="223"/>
      <c r="B839" s="172"/>
      <c r="C839" s="172"/>
      <c r="D839" s="222"/>
      <c r="E839" s="222"/>
      <c r="F839" s="223"/>
      <c r="G839" s="223"/>
      <c r="H839" s="223"/>
      <c r="I839" s="223"/>
      <c r="J839" s="223"/>
      <c r="K839" s="223"/>
      <c r="L839" s="223"/>
      <c r="M839" s="24"/>
      <c r="N839" s="25"/>
      <c r="O839" s="25"/>
      <c r="P839" s="25"/>
      <c r="Q839" s="25"/>
      <c r="R839" s="25"/>
      <c r="S839" s="25"/>
      <c r="T839" s="25"/>
      <c r="U839" s="25"/>
      <c r="V839" s="25"/>
      <c r="W839" s="25"/>
      <c r="X839" s="25"/>
      <c r="Y839" s="25"/>
      <c r="Z839" s="25"/>
    </row>
    <row r="840" spans="1:26" ht="12.75" customHeight="1" x14ac:dyDescent="0.25">
      <c r="A840" s="223"/>
      <c r="B840" s="172"/>
      <c r="C840" s="172"/>
      <c r="D840" s="222"/>
      <c r="E840" s="222"/>
      <c r="F840" s="223"/>
      <c r="G840" s="223"/>
      <c r="H840" s="223"/>
      <c r="I840" s="223"/>
      <c r="J840" s="223"/>
      <c r="K840" s="223"/>
      <c r="L840" s="223"/>
      <c r="M840" s="24"/>
      <c r="N840" s="25"/>
      <c r="O840" s="25"/>
      <c r="P840" s="25"/>
      <c r="Q840" s="25"/>
      <c r="R840" s="25"/>
      <c r="S840" s="25"/>
      <c r="T840" s="25"/>
      <c r="U840" s="25"/>
      <c r="V840" s="25"/>
      <c r="W840" s="25"/>
      <c r="X840" s="25"/>
      <c r="Y840" s="25"/>
      <c r="Z840" s="25"/>
    </row>
    <row r="841" spans="1:26" ht="12.75" customHeight="1" x14ac:dyDescent="0.25">
      <c r="A841" s="223"/>
      <c r="B841" s="172"/>
      <c r="C841" s="172"/>
      <c r="D841" s="222"/>
      <c r="E841" s="222"/>
      <c r="F841" s="223"/>
      <c r="G841" s="223"/>
      <c r="H841" s="223"/>
      <c r="I841" s="223"/>
      <c r="J841" s="223"/>
      <c r="K841" s="223"/>
      <c r="L841" s="223"/>
      <c r="M841" s="24"/>
      <c r="N841" s="25"/>
      <c r="O841" s="25"/>
      <c r="P841" s="25"/>
      <c r="Q841" s="25"/>
      <c r="R841" s="25"/>
      <c r="S841" s="25"/>
      <c r="T841" s="25"/>
      <c r="U841" s="25"/>
      <c r="V841" s="25"/>
      <c r="W841" s="25"/>
      <c r="X841" s="25"/>
      <c r="Y841" s="25"/>
      <c r="Z841" s="25"/>
    </row>
    <row r="842" spans="1:26" ht="12.75" customHeight="1" x14ac:dyDescent="0.25">
      <c r="A842" s="223"/>
      <c r="B842" s="172"/>
      <c r="C842" s="172"/>
      <c r="D842" s="222"/>
      <c r="E842" s="222"/>
      <c r="F842" s="223"/>
      <c r="G842" s="223"/>
      <c r="H842" s="223"/>
      <c r="I842" s="223"/>
      <c r="J842" s="223"/>
      <c r="K842" s="223"/>
      <c r="L842" s="223"/>
      <c r="M842" s="24"/>
      <c r="N842" s="25"/>
      <c r="O842" s="25"/>
      <c r="P842" s="25"/>
      <c r="Q842" s="25"/>
      <c r="R842" s="25"/>
      <c r="S842" s="25"/>
      <c r="T842" s="25"/>
      <c r="U842" s="25"/>
      <c r="V842" s="25"/>
      <c r="W842" s="25"/>
      <c r="X842" s="25"/>
      <c r="Y842" s="25"/>
      <c r="Z842" s="25"/>
    </row>
    <row r="843" spans="1:26" ht="12.75" customHeight="1" x14ac:dyDescent="0.25">
      <c r="A843" s="223"/>
      <c r="B843" s="172"/>
      <c r="C843" s="172"/>
      <c r="D843" s="222"/>
      <c r="E843" s="222"/>
      <c r="F843" s="223"/>
      <c r="G843" s="223"/>
      <c r="H843" s="223"/>
      <c r="I843" s="223"/>
      <c r="J843" s="223"/>
      <c r="K843" s="223"/>
      <c r="L843" s="223"/>
      <c r="M843" s="24"/>
      <c r="N843" s="25"/>
      <c r="O843" s="25"/>
      <c r="P843" s="25"/>
      <c r="Q843" s="25"/>
      <c r="R843" s="25"/>
      <c r="S843" s="25"/>
      <c r="T843" s="25"/>
      <c r="U843" s="25"/>
      <c r="V843" s="25"/>
      <c r="W843" s="25"/>
      <c r="X843" s="25"/>
      <c r="Y843" s="25"/>
      <c r="Z843" s="25"/>
    </row>
    <row r="844" spans="1:26" ht="12.75" customHeight="1" x14ac:dyDescent="0.25">
      <c r="A844" s="223"/>
      <c r="B844" s="172"/>
      <c r="C844" s="172"/>
      <c r="D844" s="222"/>
      <c r="E844" s="222"/>
      <c r="F844" s="223"/>
      <c r="G844" s="223"/>
      <c r="H844" s="223"/>
      <c r="I844" s="223"/>
      <c r="J844" s="223"/>
      <c r="K844" s="223"/>
      <c r="L844" s="223"/>
      <c r="M844" s="24"/>
      <c r="N844" s="25"/>
      <c r="O844" s="25"/>
      <c r="P844" s="25"/>
      <c r="Q844" s="25"/>
      <c r="R844" s="25"/>
      <c r="S844" s="25"/>
      <c r="T844" s="25"/>
      <c r="U844" s="25"/>
      <c r="V844" s="25"/>
      <c r="W844" s="25"/>
      <c r="X844" s="25"/>
      <c r="Y844" s="25"/>
      <c r="Z844" s="25"/>
    </row>
    <row r="845" spans="1:26" ht="12.75" customHeight="1" x14ac:dyDescent="0.25">
      <c r="A845" s="223"/>
      <c r="B845" s="172"/>
      <c r="C845" s="172"/>
      <c r="D845" s="222"/>
      <c r="E845" s="222"/>
      <c r="F845" s="223"/>
      <c r="G845" s="223"/>
      <c r="H845" s="223"/>
      <c r="I845" s="223"/>
      <c r="J845" s="223"/>
      <c r="K845" s="223"/>
      <c r="L845" s="223"/>
      <c r="M845" s="24"/>
      <c r="N845" s="25"/>
      <c r="O845" s="25"/>
      <c r="P845" s="25"/>
      <c r="Q845" s="25"/>
      <c r="R845" s="25"/>
      <c r="S845" s="25"/>
      <c r="T845" s="25"/>
      <c r="U845" s="25"/>
      <c r="V845" s="25"/>
      <c r="W845" s="25"/>
      <c r="X845" s="25"/>
      <c r="Y845" s="25"/>
      <c r="Z845" s="25"/>
    </row>
    <row r="846" spans="1:26" ht="12.75" customHeight="1" x14ac:dyDescent="0.25">
      <c r="A846" s="223"/>
      <c r="B846" s="172"/>
      <c r="C846" s="172"/>
      <c r="D846" s="222"/>
      <c r="E846" s="222"/>
      <c r="F846" s="223"/>
      <c r="G846" s="223"/>
      <c r="H846" s="223"/>
      <c r="I846" s="223"/>
      <c r="J846" s="223"/>
      <c r="K846" s="223"/>
      <c r="L846" s="223"/>
      <c r="M846" s="24"/>
      <c r="N846" s="25"/>
      <c r="O846" s="25"/>
      <c r="P846" s="25"/>
      <c r="Q846" s="25"/>
      <c r="R846" s="25"/>
      <c r="S846" s="25"/>
      <c r="T846" s="25"/>
      <c r="U846" s="25"/>
      <c r="V846" s="25"/>
      <c r="W846" s="25"/>
      <c r="X846" s="25"/>
      <c r="Y846" s="25"/>
      <c r="Z846" s="25"/>
    </row>
    <row r="847" spans="1:26" ht="12.75" customHeight="1" x14ac:dyDescent="0.25">
      <c r="A847" s="223"/>
      <c r="B847" s="172"/>
      <c r="C847" s="172"/>
      <c r="D847" s="222"/>
      <c r="E847" s="222"/>
      <c r="F847" s="223"/>
      <c r="G847" s="223"/>
      <c r="H847" s="223"/>
      <c r="I847" s="223"/>
      <c r="J847" s="223"/>
      <c r="K847" s="223"/>
      <c r="L847" s="223"/>
      <c r="M847" s="24"/>
      <c r="N847" s="25"/>
      <c r="O847" s="25"/>
      <c r="P847" s="25"/>
      <c r="Q847" s="25"/>
      <c r="R847" s="25"/>
      <c r="S847" s="25"/>
      <c r="T847" s="25"/>
      <c r="U847" s="25"/>
      <c r="V847" s="25"/>
      <c r="W847" s="25"/>
      <c r="X847" s="25"/>
      <c r="Y847" s="25"/>
      <c r="Z847" s="25"/>
    </row>
    <row r="848" spans="1:26" ht="12.75" customHeight="1" x14ac:dyDescent="0.25">
      <c r="A848" s="223"/>
      <c r="B848" s="172"/>
      <c r="C848" s="172"/>
      <c r="D848" s="222"/>
      <c r="E848" s="222"/>
      <c r="F848" s="223"/>
      <c r="G848" s="223"/>
      <c r="H848" s="223"/>
      <c r="I848" s="223"/>
      <c r="J848" s="223"/>
      <c r="K848" s="223"/>
      <c r="L848" s="223"/>
      <c r="M848" s="24"/>
      <c r="N848" s="25"/>
      <c r="O848" s="25"/>
      <c r="P848" s="25"/>
      <c r="Q848" s="25"/>
      <c r="R848" s="25"/>
      <c r="S848" s="25"/>
      <c r="T848" s="25"/>
      <c r="U848" s="25"/>
      <c r="V848" s="25"/>
      <c r="W848" s="25"/>
      <c r="X848" s="25"/>
      <c r="Y848" s="25"/>
      <c r="Z848" s="25"/>
    </row>
    <row r="849" spans="1:26" ht="12.75" customHeight="1" x14ac:dyDescent="0.25">
      <c r="A849" s="223"/>
      <c r="B849" s="172"/>
      <c r="C849" s="172"/>
      <c r="D849" s="222"/>
      <c r="E849" s="222"/>
      <c r="F849" s="223"/>
      <c r="G849" s="223"/>
      <c r="H849" s="223"/>
      <c r="I849" s="223"/>
      <c r="J849" s="223"/>
      <c r="K849" s="223"/>
      <c r="L849" s="223"/>
      <c r="M849" s="24"/>
      <c r="N849" s="25"/>
      <c r="O849" s="25"/>
      <c r="P849" s="25"/>
      <c r="Q849" s="25"/>
      <c r="R849" s="25"/>
      <c r="S849" s="25"/>
      <c r="T849" s="25"/>
      <c r="U849" s="25"/>
      <c r="V849" s="25"/>
      <c r="W849" s="25"/>
      <c r="X849" s="25"/>
      <c r="Y849" s="25"/>
      <c r="Z849" s="25"/>
    </row>
    <row r="850" spans="1:26" ht="12.75" customHeight="1" x14ac:dyDescent="0.25">
      <c r="A850" s="223"/>
      <c r="B850" s="172"/>
      <c r="C850" s="172"/>
      <c r="D850" s="222"/>
      <c r="E850" s="222"/>
      <c r="F850" s="223"/>
      <c r="G850" s="223"/>
      <c r="H850" s="223"/>
      <c r="I850" s="223"/>
      <c r="J850" s="223"/>
      <c r="K850" s="223"/>
      <c r="L850" s="223"/>
      <c r="M850" s="24"/>
      <c r="N850" s="25"/>
      <c r="O850" s="25"/>
      <c r="P850" s="25"/>
      <c r="Q850" s="25"/>
      <c r="R850" s="25"/>
      <c r="S850" s="25"/>
      <c r="T850" s="25"/>
      <c r="U850" s="25"/>
      <c r="V850" s="25"/>
      <c r="W850" s="25"/>
      <c r="X850" s="25"/>
      <c r="Y850" s="25"/>
      <c r="Z850" s="25"/>
    </row>
    <row r="851" spans="1:26" ht="12.75" customHeight="1" x14ac:dyDescent="0.25">
      <c r="A851" s="223"/>
      <c r="B851" s="172"/>
      <c r="C851" s="172"/>
      <c r="D851" s="222"/>
      <c r="E851" s="222"/>
      <c r="F851" s="223"/>
      <c r="G851" s="223"/>
      <c r="H851" s="223"/>
      <c r="I851" s="223"/>
      <c r="J851" s="223"/>
      <c r="K851" s="223"/>
      <c r="L851" s="223"/>
      <c r="M851" s="24"/>
      <c r="N851" s="25"/>
      <c r="O851" s="25"/>
      <c r="P851" s="25"/>
      <c r="Q851" s="25"/>
      <c r="R851" s="25"/>
      <c r="S851" s="25"/>
      <c r="T851" s="25"/>
      <c r="U851" s="25"/>
      <c r="V851" s="25"/>
      <c r="W851" s="25"/>
      <c r="X851" s="25"/>
      <c r="Y851" s="25"/>
      <c r="Z851" s="25"/>
    </row>
    <row r="852" spans="1:26" ht="12.75" customHeight="1" x14ac:dyDescent="0.25">
      <c r="A852" s="223"/>
      <c r="B852" s="172"/>
      <c r="C852" s="172"/>
      <c r="D852" s="222"/>
      <c r="E852" s="222"/>
      <c r="F852" s="223"/>
      <c r="G852" s="223"/>
      <c r="H852" s="223"/>
      <c r="I852" s="223"/>
      <c r="J852" s="223"/>
      <c r="K852" s="223"/>
      <c r="L852" s="223"/>
      <c r="M852" s="24"/>
      <c r="N852" s="25"/>
      <c r="O852" s="25"/>
      <c r="P852" s="25"/>
      <c r="Q852" s="25"/>
      <c r="R852" s="25"/>
      <c r="S852" s="25"/>
      <c r="T852" s="25"/>
      <c r="U852" s="25"/>
      <c r="V852" s="25"/>
      <c r="W852" s="25"/>
      <c r="X852" s="25"/>
      <c r="Y852" s="25"/>
      <c r="Z852" s="25"/>
    </row>
    <row r="853" spans="1:26" ht="12.75" customHeight="1" x14ac:dyDescent="0.25">
      <c r="A853" s="223"/>
      <c r="B853" s="172"/>
      <c r="C853" s="172"/>
      <c r="D853" s="222"/>
      <c r="E853" s="222"/>
      <c r="F853" s="223"/>
      <c r="G853" s="223"/>
      <c r="H853" s="223"/>
      <c r="I853" s="223"/>
      <c r="J853" s="223"/>
      <c r="K853" s="223"/>
      <c r="L853" s="223"/>
      <c r="M853" s="24"/>
      <c r="N853" s="25"/>
      <c r="O853" s="25"/>
      <c r="P853" s="25"/>
      <c r="Q853" s="25"/>
      <c r="R853" s="25"/>
      <c r="S853" s="25"/>
      <c r="T853" s="25"/>
      <c r="U853" s="25"/>
      <c r="V853" s="25"/>
      <c r="W853" s="25"/>
      <c r="X853" s="25"/>
      <c r="Y853" s="25"/>
      <c r="Z853" s="25"/>
    </row>
    <row r="854" spans="1:26" ht="12.75" customHeight="1" x14ac:dyDescent="0.25">
      <c r="A854" s="223"/>
      <c r="B854" s="172"/>
      <c r="C854" s="172"/>
      <c r="D854" s="222"/>
      <c r="E854" s="222"/>
      <c r="F854" s="223"/>
      <c r="G854" s="223"/>
      <c r="H854" s="223"/>
      <c r="I854" s="223"/>
      <c r="J854" s="223"/>
      <c r="K854" s="223"/>
      <c r="L854" s="223"/>
      <c r="M854" s="24"/>
      <c r="N854" s="25"/>
      <c r="O854" s="25"/>
      <c r="P854" s="25"/>
      <c r="Q854" s="25"/>
      <c r="R854" s="25"/>
      <c r="S854" s="25"/>
      <c r="T854" s="25"/>
      <c r="U854" s="25"/>
      <c r="V854" s="25"/>
      <c r="W854" s="25"/>
      <c r="X854" s="25"/>
      <c r="Y854" s="25"/>
      <c r="Z854" s="25"/>
    </row>
    <row r="855" spans="1:26" ht="12.75" customHeight="1" x14ac:dyDescent="0.25">
      <c r="A855" s="223"/>
      <c r="B855" s="172"/>
      <c r="C855" s="172"/>
      <c r="D855" s="222"/>
      <c r="E855" s="222"/>
      <c r="F855" s="223"/>
      <c r="G855" s="223"/>
      <c r="H855" s="223"/>
      <c r="I855" s="223"/>
      <c r="J855" s="223"/>
      <c r="K855" s="223"/>
      <c r="L855" s="223"/>
      <c r="M855" s="24"/>
      <c r="N855" s="25"/>
      <c r="O855" s="25"/>
      <c r="P855" s="25"/>
      <c r="Q855" s="25"/>
      <c r="R855" s="25"/>
      <c r="S855" s="25"/>
      <c r="T855" s="25"/>
      <c r="U855" s="25"/>
      <c r="V855" s="25"/>
      <c r="W855" s="25"/>
      <c r="X855" s="25"/>
      <c r="Y855" s="25"/>
      <c r="Z855" s="25"/>
    </row>
    <row r="856" spans="1:26" ht="12.75" customHeight="1" x14ac:dyDescent="0.25">
      <c r="A856" s="223"/>
      <c r="B856" s="172"/>
      <c r="C856" s="172"/>
      <c r="D856" s="222"/>
      <c r="E856" s="222"/>
      <c r="F856" s="223"/>
      <c r="G856" s="223"/>
      <c r="H856" s="223"/>
      <c r="I856" s="223"/>
      <c r="J856" s="223"/>
      <c r="K856" s="223"/>
      <c r="L856" s="223"/>
      <c r="M856" s="24"/>
      <c r="N856" s="25"/>
      <c r="O856" s="25"/>
      <c r="P856" s="25"/>
      <c r="Q856" s="25"/>
      <c r="R856" s="25"/>
      <c r="S856" s="25"/>
      <c r="T856" s="25"/>
      <c r="U856" s="25"/>
      <c r="V856" s="25"/>
      <c r="W856" s="25"/>
      <c r="X856" s="25"/>
      <c r="Y856" s="25"/>
      <c r="Z856" s="25"/>
    </row>
    <row r="857" spans="1:26" ht="12.75" customHeight="1" x14ac:dyDescent="0.25">
      <c r="A857" s="223"/>
      <c r="B857" s="172"/>
      <c r="C857" s="172"/>
      <c r="D857" s="222"/>
      <c r="E857" s="222"/>
      <c r="F857" s="223"/>
      <c r="G857" s="223"/>
      <c r="H857" s="223"/>
      <c r="I857" s="223"/>
      <c r="J857" s="223"/>
      <c r="K857" s="223"/>
      <c r="L857" s="223"/>
      <c r="M857" s="24"/>
      <c r="N857" s="25"/>
      <c r="O857" s="25"/>
      <c r="P857" s="25"/>
      <c r="Q857" s="25"/>
      <c r="R857" s="25"/>
      <c r="S857" s="25"/>
      <c r="T857" s="25"/>
      <c r="U857" s="25"/>
      <c r="V857" s="25"/>
      <c r="W857" s="25"/>
      <c r="X857" s="25"/>
      <c r="Y857" s="25"/>
      <c r="Z857" s="25"/>
    </row>
    <row r="858" spans="1:26" ht="12.75" customHeight="1" x14ac:dyDescent="0.25">
      <c r="A858" s="223"/>
      <c r="B858" s="172"/>
      <c r="C858" s="172"/>
      <c r="D858" s="222"/>
      <c r="E858" s="222"/>
      <c r="F858" s="223"/>
      <c r="G858" s="223"/>
      <c r="H858" s="223"/>
      <c r="I858" s="223"/>
      <c r="J858" s="223"/>
      <c r="K858" s="223"/>
      <c r="L858" s="223"/>
      <c r="M858" s="24"/>
      <c r="N858" s="25"/>
      <c r="O858" s="25"/>
      <c r="P858" s="25"/>
      <c r="Q858" s="25"/>
      <c r="R858" s="25"/>
      <c r="S858" s="25"/>
      <c r="T858" s="25"/>
      <c r="U858" s="25"/>
      <c r="V858" s="25"/>
      <c r="W858" s="25"/>
      <c r="X858" s="25"/>
      <c r="Y858" s="25"/>
      <c r="Z858" s="25"/>
    </row>
    <row r="859" spans="1:26" ht="12.75" customHeight="1" x14ac:dyDescent="0.25">
      <c r="A859" s="223"/>
      <c r="B859" s="172"/>
      <c r="C859" s="172"/>
      <c r="D859" s="222"/>
      <c r="E859" s="222"/>
      <c r="F859" s="223"/>
      <c r="G859" s="223"/>
      <c r="H859" s="223"/>
      <c r="I859" s="223"/>
      <c r="J859" s="223"/>
      <c r="K859" s="223"/>
      <c r="L859" s="223"/>
      <c r="M859" s="24"/>
      <c r="N859" s="25"/>
      <c r="O859" s="25"/>
      <c r="P859" s="25"/>
      <c r="Q859" s="25"/>
      <c r="R859" s="25"/>
      <c r="S859" s="25"/>
      <c r="T859" s="25"/>
      <c r="U859" s="25"/>
      <c r="V859" s="25"/>
      <c r="W859" s="25"/>
      <c r="X859" s="25"/>
      <c r="Y859" s="25"/>
      <c r="Z859" s="25"/>
    </row>
    <row r="860" spans="1:26" ht="12.75" customHeight="1" x14ac:dyDescent="0.25">
      <c r="A860" s="223"/>
      <c r="B860" s="172"/>
      <c r="C860" s="172"/>
      <c r="D860" s="222"/>
      <c r="E860" s="222"/>
      <c r="F860" s="223"/>
      <c r="G860" s="223"/>
      <c r="H860" s="223"/>
      <c r="I860" s="223"/>
      <c r="J860" s="223"/>
      <c r="K860" s="223"/>
      <c r="L860" s="223"/>
      <c r="M860" s="24"/>
      <c r="N860" s="25"/>
      <c r="O860" s="25"/>
      <c r="P860" s="25"/>
      <c r="Q860" s="25"/>
      <c r="R860" s="25"/>
      <c r="S860" s="25"/>
      <c r="T860" s="25"/>
      <c r="U860" s="25"/>
      <c r="V860" s="25"/>
      <c r="W860" s="25"/>
      <c r="X860" s="25"/>
      <c r="Y860" s="25"/>
      <c r="Z860" s="25"/>
    </row>
    <row r="861" spans="1:26" ht="12.75" customHeight="1" x14ac:dyDescent="0.25">
      <c r="A861" s="223"/>
      <c r="B861" s="172"/>
      <c r="C861" s="172"/>
      <c r="D861" s="222"/>
      <c r="E861" s="222"/>
      <c r="F861" s="223"/>
      <c r="G861" s="223"/>
      <c r="H861" s="223"/>
      <c r="I861" s="223"/>
      <c r="J861" s="223"/>
      <c r="K861" s="223"/>
      <c r="L861" s="223"/>
      <c r="M861" s="24"/>
      <c r="N861" s="25"/>
      <c r="O861" s="25"/>
      <c r="P861" s="25"/>
      <c r="Q861" s="25"/>
      <c r="R861" s="25"/>
      <c r="S861" s="25"/>
      <c r="T861" s="25"/>
      <c r="U861" s="25"/>
      <c r="V861" s="25"/>
      <c r="W861" s="25"/>
      <c r="X861" s="25"/>
      <c r="Y861" s="25"/>
      <c r="Z861" s="25"/>
    </row>
    <row r="862" spans="1:26" ht="12.75" customHeight="1" x14ac:dyDescent="0.25">
      <c r="A862" s="223"/>
      <c r="B862" s="172"/>
      <c r="C862" s="172"/>
      <c r="D862" s="222"/>
      <c r="E862" s="222"/>
      <c r="F862" s="223"/>
      <c r="G862" s="223"/>
      <c r="H862" s="223"/>
      <c r="I862" s="223"/>
      <c r="J862" s="223"/>
      <c r="K862" s="223"/>
      <c r="L862" s="223"/>
      <c r="M862" s="24"/>
      <c r="N862" s="25"/>
      <c r="O862" s="25"/>
      <c r="P862" s="25"/>
      <c r="Q862" s="25"/>
      <c r="R862" s="25"/>
      <c r="S862" s="25"/>
      <c r="T862" s="25"/>
      <c r="U862" s="25"/>
      <c r="V862" s="25"/>
      <c r="W862" s="25"/>
      <c r="X862" s="25"/>
      <c r="Y862" s="25"/>
      <c r="Z862" s="25"/>
    </row>
    <row r="863" spans="1:26" ht="12.75" customHeight="1" x14ac:dyDescent="0.25">
      <c r="A863" s="223"/>
      <c r="B863" s="172"/>
      <c r="C863" s="172"/>
      <c r="D863" s="222"/>
      <c r="E863" s="222"/>
      <c r="F863" s="223"/>
      <c r="G863" s="223"/>
      <c r="H863" s="223"/>
      <c r="I863" s="223"/>
      <c r="J863" s="223"/>
      <c r="K863" s="223"/>
      <c r="L863" s="223"/>
      <c r="M863" s="24"/>
      <c r="N863" s="25"/>
      <c r="O863" s="25"/>
      <c r="P863" s="25"/>
      <c r="Q863" s="25"/>
      <c r="R863" s="25"/>
      <c r="S863" s="25"/>
      <c r="T863" s="25"/>
      <c r="U863" s="25"/>
      <c r="V863" s="25"/>
      <c r="W863" s="25"/>
      <c r="X863" s="25"/>
      <c r="Y863" s="25"/>
      <c r="Z863" s="25"/>
    </row>
    <row r="864" spans="1:26" ht="12.75" customHeight="1" x14ac:dyDescent="0.25">
      <c r="A864" s="223"/>
      <c r="B864" s="172"/>
      <c r="C864" s="172"/>
      <c r="D864" s="222"/>
      <c r="E864" s="222"/>
      <c r="F864" s="223"/>
      <c r="G864" s="223"/>
      <c r="H864" s="223"/>
      <c r="I864" s="223"/>
      <c r="J864" s="223"/>
      <c r="K864" s="223"/>
      <c r="L864" s="223"/>
      <c r="M864" s="24"/>
      <c r="N864" s="25"/>
      <c r="O864" s="25"/>
      <c r="P864" s="25"/>
      <c r="Q864" s="25"/>
      <c r="R864" s="25"/>
      <c r="S864" s="25"/>
      <c r="T864" s="25"/>
      <c r="U864" s="25"/>
      <c r="V864" s="25"/>
      <c r="W864" s="25"/>
      <c r="X864" s="25"/>
      <c r="Y864" s="25"/>
      <c r="Z864" s="25"/>
    </row>
    <row r="865" spans="1:26" ht="12.75" customHeight="1" x14ac:dyDescent="0.25">
      <c r="A865" s="223"/>
      <c r="B865" s="172"/>
      <c r="C865" s="172"/>
      <c r="D865" s="222"/>
      <c r="E865" s="222"/>
      <c r="F865" s="223"/>
      <c r="G865" s="223"/>
      <c r="H865" s="223"/>
      <c r="I865" s="223"/>
      <c r="J865" s="223"/>
      <c r="K865" s="223"/>
      <c r="L865" s="223"/>
      <c r="M865" s="24"/>
      <c r="N865" s="25"/>
      <c r="O865" s="25"/>
      <c r="P865" s="25"/>
      <c r="Q865" s="25"/>
      <c r="R865" s="25"/>
      <c r="S865" s="25"/>
      <c r="T865" s="25"/>
      <c r="U865" s="25"/>
      <c r="V865" s="25"/>
      <c r="W865" s="25"/>
      <c r="X865" s="25"/>
      <c r="Y865" s="25"/>
      <c r="Z865" s="25"/>
    </row>
    <row r="866" spans="1:26" ht="12.75" customHeight="1" x14ac:dyDescent="0.25">
      <c r="A866" s="223"/>
      <c r="B866" s="172"/>
      <c r="C866" s="172"/>
      <c r="D866" s="222"/>
      <c r="E866" s="222"/>
      <c r="F866" s="223"/>
      <c r="G866" s="223"/>
      <c r="H866" s="223"/>
      <c r="I866" s="223"/>
      <c r="J866" s="223"/>
      <c r="K866" s="223"/>
      <c r="L866" s="223"/>
      <c r="M866" s="24"/>
      <c r="N866" s="25"/>
      <c r="O866" s="25"/>
      <c r="P866" s="25"/>
      <c r="Q866" s="25"/>
      <c r="R866" s="25"/>
      <c r="S866" s="25"/>
      <c r="T866" s="25"/>
      <c r="U866" s="25"/>
      <c r="V866" s="25"/>
      <c r="W866" s="25"/>
      <c r="X866" s="25"/>
      <c r="Y866" s="25"/>
      <c r="Z866" s="25"/>
    </row>
    <row r="867" spans="1:26" ht="12.75" customHeight="1" x14ac:dyDescent="0.25">
      <c r="A867" s="223"/>
      <c r="B867" s="172"/>
      <c r="C867" s="172"/>
      <c r="D867" s="222"/>
      <c r="E867" s="222"/>
      <c r="F867" s="223"/>
      <c r="G867" s="223"/>
      <c r="H867" s="223"/>
      <c r="I867" s="223"/>
      <c r="J867" s="223"/>
      <c r="K867" s="223"/>
      <c r="L867" s="223"/>
      <c r="M867" s="24"/>
      <c r="N867" s="25"/>
      <c r="O867" s="25"/>
      <c r="P867" s="25"/>
      <c r="Q867" s="25"/>
      <c r="R867" s="25"/>
      <c r="S867" s="25"/>
      <c r="T867" s="25"/>
      <c r="U867" s="25"/>
      <c r="V867" s="25"/>
      <c r="W867" s="25"/>
      <c r="X867" s="25"/>
      <c r="Y867" s="25"/>
      <c r="Z867" s="25"/>
    </row>
    <row r="868" spans="1:26" ht="12.75" customHeight="1" x14ac:dyDescent="0.25">
      <c r="A868" s="223"/>
      <c r="B868" s="172"/>
      <c r="C868" s="172"/>
      <c r="D868" s="222"/>
      <c r="E868" s="222"/>
      <c r="F868" s="223"/>
      <c r="G868" s="223"/>
      <c r="H868" s="223"/>
      <c r="I868" s="223"/>
      <c r="J868" s="223"/>
      <c r="K868" s="223"/>
      <c r="L868" s="223"/>
      <c r="M868" s="24"/>
      <c r="N868" s="25"/>
      <c r="O868" s="25"/>
      <c r="P868" s="25"/>
      <c r="Q868" s="25"/>
      <c r="R868" s="25"/>
      <c r="S868" s="25"/>
      <c r="T868" s="25"/>
      <c r="U868" s="25"/>
      <c r="V868" s="25"/>
      <c r="W868" s="25"/>
      <c r="X868" s="25"/>
      <c r="Y868" s="25"/>
      <c r="Z868" s="25"/>
    </row>
    <row r="869" spans="1:26" ht="12.75" customHeight="1" x14ac:dyDescent="0.25">
      <c r="A869" s="223"/>
      <c r="B869" s="172"/>
      <c r="C869" s="172"/>
      <c r="D869" s="222"/>
      <c r="E869" s="222"/>
      <c r="F869" s="223"/>
      <c r="G869" s="223"/>
      <c r="H869" s="223"/>
      <c r="I869" s="223"/>
      <c r="J869" s="223"/>
      <c r="K869" s="223"/>
      <c r="L869" s="223"/>
      <c r="M869" s="24"/>
      <c r="N869" s="25"/>
      <c r="O869" s="25"/>
      <c r="P869" s="25"/>
      <c r="Q869" s="25"/>
      <c r="R869" s="25"/>
      <c r="S869" s="25"/>
      <c r="T869" s="25"/>
      <c r="U869" s="25"/>
      <c r="V869" s="25"/>
      <c r="W869" s="25"/>
      <c r="X869" s="25"/>
      <c r="Y869" s="25"/>
      <c r="Z869" s="25"/>
    </row>
    <row r="870" spans="1:26" ht="12.75" customHeight="1" x14ac:dyDescent="0.25">
      <c r="A870" s="223"/>
      <c r="B870" s="172"/>
      <c r="C870" s="172"/>
      <c r="D870" s="222"/>
      <c r="E870" s="222"/>
      <c r="F870" s="223"/>
      <c r="G870" s="223"/>
      <c r="H870" s="223"/>
      <c r="I870" s="223"/>
      <c r="J870" s="223"/>
      <c r="K870" s="223"/>
      <c r="L870" s="223"/>
      <c r="M870" s="24"/>
      <c r="N870" s="25"/>
      <c r="O870" s="25"/>
      <c r="P870" s="25"/>
      <c r="Q870" s="25"/>
      <c r="R870" s="25"/>
      <c r="S870" s="25"/>
      <c r="T870" s="25"/>
      <c r="U870" s="25"/>
      <c r="V870" s="25"/>
      <c r="W870" s="25"/>
      <c r="X870" s="25"/>
      <c r="Y870" s="25"/>
      <c r="Z870" s="25"/>
    </row>
    <row r="871" spans="1:26" ht="12.75" customHeight="1" x14ac:dyDescent="0.25">
      <c r="A871" s="223"/>
      <c r="B871" s="172"/>
      <c r="C871" s="172"/>
      <c r="D871" s="222"/>
      <c r="E871" s="222"/>
      <c r="F871" s="223"/>
      <c r="G871" s="223"/>
      <c r="H871" s="223"/>
      <c r="I871" s="223"/>
      <c r="J871" s="223"/>
      <c r="K871" s="223"/>
      <c r="L871" s="223"/>
      <c r="M871" s="24"/>
      <c r="N871" s="25"/>
      <c r="O871" s="25"/>
      <c r="P871" s="25"/>
      <c r="Q871" s="25"/>
      <c r="R871" s="25"/>
      <c r="S871" s="25"/>
      <c r="T871" s="25"/>
      <c r="U871" s="25"/>
      <c r="V871" s="25"/>
      <c r="W871" s="25"/>
      <c r="X871" s="25"/>
      <c r="Y871" s="25"/>
      <c r="Z871" s="25"/>
    </row>
    <row r="872" spans="1:26" ht="12.75" customHeight="1" x14ac:dyDescent="0.25">
      <c r="A872" s="223"/>
      <c r="B872" s="172"/>
      <c r="C872" s="172"/>
      <c r="D872" s="222"/>
      <c r="E872" s="222"/>
      <c r="F872" s="223"/>
      <c r="G872" s="223"/>
      <c r="H872" s="223"/>
      <c r="I872" s="223"/>
      <c r="J872" s="223"/>
      <c r="K872" s="223"/>
      <c r="L872" s="223"/>
      <c r="M872" s="24"/>
      <c r="N872" s="25"/>
      <c r="O872" s="25"/>
      <c r="P872" s="25"/>
      <c r="Q872" s="25"/>
      <c r="R872" s="25"/>
      <c r="S872" s="25"/>
      <c r="T872" s="25"/>
      <c r="U872" s="25"/>
      <c r="V872" s="25"/>
      <c r="W872" s="25"/>
      <c r="X872" s="25"/>
      <c r="Y872" s="25"/>
      <c r="Z872" s="25"/>
    </row>
    <row r="873" spans="1:26" ht="12.75" customHeight="1" x14ac:dyDescent="0.25">
      <c r="A873" s="223"/>
      <c r="B873" s="172"/>
      <c r="C873" s="172"/>
      <c r="D873" s="222"/>
      <c r="E873" s="222"/>
      <c r="F873" s="223"/>
      <c r="G873" s="223"/>
      <c r="H873" s="223"/>
      <c r="I873" s="223"/>
      <c r="J873" s="223"/>
      <c r="K873" s="223"/>
      <c r="L873" s="223"/>
      <c r="M873" s="24"/>
      <c r="N873" s="25"/>
      <c r="O873" s="25"/>
      <c r="P873" s="25"/>
      <c r="Q873" s="25"/>
      <c r="R873" s="25"/>
      <c r="S873" s="25"/>
      <c r="T873" s="25"/>
      <c r="U873" s="25"/>
      <c r="V873" s="25"/>
      <c r="W873" s="25"/>
      <c r="X873" s="25"/>
      <c r="Y873" s="25"/>
      <c r="Z873" s="25"/>
    </row>
    <row r="874" spans="1:26" ht="12.75" customHeight="1" x14ac:dyDescent="0.25">
      <c r="A874" s="223"/>
      <c r="B874" s="172"/>
      <c r="C874" s="172"/>
      <c r="D874" s="222"/>
      <c r="E874" s="222"/>
      <c r="F874" s="223"/>
      <c r="G874" s="223"/>
      <c r="H874" s="223"/>
      <c r="I874" s="223"/>
      <c r="J874" s="223"/>
      <c r="K874" s="223"/>
      <c r="L874" s="223"/>
      <c r="M874" s="24"/>
      <c r="N874" s="25"/>
      <c r="O874" s="25"/>
      <c r="P874" s="25"/>
      <c r="Q874" s="25"/>
      <c r="R874" s="25"/>
      <c r="S874" s="25"/>
      <c r="T874" s="25"/>
      <c r="U874" s="25"/>
      <c r="V874" s="25"/>
      <c r="W874" s="25"/>
      <c r="X874" s="25"/>
      <c r="Y874" s="25"/>
      <c r="Z874" s="25"/>
    </row>
    <row r="875" spans="1:26" ht="12.75" customHeight="1" x14ac:dyDescent="0.25">
      <c r="A875" s="223"/>
      <c r="B875" s="172"/>
      <c r="C875" s="172"/>
      <c r="D875" s="222"/>
      <c r="E875" s="222"/>
      <c r="F875" s="223"/>
      <c r="G875" s="223"/>
      <c r="H875" s="223"/>
      <c r="I875" s="223"/>
      <c r="J875" s="223"/>
      <c r="K875" s="223"/>
      <c r="L875" s="223"/>
      <c r="M875" s="24"/>
      <c r="N875" s="25"/>
      <c r="O875" s="25"/>
      <c r="P875" s="25"/>
      <c r="Q875" s="25"/>
      <c r="R875" s="25"/>
      <c r="S875" s="25"/>
      <c r="T875" s="25"/>
      <c r="U875" s="25"/>
      <c r="V875" s="25"/>
      <c r="W875" s="25"/>
      <c r="X875" s="25"/>
      <c r="Y875" s="25"/>
      <c r="Z875" s="25"/>
    </row>
    <row r="876" spans="1:26" ht="12.75" customHeight="1" x14ac:dyDescent="0.25">
      <c r="A876" s="223"/>
      <c r="B876" s="172"/>
      <c r="C876" s="172"/>
      <c r="D876" s="222"/>
      <c r="E876" s="222"/>
      <c r="F876" s="223"/>
      <c r="G876" s="223"/>
      <c r="H876" s="223"/>
      <c r="I876" s="223"/>
      <c r="J876" s="223"/>
      <c r="K876" s="223"/>
      <c r="L876" s="223"/>
      <c r="M876" s="24"/>
      <c r="N876" s="25"/>
      <c r="O876" s="25"/>
      <c r="P876" s="25"/>
      <c r="Q876" s="25"/>
      <c r="R876" s="25"/>
      <c r="S876" s="25"/>
      <c r="T876" s="25"/>
      <c r="U876" s="25"/>
      <c r="V876" s="25"/>
      <c r="W876" s="25"/>
      <c r="X876" s="25"/>
      <c r="Y876" s="25"/>
      <c r="Z876" s="25"/>
    </row>
    <row r="877" spans="1:26" ht="12.75" customHeight="1" x14ac:dyDescent="0.25">
      <c r="A877" s="223"/>
      <c r="B877" s="172"/>
      <c r="C877" s="172"/>
      <c r="D877" s="222"/>
      <c r="E877" s="222"/>
      <c r="F877" s="223"/>
      <c r="G877" s="223"/>
      <c r="H877" s="223"/>
      <c r="I877" s="223"/>
      <c r="J877" s="223"/>
      <c r="K877" s="223"/>
      <c r="L877" s="223"/>
      <c r="M877" s="24"/>
      <c r="N877" s="25"/>
      <c r="O877" s="25"/>
      <c r="P877" s="25"/>
      <c r="Q877" s="25"/>
      <c r="R877" s="25"/>
      <c r="S877" s="25"/>
      <c r="T877" s="25"/>
      <c r="U877" s="25"/>
      <c r="V877" s="25"/>
      <c r="W877" s="25"/>
      <c r="X877" s="25"/>
      <c r="Y877" s="25"/>
      <c r="Z877" s="25"/>
    </row>
    <row r="878" spans="1:26" ht="12.75" customHeight="1" x14ac:dyDescent="0.25">
      <c r="A878" s="223"/>
      <c r="B878" s="172"/>
      <c r="C878" s="172"/>
      <c r="D878" s="222"/>
      <c r="E878" s="222"/>
      <c r="F878" s="223"/>
      <c r="G878" s="223"/>
      <c r="H878" s="223"/>
      <c r="I878" s="223"/>
      <c r="J878" s="223"/>
      <c r="K878" s="223"/>
      <c r="L878" s="223"/>
      <c r="M878" s="24"/>
      <c r="N878" s="25"/>
      <c r="O878" s="25"/>
      <c r="P878" s="25"/>
      <c r="Q878" s="25"/>
      <c r="R878" s="25"/>
      <c r="S878" s="25"/>
      <c r="T878" s="25"/>
      <c r="U878" s="25"/>
      <c r="V878" s="25"/>
      <c r="W878" s="25"/>
      <c r="X878" s="25"/>
      <c r="Y878" s="25"/>
      <c r="Z878" s="25"/>
    </row>
    <row r="879" spans="1:26" ht="12.75" customHeight="1" x14ac:dyDescent="0.25">
      <c r="A879" s="223"/>
      <c r="B879" s="172"/>
      <c r="C879" s="172"/>
      <c r="D879" s="222"/>
      <c r="E879" s="222"/>
      <c r="F879" s="223"/>
      <c r="G879" s="223"/>
      <c r="H879" s="223"/>
      <c r="I879" s="223"/>
      <c r="J879" s="223"/>
      <c r="K879" s="223"/>
      <c r="L879" s="223"/>
      <c r="M879" s="24"/>
      <c r="N879" s="25"/>
      <c r="O879" s="25"/>
      <c r="P879" s="25"/>
      <c r="Q879" s="25"/>
      <c r="R879" s="25"/>
      <c r="S879" s="25"/>
      <c r="T879" s="25"/>
      <c r="U879" s="25"/>
      <c r="V879" s="25"/>
      <c r="W879" s="25"/>
      <c r="X879" s="25"/>
      <c r="Y879" s="25"/>
      <c r="Z879" s="25"/>
    </row>
    <row r="880" spans="1:26" ht="12.75" customHeight="1" x14ac:dyDescent="0.25">
      <c r="A880" s="223"/>
      <c r="B880" s="172"/>
      <c r="C880" s="172"/>
      <c r="D880" s="222"/>
      <c r="E880" s="222"/>
      <c r="F880" s="223"/>
      <c r="G880" s="223"/>
      <c r="H880" s="223"/>
      <c r="I880" s="223"/>
      <c r="J880" s="223"/>
      <c r="K880" s="223"/>
      <c r="L880" s="223"/>
      <c r="M880" s="24"/>
      <c r="N880" s="25"/>
      <c r="O880" s="25"/>
      <c r="P880" s="25"/>
      <c r="Q880" s="25"/>
      <c r="R880" s="25"/>
      <c r="S880" s="25"/>
      <c r="T880" s="25"/>
      <c r="U880" s="25"/>
      <c r="V880" s="25"/>
      <c r="W880" s="25"/>
      <c r="X880" s="25"/>
      <c r="Y880" s="25"/>
      <c r="Z880" s="25"/>
    </row>
    <row r="881" spans="1:26" ht="12.75" customHeight="1" x14ac:dyDescent="0.25">
      <c r="A881" s="223"/>
      <c r="B881" s="172"/>
      <c r="C881" s="172"/>
      <c r="D881" s="222"/>
      <c r="E881" s="222"/>
      <c r="F881" s="223"/>
      <c r="G881" s="223"/>
      <c r="H881" s="223"/>
      <c r="I881" s="223"/>
      <c r="J881" s="223"/>
      <c r="K881" s="223"/>
      <c r="L881" s="223"/>
      <c r="M881" s="24"/>
      <c r="N881" s="25"/>
      <c r="O881" s="25"/>
      <c r="P881" s="25"/>
      <c r="Q881" s="25"/>
      <c r="R881" s="25"/>
      <c r="S881" s="25"/>
      <c r="T881" s="25"/>
      <c r="U881" s="25"/>
      <c r="V881" s="25"/>
      <c r="W881" s="25"/>
      <c r="X881" s="25"/>
      <c r="Y881" s="25"/>
      <c r="Z881" s="25"/>
    </row>
    <row r="882" spans="1:26" ht="12.75" customHeight="1" x14ac:dyDescent="0.25">
      <c r="A882" s="223"/>
      <c r="B882" s="172"/>
      <c r="C882" s="172"/>
      <c r="D882" s="222"/>
      <c r="E882" s="222"/>
      <c r="F882" s="223"/>
      <c r="G882" s="223"/>
      <c r="H882" s="223"/>
      <c r="I882" s="223"/>
      <c r="J882" s="223"/>
      <c r="K882" s="223"/>
      <c r="L882" s="223"/>
      <c r="M882" s="24"/>
      <c r="N882" s="25"/>
      <c r="O882" s="25"/>
      <c r="P882" s="25"/>
      <c r="Q882" s="25"/>
      <c r="R882" s="25"/>
      <c r="S882" s="25"/>
      <c r="T882" s="25"/>
      <c r="U882" s="25"/>
      <c r="V882" s="25"/>
      <c r="W882" s="25"/>
      <c r="X882" s="25"/>
      <c r="Y882" s="25"/>
      <c r="Z882" s="25"/>
    </row>
    <row r="883" spans="1:26" ht="12.75" customHeight="1" x14ac:dyDescent="0.25">
      <c r="A883" s="223"/>
      <c r="B883" s="172"/>
      <c r="C883" s="172"/>
      <c r="D883" s="222"/>
      <c r="E883" s="222"/>
      <c r="F883" s="223"/>
      <c r="G883" s="223"/>
      <c r="H883" s="223"/>
      <c r="I883" s="223"/>
      <c r="J883" s="223"/>
      <c r="K883" s="223"/>
      <c r="L883" s="223"/>
      <c r="M883" s="24"/>
      <c r="N883" s="25"/>
      <c r="O883" s="25"/>
      <c r="P883" s="25"/>
      <c r="Q883" s="25"/>
      <c r="R883" s="25"/>
      <c r="S883" s="25"/>
      <c r="T883" s="25"/>
      <c r="U883" s="25"/>
      <c r="V883" s="25"/>
      <c r="W883" s="25"/>
      <c r="X883" s="25"/>
      <c r="Y883" s="25"/>
      <c r="Z883" s="25"/>
    </row>
    <row r="884" spans="1:26" ht="12.75" customHeight="1" x14ac:dyDescent="0.25">
      <c r="A884" s="223"/>
      <c r="B884" s="172"/>
      <c r="C884" s="172"/>
      <c r="D884" s="222"/>
      <c r="E884" s="222"/>
      <c r="F884" s="223"/>
      <c r="G884" s="223"/>
      <c r="H884" s="223"/>
      <c r="I884" s="223"/>
      <c r="J884" s="223"/>
      <c r="K884" s="223"/>
      <c r="L884" s="223"/>
      <c r="M884" s="24"/>
      <c r="N884" s="25"/>
      <c r="O884" s="25"/>
      <c r="P884" s="25"/>
      <c r="Q884" s="25"/>
      <c r="R884" s="25"/>
      <c r="S884" s="25"/>
      <c r="T884" s="25"/>
      <c r="U884" s="25"/>
      <c r="V884" s="25"/>
      <c r="W884" s="25"/>
      <c r="X884" s="25"/>
      <c r="Y884" s="25"/>
      <c r="Z884" s="25"/>
    </row>
    <row r="885" spans="1:26" ht="12.75" customHeight="1" x14ac:dyDescent="0.25">
      <c r="A885" s="223"/>
      <c r="B885" s="172"/>
      <c r="C885" s="172"/>
      <c r="D885" s="222"/>
      <c r="E885" s="222"/>
      <c r="F885" s="223"/>
      <c r="G885" s="223"/>
      <c r="H885" s="223"/>
      <c r="I885" s="223"/>
      <c r="J885" s="223"/>
      <c r="K885" s="223"/>
      <c r="L885" s="223"/>
      <c r="M885" s="24"/>
      <c r="N885" s="25"/>
      <c r="O885" s="25"/>
      <c r="P885" s="25"/>
      <c r="Q885" s="25"/>
      <c r="R885" s="25"/>
      <c r="S885" s="25"/>
      <c r="T885" s="25"/>
      <c r="U885" s="25"/>
      <c r="V885" s="25"/>
      <c r="W885" s="25"/>
      <c r="X885" s="25"/>
      <c r="Y885" s="25"/>
      <c r="Z885" s="25"/>
    </row>
    <row r="886" spans="1:26" ht="12.75" customHeight="1" x14ac:dyDescent="0.25">
      <c r="A886" s="223"/>
      <c r="B886" s="172"/>
      <c r="C886" s="172"/>
      <c r="D886" s="222"/>
      <c r="E886" s="222"/>
      <c r="F886" s="223"/>
      <c r="G886" s="223"/>
      <c r="H886" s="223"/>
      <c r="I886" s="223"/>
      <c r="J886" s="223"/>
      <c r="K886" s="223"/>
      <c r="L886" s="223"/>
      <c r="M886" s="24"/>
      <c r="N886" s="25"/>
      <c r="O886" s="25"/>
      <c r="P886" s="25"/>
      <c r="Q886" s="25"/>
      <c r="R886" s="25"/>
      <c r="S886" s="25"/>
      <c r="T886" s="25"/>
      <c r="U886" s="25"/>
      <c r="V886" s="25"/>
      <c r="W886" s="25"/>
      <c r="X886" s="25"/>
      <c r="Y886" s="25"/>
      <c r="Z886" s="25"/>
    </row>
    <row r="887" spans="1:26" ht="12.75" customHeight="1" x14ac:dyDescent="0.25">
      <c r="A887" s="223"/>
      <c r="B887" s="172"/>
      <c r="C887" s="172"/>
      <c r="D887" s="222"/>
      <c r="E887" s="222"/>
      <c r="F887" s="223"/>
      <c r="G887" s="223"/>
      <c r="H887" s="223"/>
      <c r="I887" s="223"/>
      <c r="J887" s="223"/>
      <c r="K887" s="223"/>
      <c r="L887" s="223"/>
      <c r="M887" s="24"/>
      <c r="N887" s="25"/>
      <c r="O887" s="25"/>
      <c r="P887" s="25"/>
      <c r="Q887" s="25"/>
      <c r="R887" s="25"/>
      <c r="S887" s="25"/>
      <c r="T887" s="25"/>
      <c r="U887" s="25"/>
      <c r="V887" s="25"/>
      <c r="W887" s="25"/>
      <c r="X887" s="25"/>
      <c r="Y887" s="25"/>
      <c r="Z887" s="25"/>
    </row>
    <row r="888" spans="1:26" ht="12.75" customHeight="1" x14ac:dyDescent="0.25">
      <c r="A888" s="223"/>
      <c r="B888" s="172"/>
      <c r="C888" s="172"/>
      <c r="D888" s="222"/>
      <c r="E888" s="222"/>
      <c r="F888" s="223"/>
      <c r="G888" s="223"/>
      <c r="H888" s="223"/>
      <c r="I888" s="223"/>
      <c r="J888" s="223"/>
      <c r="K888" s="223"/>
      <c r="L888" s="223"/>
      <c r="M888" s="24"/>
      <c r="N888" s="25"/>
      <c r="O888" s="25"/>
      <c r="P888" s="25"/>
      <c r="Q888" s="25"/>
      <c r="R888" s="25"/>
      <c r="S888" s="25"/>
      <c r="T888" s="25"/>
      <c r="U888" s="25"/>
      <c r="V888" s="25"/>
      <c r="W888" s="25"/>
      <c r="X888" s="25"/>
      <c r="Y888" s="25"/>
      <c r="Z888" s="25"/>
    </row>
    <row r="889" spans="1:26" ht="12.75" customHeight="1" x14ac:dyDescent="0.25">
      <c r="A889" s="223"/>
      <c r="B889" s="172"/>
      <c r="C889" s="172"/>
      <c r="D889" s="222"/>
      <c r="E889" s="222"/>
      <c r="F889" s="223"/>
      <c r="G889" s="223"/>
      <c r="H889" s="223"/>
      <c r="I889" s="223"/>
      <c r="J889" s="223"/>
      <c r="K889" s="223"/>
      <c r="L889" s="223"/>
      <c r="M889" s="24"/>
      <c r="N889" s="25"/>
      <c r="O889" s="25"/>
      <c r="P889" s="25"/>
      <c r="Q889" s="25"/>
      <c r="R889" s="25"/>
      <c r="S889" s="25"/>
      <c r="T889" s="25"/>
      <c r="U889" s="25"/>
      <c r="V889" s="25"/>
      <c r="W889" s="25"/>
      <c r="X889" s="25"/>
      <c r="Y889" s="25"/>
      <c r="Z889" s="25"/>
    </row>
    <row r="890" spans="1:26" ht="12.75" customHeight="1" x14ac:dyDescent="0.25">
      <c r="A890" s="223"/>
      <c r="B890" s="172"/>
      <c r="C890" s="172"/>
      <c r="D890" s="222"/>
      <c r="E890" s="222"/>
      <c r="F890" s="223"/>
      <c r="G890" s="223"/>
      <c r="H890" s="223"/>
      <c r="I890" s="223"/>
      <c r="J890" s="223"/>
      <c r="K890" s="223"/>
      <c r="L890" s="223"/>
      <c r="M890" s="24"/>
      <c r="N890" s="25"/>
      <c r="O890" s="25"/>
      <c r="P890" s="25"/>
      <c r="Q890" s="25"/>
      <c r="R890" s="25"/>
      <c r="S890" s="25"/>
      <c r="T890" s="25"/>
      <c r="U890" s="25"/>
      <c r="V890" s="25"/>
      <c r="W890" s="25"/>
      <c r="X890" s="25"/>
      <c r="Y890" s="25"/>
      <c r="Z890" s="25"/>
    </row>
    <row r="891" spans="1:26" ht="12.75" customHeight="1" x14ac:dyDescent="0.25">
      <c r="A891" s="223"/>
      <c r="B891" s="172"/>
      <c r="C891" s="172"/>
      <c r="D891" s="222"/>
      <c r="E891" s="222"/>
      <c r="F891" s="223"/>
      <c r="G891" s="223"/>
      <c r="H891" s="223"/>
      <c r="I891" s="223"/>
      <c r="J891" s="223"/>
      <c r="K891" s="223"/>
      <c r="L891" s="223"/>
      <c r="M891" s="24"/>
      <c r="N891" s="25"/>
      <c r="O891" s="25"/>
      <c r="P891" s="25"/>
      <c r="Q891" s="25"/>
      <c r="R891" s="25"/>
      <c r="S891" s="25"/>
      <c r="T891" s="25"/>
      <c r="U891" s="25"/>
      <c r="V891" s="25"/>
      <c r="W891" s="25"/>
      <c r="X891" s="25"/>
      <c r="Y891" s="25"/>
      <c r="Z891" s="25"/>
    </row>
    <row r="892" spans="1:26" ht="12.75" customHeight="1" x14ac:dyDescent="0.25">
      <c r="A892" s="223"/>
      <c r="B892" s="172"/>
      <c r="C892" s="172"/>
      <c r="D892" s="222"/>
      <c r="E892" s="222"/>
      <c r="F892" s="223"/>
      <c r="G892" s="223"/>
      <c r="H892" s="223"/>
      <c r="I892" s="223"/>
      <c r="J892" s="223"/>
      <c r="K892" s="223"/>
      <c r="L892" s="223"/>
      <c r="M892" s="24"/>
      <c r="N892" s="25"/>
      <c r="O892" s="25"/>
      <c r="P892" s="25"/>
      <c r="Q892" s="25"/>
      <c r="R892" s="25"/>
      <c r="S892" s="25"/>
      <c r="T892" s="25"/>
      <c r="U892" s="25"/>
      <c r="V892" s="25"/>
      <c r="W892" s="25"/>
      <c r="X892" s="25"/>
      <c r="Y892" s="25"/>
      <c r="Z892" s="25"/>
    </row>
    <row r="893" spans="1:26" ht="12.75" customHeight="1" x14ac:dyDescent="0.25">
      <c r="A893" s="223"/>
      <c r="B893" s="172"/>
      <c r="C893" s="172"/>
      <c r="D893" s="222"/>
      <c r="E893" s="222"/>
      <c r="F893" s="223"/>
      <c r="G893" s="223"/>
      <c r="H893" s="223"/>
      <c r="I893" s="223"/>
      <c r="J893" s="223"/>
      <c r="K893" s="223"/>
      <c r="L893" s="223"/>
      <c r="M893" s="24"/>
      <c r="N893" s="25"/>
      <c r="O893" s="25"/>
      <c r="P893" s="25"/>
      <c r="Q893" s="25"/>
      <c r="R893" s="25"/>
      <c r="S893" s="25"/>
      <c r="T893" s="25"/>
      <c r="U893" s="25"/>
      <c r="V893" s="25"/>
      <c r="W893" s="25"/>
      <c r="X893" s="25"/>
      <c r="Y893" s="25"/>
      <c r="Z893" s="25"/>
    </row>
    <row r="894" spans="1:26" ht="12.75" customHeight="1" x14ac:dyDescent="0.25">
      <c r="A894" s="223"/>
      <c r="B894" s="172"/>
      <c r="C894" s="172"/>
      <c r="D894" s="222"/>
      <c r="E894" s="222"/>
      <c r="F894" s="223"/>
      <c r="G894" s="223"/>
      <c r="H894" s="223"/>
      <c r="I894" s="223"/>
      <c r="J894" s="223"/>
      <c r="K894" s="223"/>
      <c r="L894" s="223"/>
      <c r="M894" s="24"/>
      <c r="N894" s="25"/>
      <c r="O894" s="25"/>
      <c r="P894" s="25"/>
      <c r="Q894" s="25"/>
      <c r="R894" s="25"/>
      <c r="S894" s="25"/>
      <c r="T894" s="25"/>
      <c r="U894" s="25"/>
      <c r="V894" s="25"/>
      <c r="W894" s="25"/>
      <c r="X894" s="25"/>
      <c r="Y894" s="25"/>
      <c r="Z894" s="25"/>
    </row>
    <row r="895" spans="1:26" ht="12.75" customHeight="1" x14ac:dyDescent="0.25">
      <c r="A895" s="223"/>
      <c r="B895" s="172"/>
      <c r="C895" s="172"/>
      <c r="D895" s="222"/>
      <c r="E895" s="222"/>
      <c r="F895" s="223"/>
      <c r="G895" s="223"/>
      <c r="H895" s="223"/>
      <c r="I895" s="223"/>
      <c r="J895" s="223"/>
      <c r="K895" s="223"/>
      <c r="L895" s="223"/>
      <c r="M895" s="24"/>
      <c r="N895" s="25"/>
      <c r="O895" s="25"/>
      <c r="P895" s="25"/>
      <c r="Q895" s="25"/>
      <c r="R895" s="25"/>
      <c r="S895" s="25"/>
      <c r="T895" s="25"/>
      <c r="U895" s="25"/>
      <c r="V895" s="25"/>
      <c r="W895" s="25"/>
      <c r="X895" s="25"/>
      <c r="Y895" s="25"/>
      <c r="Z895" s="25"/>
    </row>
    <row r="896" spans="1:26" ht="12.75" customHeight="1" x14ac:dyDescent="0.25">
      <c r="A896" s="223"/>
      <c r="B896" s="172"/>
      <c r="C896" s="172"/>
      <c r="D896" s="222"/>
      <c r="E896" s="222"/>
      <c r="F896" s="223"/>
      <c r="G896" s="223"/>
      <c r="H896" s="223"/>
      <c r="I896" s="223"/>
      <c r="J896" s="223"/>
      <c r="K896" s="223"/>
      <c r="L896" s="223"/>
      <c r="M896" s="24"/>
      <c r="N896" s="25"/>
      <c r="O896" s="25"/>
      <c r="P896" s="25"/>
      <c r="Q896" s="25"/>
      <c r="R896" s="25"/>
      <c r="S896" s="25"/>
      <c r="T896" s="25"/>
      <c r="U896" s="25"/>
      <c r="V896" s="25"/>
      <c r="W896" s="25"/>
      <c r="X896" s="25"/>
      <c r="Y896" s="25"/>
      <c r="Z896" s="25"/>
    </row>
    <row r="897" spans="1:26" ht="12.75" customHeight="1" x14ac:dyDescent="0.25">
      <c r="A897" s="223"/>
      <c r="B897" s="172"/>
      <c r="C897" s="172"/>
      <c r="D897" s="222"/>
      <c r="E897" s="222"/>
      <c r="F897" s="223"/>
      <c r="G897" s="223"/>
      <c r="H897" s="223"/>
      <c r="I897" s="223"/>
      <c r="J897" s="223"/>
      <c r="K897" s="223"/>
      <c r="L897" s="223"/>
      <c r="M897" s="24"/>
      <c r="N897" s="25"/>
      <c r="O897" s="25"/>
      <c r="P897" s="25"/>
      <c r="Q897" s="25"/>
      <c r="R897" s="25"/>
      <c r="S897" s="25"/>
      <c r="T897" s="25"/>
      <c r="U897" s="25"/>
      <c r="V897" s="25"/>
      <c r="W897" s="25"/>
      <c r="X897" s="25"/>
      <c r="Y897" s="25"/>
      <c r="Z897" s="25"/>
    </row>
    <row r="898" spans="1:26" ht="12.75" customHeight="1" x14ac:dyDescent="0.25">
      <c r="A898" s="223"/>
      <c r="B898" s="172"/>
      <c r="C898" s="172"/>
      <c r="D898" s="222"/>
      <c r="E898" s="222"/>
      <c r="F898" s="223"/>
      <c r="G898" s="223"/>
      <c r="H898" s="223"/>
      <c r="I898" s="223"/>
      <c r="J898" s="223"/>
      <c r="K898" s="223"/>
      <c r="L898" s="223"/>
      <c r="M898" s="24"/>
      <c r="N898" s="25"/>
      <c r="O898" s="25"/>
      <c r="P898" s="25"/>
      <c r="Q898" s="25"/>
      <c r="R898" s="25"/>
      <c r="S898" s="25"/>
      <c r="T898" s="25"/>
      <c r="U898" s="25"/>
      <c r="V898" s="25"/>
      <c r="W898" s="25"/>
      <c r="X898" s="25"/>
      <c r="Y898" s="25"/>
      <c r="Z898" s="25"/>
    </row>
    <row r="899" spans="1:26" ht="12.75" customHeight="1" x14ac:dyDescent="0.25">
      <c r="A899" s="223"/>
      <c r="B899" s="172"/>
      <c r="C899" s="172"/>
      <c r="D899" s="222"/>
      <c r="E899" s="222"/>
      <c r="F899" s="223"/>
      <c r="G899" s="223"/>
      <c r="H899" s="223"/>
      <c r="I899" s="223"/>
      <c r="J899" s="223"/>
      <c r="K899" s="223"/>
      <c r="L899" s="223"/>
      <c r="M899" s="24"/>
      <c r="N899" s="25"/>
      <c r="O899" s="25"/>
      <c r="P899" s="25"/>
      <c r="Q899" s="25"/>
      <c r="R899" s="25"/>
      <c r="S899" s="25"/>
      <c r="T899" s="25"/>
      <c r="U899" s="25"/>
      <c r="V899" s="25"/>
      <c r="W899" s="25"/>
      <c r="X899" s="25"/>
      <c r="Y899" s="25"/>
      <c r="Z899" s="25"/>
    </row>
    <row r="900" spans="1:26" ht="12.75" customHeight="1" x14ac:dyDescent="0.25">
      <c r="A900" s="223"/>
      <c r="B900" s="172"/>
      <c r="C900" s="172"/>
      <c r="D900" s="222"/>
      <c r="E900" s="222"/>
      <c r="F900" s="223"/>
      <c r="G900" s="223"/>
      <c r="H900" s="223"/>
      <c r="I900" s="223"/>
      <c r="J900" s="223"/>
      <c r="K900" s="223"/>
      <c r="L900" s="223"/>
      <c r="M900" s="24"/>
      <c r="N900" s="25"/>
      <c r="O900" s="25"/>
      <c r="P900" s="25"/>
      <c r="Q900" s="25"/>
      <c r="R900" s="25"/>
      <c r="S900" s="25"/>
      <c r="T900" s="25"/>
      <c r="U900" s="25"/>
      <c r="V900" s="25"/>
      <c r="W900" s="25"/>
      <c r="X900" s="25"/>
      <c r="Y900" s="25"/>
      <c r="Z900" s="25"/>
    </row>
    <row r="901" spans="1:26" ht="12.75" customHeight="1" x14ac:dyDescent="0.25">
      <c r="A901" s="223"/>
      <c r="B901" s="172"/>
      <c r="C901" s="172"/>
      <c r="D901" s="222"/>
      <c r="E901" s="222"/>
      <c r="F901" s="223"/>
      <c r="G901" s="223"/>
      <c r="H901" s="223"/>
      <c r="I901" s="223"/>
      <c r="J901" s="223"/>
      <c r="K901" s="223"/>
      <c r="L901" s="223"/>
      <c r="M901" s="24"/>
      <c r="N901" s="25"/>
      <c r="O901" s="25"/>
      <c r="P901" s="25"/>
      <c r="Q901" s="25"/>
      <c r="R901" s="25"/>
      <c r="S901" s="25"/>
      <c r="T901" s="25"/>
      <c r="U901" s="25"/>
      <c r="V901" s="25"/>
      <c r="W901" s="25"/>
      <c r="X901" s="25"/>
      <c r="Y901" s="25"/>
      <c r="Z901" s="25"/>
    </row>
    <row r="902" spans="1:26" ht="12.75" customHeight="1" x14ac:dyDescent="0.25">
      <c r="A902" s="223"/>
      <c r="B902" s="172"/>
      <c r="C902" s="172"/>
      <c r="D902" s="222"/>
      <c r="E902" s="222"/>
      <c r="F902" s="223"/>
      <c r="G902" s="223"/>
      <c r="H902" s="223"/>
      <c r="I902" s="223"/>
      <c r="J902" s="223"/>
      <c r="K902" s="223"/>
      <c r="L902" s="223"/>
      <c r="M902" s="24"/>
      <c r="N902" s="25"/>
      <c r="O902" s="25"/>
      <c r="P902" s="25"/>
      <c r="Q902" s="25"/>
      <c r="R902" s="25"/>
      <c r="S902" s="25"/>
      <c r="T902" s="25"/>
      <c r="U902" s="25"/>
      <c r="V902" s="25"/>
      <c r="W902" s="25"/>
      <c r="X902" s="25"/>
      <c r="Y902" s="25"/>
      <c r="Z902" s="25"/>
    </row>
    <row r="903" spans="1:26" ht="12.75" customHeight="1" x14ac:dyDescent="0.25">
      <c r="A903" s="223"/>
      <c r="B903" s="172"/>
      <c r="C903" s="172"/>
      <c r="D903" s="222"/>
      <c r="E903" s="222"/>
      <c r="F903" s="223"/>
      <c r="G903" s="223"/>
      <c r="H903" s="223"/>
      <c r="I903" s="223"/>
      <c r="J903" s="223"/>
      <c r="K903" s="223"/>
      <c r="L903" s="223"/>
      <c r="M903" s="24"/>
      <c r="N903" s="25"/>
      <c r="O903" s="25"/>
      <c r="P903" s="25"/>
      <c r="Q903" s="25"/>
      <c r="R903" s="25"/>
      <c r="S903" s="25"/>
      <c r="T903" s="25"/>
      <c r="U903" s="25"/>
      <c r="V903" s="25"/>
      <c r="W903" s="25"/>
      <c r="X903" s="25"/>
      <c r="Y903" s="25"/>
      <c r="Z903" s="25"/>
    </row>
    <row r="904" spans="1:26" ht="12.75" customHeight="1" x14ac:dyDescent="0.25">
      <c r="A904" s="223"/>
      <c r="B904" s="172"/>
      <c r="C904" s="172"/>
      <c r="D904" s="222"/>
      <c r="E904" s="222"/>
      <c r="F904" s="223"/>
      <c r="G904" s="223"/>
      <c r="H904" s="223"/>
      <c r="I904" s="223"/>
      <c r="J904" s="223"/>
      <c r="K904" s="223"/>
      <c r="L904" s="223"/>
      <c r="M904" s="24"/>
      <c r="N904" s="25"/>
      <c r="O904" s="25"/>
      <c r="P904" s="25"/>
      <c r="Q904" s="25"/>
      <c r="R904" s="25"/>
      <c r="S904" s="25"/>
      <c r="T904" s="25"/>
      <c r="U904" s="25"/>
      <c r="V904" s="25"/>
      <c r="W904" s="25"/>
      <c r="X904" s="25"/>
      <c r="Y904" s="25"/>
      <c r="Z904" s="25"/>
    </row>
    <row r="905" spans="1:26" ht="12.75" customHeight="1" x14ac:dyDescent="0.25">
      <c r="A905" s="223"/>
      <c r="B905" s="172"/>
      <c r="C905" s="172"/>
      <c r="D905" s="222"/>
      <c r="E905" s="222"/>
      <c r="F905" s="223"/>
      <c r="G905" s="223"/>
      <c r="H905" s="223"/>
      <c r="I905" s="223"/>
      <c r="J905" s="223"/>
      <c r="K905" s="223"/>
      <c r="L905" s="223"/>
      <c r="M905" s="24"/>
      <c r="N905" s="25"/>
      <c r="O905" s="25"/>
      <c r="P905" s="25"/>
      <c r="Q905" s="25"/>
      <c r="R905" s="25"/>
      <c r="S905" s="25"/>
      <c r="T905" s="25"/>
      <c r="U905" s="25"/>
      <c r="V905" s="25"/>
      <c r="W905" s="25"/>
      <c r="X905" s="25"/>
      <c r="Y905" s="25"/>
      <c r="Z905" s="25"/>
    </row>
    <row r="906" spans="1:26" ht="12.75" customHeight="1" x14ac:dyDescent="0.25">
      <c r="A906" s="223"/>
      <c r="B906" s="172"/>
      <c r="C906" s="172"/>
      <c r="D906" s="222"/>
      <c r="E906" s="222"/>
      <c r="F906" s="223"/>
      <c r="G906" s="223"/>
      <c r="H906" s="223"/>
      <c r="I906" s="223"/>
      <c r="J906" s="223"/>
      <c r="K906" s="223"/>
      <c r="L906" s="223"/>
      <c r="M906" s="24"/>
      <c r="N906" s="25"/>
      <c r="O906" s="25"/>
      <c r="P906" s="25"/>
      <c r="Q906" s="25"/>
      <c r="R906" s="25"/>
      <c r="S906" s="25"/>
      <c r="T906" s="25"/>
      <c r="U906" s="25"/>
      <c r="V906" s="25"/>
      <c r="W906" s="25"/>
      <c r="X906" s="25"/>
      <c r="Y906" s="25"/>
      <c r="Z906" s="25"/>
    </row>
    <row r="907" spans="1:26" ht="12.75" customHeight="1" x14ac:dyDescent="0.25">
      <c r="A907" s="223"/>
      <c r="B907" s="172"/>
      <c r="C907" s="172"/>
      <c r="D907" s="222"/>
      <c r="E907" s="222"/>
      <c r="F907" s="223"/>
      <c r="G907" s="223"/>
      <c r="H907" s="223"/>
      <c r="I907" s="223"/>
      <c r="J907" s="223"/>
      <c r="K907" s="223"/>
      <c r="L907" s="223"/>
      <c r="M907" s="24"/>
      <c r="N907" s="25"/>
      <c r="O907" s="25"/>
      <c r="P907" s="25"/>
      <c r="Q907" s="25"/>
      <c r="R907" s="25"/>
      <c r="S907" s="25"/>
      <c r="T907" s="25"/>
      <c r="U907" s="25"/>
      <c r="V907" s="25"/>
      <c r="W907" s="25"/>
      <c r="X907" s="25"/>
      <c r="Y907" s="25"/>
      <c r="Z907" s="25"/>
    </row>
    <row r="908" spans="1:26" ht="12.75" customHeight="1" x14ac:dyDescent="0.25">
      <c r="A908" s="223"/>
      <c r="B908" s="172"/>
      <c r="C908" s="172"/>
      <c r="D908" s="222"/>
      <c r="E908" s="222"/>
      <c r="F908" s="223"/>
      <c r="G908" s="223"/>
      <c r="H908" s="223"/>
      <c r="I908" s="223"/>
      <c r="J908" s="223"/>
      <c r="K908" s="223"/>
      <c r="L908" s="223"/>
      <c r="M908" s="24"/>
      <c r="N908" s="25"/>
      <c r="O908" s="25"/>
      <c r="P908" s="25"/>
      <c r="Q908" s="25"/>
      <c r="R908" s="25"/>
      <c r="S908" s="25"/>
      <c r="T908" s="25"/>
      <c r="U908" s="25"/>
      <c r="V908" s="25"/>
      <c r="W908" s="25"/>
      <c r="X908" s="25"/>
      <c r="Y908" s="25"/>
      <c r="Z908" s="25"/>
    </row>
    <row r="909" spans="1:26" ht="12.75" customHeight="1" x14ac:dyDescent="0.25">
      <c r="A909" s="223"/>
      <c r="B909" s="172"/>
      <c r="C909" s="172"/>
      <c r="D909" s="222"/>
      <c r="E909" s="222"/>
      <c r="F909" s="223"/>
      <c r="G909" s="223"/>
      <c r="H909" s="223"/>
      <c r="I909" s="223"/>
      <c r="J909" s="223"/>
      <c r="K909" s="223"/>
      <c r="L909" s="223"/>
      <c r="M909" s="24"/>
      <c r="N909" s="25"/>
      <c r="O909" s="25"/>
      <c r="P909" s="25"/>
      <c r="Q909" s="25"/>
      <c r="R909" s="25"/>
      <c r="S909" s="25"/>
      <c r="T909" s="25"/>
      <c r="U909" s="25"/>
      <c r="V909" s="25"/>
      <c r="W909" s="25"/>
      <c r="X909" s="25"/>
      <c r="Y909" s="25"/>
      <c r="Z909" s="25"/>
    </row>
    <row r="910" spans="1:26" ht="12.75" customHeight="1" x14ac:dyDescent="0.25">
      <c r="A910" s="223"/>
      <c r="B910" s="172"/>
      <c r="C910" s="172"/>
      <c r="D910" s="222"/>
      <c r="E910" s="222"/>
      <c r="F910" s="223"/>
      <c r="G910" s="223"/>
      <c r="H910" s="223"/>
      <c r="I910" s="223"/>
      <c r="J910" s="223"/>
      <c r="K910" s="223"/>
      <c r="L910" s="223"/>
      <c r="M910" s="24"/>
      <c r="N910" s="25"/>
      <c r="O910" s="25"/>
      <c r="P910" s="25"/>
      <c r="Q910" s="25"/>
      <c r="R910" s="25"/>
      <c r="S910" s="25"/>
      <c r="T910" s="25"/>
      <c r="U910" s="25"/>
      <c r="V910" s="25"/>
      <c r="W910" s="25"/>
      <c r="X910" s="25"/>
      <c r="Y910" s="25"/>
      <c r="Z910" s="25"/>
    </row>
    <row r="911" spans="1:26" ht="12.75" customHeight="1" x14ac:dyDescent="0.25">
      <c r="A911" s="223"/>
      <c r="B911" s="172"/>
      <c r="C911" s="172"/>
      <c r="D911" s="222"/>
      <c r="E911" s="222"/>
      <c r="F911" s="223"/>
      <c r="G911" s="223"/>
      <c r="H911" s="223"/>
      <c r="I911" s="223"/>
      <c r="J911" s="223"/>
      <c r="K911" s="223"/>
      <c r="L911" s="223"/>
      <c r="M911" s="24"/>
      <c r="N911" s="25"/>
      <c r="O911" s="25"/>
      <c r="P911" s="25"/>
      <c r="Q911" s="25"/>
      <c r="R911" s="25"/>
      <c r="S911" s="25"/>
      <c r="T911" s="25"/>
      <c r="U911" s="25"/>
      <c r="V911" s="25"/>
      <c r="W911" s="25"/>
      <c r="X911" s="25"/>
      <c r="Y911" s="25"/>
      <c r="Z911" s="25"/>
    </row>
    <row r="912" spans="1:26" ht="12.75" customHeight="1" x14ac:dyDescent="0.25">
      <c r="A912" s="223"/>
      <c r="B912" s="172"/>
      <c r="C912" s="172"/>
      <c r="D912" s="222"/>
      <c r="E912" s="222"/>
      <c r="F912" s="223"/>
      <c r="G912" s="223"/>
      <c r="H912" s="223"/>
      <c r="I912" s="223"/>
      <c r="J912" s="223"/>
      <c r="K912" s="223"/>
      <c r="L912" s="223"/>
      <c r="M912" s="24"/>
      <c r="N912" s="25"/>
      <c r="O912" s="25"/>
      <c r="P912" s="25"/>
      <c r="Q912" s="25"/>
      <c r="R912" s="25"/>
      <c r="S912" s="25"/>
      <c r="T912" s="25"/>
      <c r="U912" s="25"/>
      <c r="V912" s="25"/>
      <c r="W912" s="25"/>
      <c r="X912" s="25"/>
      <c r="Y912" s="25"/>
      <c r="Z912" s="25"/>
    </row>
    <row r="913" spans="1:26" ht="12.75" customHeight="1" x14ac:dyDescent="0.25">
      <c r="A913" s="223"/>
      <c r="B913" s="172"/>
      <c r="C913" s="172"/>
      <c r="D913" s="222"/>
      <c r="E913" s="222"/>
      <c r="F913" s="223"/>
      <c r="G913" s="223"/>
      <c r="H913" s="223"/>
      <c r="I913" s="223"/>
      <c r="J913" s="223"/>
      <c r="K913" s="223"/>
      <c r="L913" s="223"/>
      <c r="M913" s="24"/>
      <c r="N913" s="25"/>
      <c r="O913" s="25"/>
      <c r="P913" s="25"/>
      <c r="Q913" s="25"/>
      <c r="R913" s="25"/>
      <c r="S913" s="25"/>
      <c r="T913" s="25"/>
      <c r="U913" s="25"/>
      <c r="V913" s="25"/>
      <c r="W913" s="25"/>
      <c r="X913" s="25"/>
      <c r="Y913" s="25"/>
      <c r="Z913" s="25"/>
    </row>
    <row r="914" spans="1:26" ht="12.75" customHeight="1" x14ac:dyDescent="0.25">
      <c r="A914" s="223"/>
      <c r="B914" s="172"/>
      <c r="C914" s="172"/>
      <c r="D914" s="222"/>
      <c r="E914" s="222"/>
      <c r="F914" s="223"/>
      <c r="G914" s="223"/>
      <c r="H914" s="223"/>
      <c r="I914" s="223"/>
      <c r="J914" s="223"/>
      <c r="K914" s="223"/>
      <c r="L914" s="223"/>
      <c r="M914" s="24"/>
      <c r="N914" s="25"/>
      <c r="O914" s="25"/>
      <c r="P914" s="25"/>
      <c r="Q914" s="25"/>
      <c r="R914" s="25"/>
      <c r="S914" s="25"/>
      <c r="T914" s="25"/>
      <c r="U914" s="25"/>
      <c r="V914" s="25"/>
      <c r="W914" s="25"/>
      <c r="X914" s="25"/>
      <c r="Y914" s="25"/>
      <c r="Z914" s="25"/>
    </row>
    <row r="915" spans="1:26" ht="12.75" customHeight="1" x14ac:dyDescent="0.25">
      <c r="A915" s="223"/>
      <c r="B915" s="172"/>
      <c r="C915" s="172"/>
      <c r="D915" s="222"/>
      <c r="E915" s="222"/>
      <c r="F915" s="223"/>
      <c r="G915" s="223"/>
      <c r="H915" s="223"/>
      <c r="I915" s="223"/>
      <c r="J915" s="223"/>
      <c r="K915" s="223"/>
      <c r="L915" s="223"/>
      <c r="M915" s="24"/>
      <c r="N915" s="25"/>
      <c r="O915" s="25"/>
      <c r="P915" s="25"/>
      <c r="Q915" s="25"/>
      <c r="R915" s="25"/>
      <c r="S915" s="25"/>
      <c r="T915" s="25"/>
      <c r="U915" s="25"/>
      <c r="V915" s="25"/>
      <c r="W915" s="25"/>
      <c r="X915" s="25"/>
      <c r="Y915" s="25"/>
      <c r="Z915" s="25"/>
    </row>
    <row r="916" spans="1:26" ht="12.75" customHeight="1" x14ac:dyDescent="0.25">
      <c r="A916" s="223"/>
      <c r="B916" s="172"/>
      <c r="C916" s="172"/>
      <c r="D916" s="222"/>
      <c r="E916" s="222"/>
      <c r="F916" s="223"/>
      <c r="G916" s="223"/>
      <c r="H916" s="223"/>
      <c r="I916" s="223"/>
      <c r="J916" s="223"/>
      <c r="K916" s="223"/>
      <c r="L916" s="223"/>
      <c r="M916" s="24"/>
      <c r="N916" s="25"/>
      <c r="O916" s="25"/>
      <c r="P916" s="25"/>
      <c r="Q916" s="25"/>
      <c r="R916" s="25"/>
      <c r="S916" s="25"/>
      <c r="T916" s="25"/>
      <c r="U916" s="25"/>
      <c r="V916" s="25"/>
      <c r="W916" s="25"/>
      <c r="X916" s="25"/>
      <c r="Y916" s="25"/>
      <c r="Z916" s="25"/>
    </row>
    <row r="917" spans="1:26" ht="12.75" customHeight="1" x14ac:dyDescent="0.25">
      <c r="A917" s="223"/>
      <c r="B917" s="172"/>
      <c r="C917" s="172"/>
      <c r="D917" s="222"/>
      <c r="E917" s="222"/>
      <c r="F917" s="223"/>
      <c r="G917" s="223"/>
      <c r="H917" s="223"/>
      <c r="I917" s="223"/>
      <c r="J917" s="223"/>
      <c r="K917" s="223"/>
      <c r="L917" s="223"/>
      <c r="M917" s="24"/>
      <c r="N917" s="25"/>
      <c r="O917" s="25"/>
      <c r="P917" s="25"/>
      <c r="Q917" s="25"/>
      <c r="R917" s="25"/>
      <c r="S917" s="25"/>
      <c r="T917" s="25"/>
      <c r="U917" s="25"/>
      <c r="V917" s="25"/>
      <c r="W917" s="25"/>
      <c r="X917" s="25"/>
      <c r="Y917" s="25"/>
      <c r="Z917" s="25"/>
    </row>
    <row r="918" spans="1:26" ht="12.75" customHeight="1" x14ac:dyDescent="0.25">
      <c r="A918" s="223"/>
      <c r="B918" s="172"/>
      <c r="C918" s="172"/>
      <c r="D918" s="222"/>
      <c r="E918" s="222"/>
      <c r="F918" s="223"/>
      <c r="G918" s="223"/>
      <c r="H918" s="223"/>
      <c r="I918" s="223"/>
      <c r="J918" s="223"/>
      <c r="K918" s="223"/>
      <c r="L918" s="223"/>
      <c r="M918" s="24"/>
      <c r="N918" s="25"/>
      <c r="O918" s="25"/>
      <c r="P918" s="25"/>
      <c r="Q918" s="25"/>
      <c r="R918" s="25"/>
      <c r="S918" s="25"/>
      <c r="T918" s="25"/>
      <c r="U918" s="25"/>
      <c r="V918" s="25"/>
      <c r="W918" s="25"/>
      <c r="X918" s="25"/>
      <c r="Y918" s="25"/>
      <c r="Z918" s="25"/>
    </row>
    <row r="919" spans="1:26" ht="12.75" customHeight="1" x14ac:dyDescent="0.25">
      <c r="A919" s="223"/>
      <c r="B919" s="172"/>
      <c r="C919" s="172"/>
      <c r="D919" s="222"/>
      <c r="E919" s="222"/>
      <c r="F919" s="223"/>
      <c r="G919" s="223"/>
      <c r="H919" s="223"/>
      <c r="I919" s="223"/>
      <c r="J919" s="223"/>
      <c r="K919" s="223"/>
      <c r="L919" s="223"/>
      <c r="M919" s="24"/>
      <c r="N919" s="25"/>
      <c r="O919" s="25"/>
      <c r="P919" s="25"/>
      <c r="Q919" s="25"/>
      <c r="R919" s="25"/>
      <c r="S919" s="25"/>
      <c r="T919" s="25"/>
      <c r="U919" s="25"/>
      <c r="V919" s="25"/>
      <c r="W919" s="25"/>
      <c r="X919" s="25"/>
      <c r="Y919" s="25"/>
      <c r="Z919" s="25"/>
    </row>
    <row r="920" spans="1:26" ht="12.75" customHeight="1" x14ac:dyDescent="0.25">
      <c r="A920" s="223"/>
      <c r="B920" s="172"/>
      <c r="C920" s="172"/>
      <c r="D920" s="222"/>
      <c r="E920" s="222"/>
      <c r="F920" s="223"/>
      <c r="G920" s="223"/>
      <c r="H920" s="223"/>
      <c r="I920" s="223"/>
      <c r="J920" s="223"/>
      <c r="K920" s="223"/>
      <c r="L920" s="223"/>
      <c r="M920" s="24"/>
      <c r="N920" s="25"/>
      <c r="O920" s="25"/>
      <c r="P920" s="25"/>
      <c r="Q920" s="25"/>
      <c r="R920" s="25"/>
      <c r="S920" s="25"/>
      <c r="T920" s="25"/>
      <c r="U920" s="25"/>
      <c r="V920" s="25"/>
      <c r="W920" s="25"/>
      <c r="X920" s="25"/>
      <c r="Y920" s="25"/>
      <c r="Z920" s="25"/>
    </row>
    <row r="921" spans="1:26" ht="12.75" customHeight="1" x14ac:dyDescent="0.25">
      <c r="A921" s="223"/>
      <c r="B921" s="172"/>
      <c r="C921" s="172"/>
      <c r="D921" s="222"/>
      <c r="E921" s="222"/>
      <c r="F921" s="223"/>
      <c r="G921" s="223"/>
      <c r="H921" s="223"/>
      <c r="I921" s="223"/>
      <c r="J921" s="223"/>
      <c r="K921" s="223"/>
      <c r="L921" s="223"/>
      <c r="M921" s="24"/>
      <c r="N921" s="25"/>
      <c r="O921" s="25"/>
      <c r="P921" s="25"/>
      <c r="Q921" s="25"/>
      <c r="R921" s="25"/>
      <c r="S921" s="25"/>
      <c r="T921" s="25"/>
      <c r="U921" s="25"/>
      <c r="V921" s="25"/>
      <c r="W921" s="25"/>
      <c r="X921" s="25"/>
      <c r="Y921" s="25"/>
      <c r="Z921" s="25"/>
    </row>
    <row r="922" spans="1:26" ht="12.75" customHeight="1" x14ac:dyDescent="0.25">
      <c r="A922" s="223"/>
      <c r="B922" s="172"/>
      <c r="C922" s="172"/>
      <c r="D922" s="222"/>
      <c r="E922" s="222"/>
      <c r="F922" s="223"/>
      <c r="G922" s="223"/>
      <c r="H922" s="223"/>
      <c r="I922" s="223"/>
      <c r="J922" s="223"/>
      <c r="K922" s="223"/>
      <c r="L922" s="223"/>
      <c r="M922" s="24"/>
      <c r="N922" s="25"/>
      <c r="O922" s="25"/>
      <c r="P922" s="25"/>
      <c r="Q922" s="25"/>
      <c r="R922" s="25"/>
      <c r="S922" s="25"/>
      <c r="T922" s="25"/>
      <c r="U922" s="25"/>
      <c r="V922" s="25"/>
      <c r="W922" s="25"/>
      <c r="X922" s="25"/>
      <c r="Y922" s="25"/>
      <c r="Z922" s="25"/>
    </row>
    <row r="923" spans="1:26" ht="12.75" customHeight="1" x14ac:dyDescent="0.25">
      <c r="A923" s="223"/>
      <c r="B923" s="172"/>
      <c r="C923" s="172"/>
      <c r="D923" s="222"/>
      <c r="E923" s="222"/>
      <c r="F923" s="223"/>
      <c r="G923" s="223"/>
      <c r="H923" s="223"/>
      <c r="I923" s="223"/>
      <c r="J923" s="223"/>
      <c r="K923" s="223"/>
      <c r="L923" s="223"/>
      <c r="M923" s="24"/>
      <c r="N923" s="25"/>
      <c r="O923" s="25"/>
      <c r="P923" s="25"/>
      <c r="Q923" s="25"/>
      <c r="R923" s="25"/>
      <c r="S923" s="25"/>
      <c r="T923" s="25"/>
      <c r="U923" s="25"/>
      <c r="V923" s="25"/>
      <c r="W923" s="25"/>
      <c r="X923" s="25"/>
      <c r="Y923" s="25"/>
      <c r="Z923" s="25"/>
    </row>
    <row r="924" spans="1:26" ht="12.75" customHeight="1" x14ac:dyDescent="0.25">
      <c r="A924" s="223"/>
      <c r="B924" s="172"/>
      <c r="C924" s="172"/>
      <c r="D924" s="222"/>
      <c r="E924" s="222"/>
      <c r="F924" s="223"/>
      <c r="G924" s="223"/>
      <c r="H924" s="223"/>
      <c r="I924" s="223"/>
      <c r="J924" s="223"/>
      <c r="K924" s="223"/>
      <c r="L924" s="223"/>
      <c r="M924" s="24"/>
      <c r="N924" s="25"/>
      <c r="O924" s="25"/>
      <c r="P924" s="25"/>
      <c r="Q924" s="25"/>
      <c r="R924" s="25"/>
      <c r="S924" s="25"/>
      <c r="T924" s="25"/>
      <c r="U924" s="25"/>
      <c r="V924" s="25"/>
      <c r="W924" s="25"/>
      <c r="X924" s="25"/>
      <c r="Y924" s="25"/>
      <c r="Z924" s="25"/>
    </row>
    <row r="925" spans="1:26" ht="12.75" customHeight="1" x14ac:dyDescent="0.25">
      <c r="A925" s="223"/>
      <c r="B925" s="172"/>
      <c r="C925" s="172"/>
      <c r="D925" s="222"/>
      <c r="E925" s="222"/>
      <c r="F925" s="223"/>
      <c r="G925" s="223"/>
      <c r="H925" s="223"/>
      <c r="I925" s="223"/>
      <c r="J925" s="223"/>
      <c r="K925" s="223"/>
      <c r="L925" s="223"/>
      <c r="M925" s="24"/>
      <c r="N925" s="25"/>
      <c r="O925" s="25"/>
      <c r="P925" s="25"/>
      <c r="Q925" s="25"/>
      <c r="R925" s="25"/>
      <c r="S925" s="25"/>
      <c r="T925" s="25"/>
      <c r="U925" s="25"/>
      <c r="V925" s="25"/>
      <c r="W925" s="25"/>
      <c r="X925" s="25"/>
      <c r="Y925" s="25"/>
      <c r="Z925" s="25"/>
    </row>
    <row r="926" spans="1:26" ht="12.75" customHeight="1" x14ac:dyDescent="0.25">
      <c r="A926" s="223"/>
      <c r="B926" s="172"/>
      <c r="C926" s="172"/>
      <c r="D926" s="222"/>
      <c r="E926" s="222"/>
      <c r="F926" s="223"/>
      <c r="G926" s="223"/>
      <c r="H926" s="223"/>
      <c r="I926" s="223"/>
      <c r="J926" s="223"/>
      <c r="K926" s="223"/>
      <c r="L926" s="223"/>
      <c r="M926" s="24"/>
      <c r="N926" s="25"/>
      <c r="O926" s="25"/>
      <c r="P926" s="25"/>
      <c r="Q926" s="25"/>
      <c r="R926" s="25"/>
      <c r="S926" s="25"/>
      <c r="T926" s="25"/>
      <c r="U926" s="25"/>
      <c r="V926" s="25"/>
      <c r="W926" s="25"/>
      <c r="X926" s="25"/>
      <c r="Y926" s="25"/>
      <c r="Z926" s="25"/>
    </row>
    <row r="927" spans="1:26" ht="12.75" customHeight="1" x14ac:dyDescent="0.25">
      <c r="A927" s="223"/>
      <c r="B927" s="172"/>
      <c r="C927" s="172"/>
      <c r="D927" s="222"/>
      <c r="E927" s="222"/>
      <c r="F927" s="223"/>
      <c r="G927" s="223"/>
      <c r="H927" s="223"/>
      <c r="I927" s="223"/>
      <c r="J927" s="223"/>
      <c r="K927" s="223"/>
      <c r="L927" s="223"/>
      <c r="M927" s="24"/>
      <c r="N927" s="25"/>
      <c r="O927" s="25"/>
      <c r="P927" s="25"/>
      <c r="Q927" s="25"/>
      <c r="R927" s="25"/>
      <c r="S927" s="25"/>
      <c r="T927" s="25"/>
      <c r="U927" s="25"/>
      <c r="V927" s="25"/>
      <c r="W927" s="25"/>
      <c r="X927" s="25"/>
      <c r="Y927" s="25"/>
      <c r="Z927" s="25"/>
    </row>
    <row r="928" spans="1:26" ht="12.75" customHeight="1" x14ac:dyDescent="0.25">
      <c r="A928" s="223"/>
      <c r="B928" s="172"/>
      <c r="C928" s="172"/>
      <c r="D928" s="222"/>
      <c r="E928" s="222"/>
      <c r="F928" s="223"/>
      <c r="G928" s="223"/>
      <c r="H928" s="223"/>
      <c r="I928" s="223"/>
      <c r="J928" s="223"/>
      <c r="K928" s="223"/>
      <c r="L928" s="223"/>
      <c r="M928" s="24"/>
      <c r="N928" s="25"/>
      <c r="O928" s="25"/>
      <c r="P928" s="25"/>
      <c r="Q928" s="25"/>
      <c r="R928" s="25"/>
      <c r="S928" s="25"/>
      <c r="T928" s="25"/>
      <c r="U928" s="25"/>
      <c r="V928" s="25"/>
      <c r="W928" s="25"/>
      <c r="X928" s="25"/>
      <c r="Y928" s="25"/>
      <c r="Z928" s="25"/>
    </row>
    <row r="929" spans="1:26" ht="12.75" customHeight="1" x14ac:dyDescent="0.25">
      <c r="A929" s="223"/>
      <c r="B929" s="172"/>
      <c r="C929" s="172"/>
      <c r="D929" s="222"/>
      <c r="E929" s="222"/>
      <c r="F929" s="223"/>
      <c r="G929" s="223"/>
      <c r="H929" s="223"/>
      <c r="I929" s="223"/>
      <c r="J929" s="223"/>
      <c r="K929" s="223"/>
      <c r="L929" s="223"/>
      <c r="M929" s="24"/>
      <c r="N929" s="25"/>
      <c r="O929" s="25"/>
      <c r="P929" s="25"/>
      <c r="Q929" s="25"/>
      <c r="R929" s="25"/>
      <c r="S929" s="25"/>
      <c r="T929" s="25"/>
      <c r="U929" s="25"/>
      <c r="V929" s="25"/>
      <c r="W929" s="25"/>
      <c r="X929" s="25"/>
      <c r="Y929" s="25"/>
      <c r="Z929" s="25"/>
    </row>
    <row r="930" spans="1:26" ht="12.75" customHeight="1" x14ac:dyDescent="0.25">
      <c r="A930" s="223"/>
      <c r="B930" s="172"/>
      <c r="C930" s="172"/>
      <c r="D930" s="222"/>
      <c r="E930" s="222"/>
      <c r="F930" s="223"/>
      <c r="G930" s="223"/>
      <c r="H930" s="223"/>
      <c r="I930" s="223"/>
      <c r="J930" s="223"/>
      <c r="K930" s="223"/>
      <c r="L930" s="223"/>
      <c r="M930" s="24"/>
      <c r="N930" s="25"/>
      <c r="O930" s="25"/>
      <c r="P930" s="25"/>
      <c r="Q930" s="25"/>
      <c r="R930" s="25"/>
      <c r="S930" s="25"/>
      <c r="T930" s="25"/>
      <c r="U930" s="25"/>
      <c r="V930" s="25"/>
      <c r="W930" s="25"/>
      <c r="X930" s="25"/>
      <c r="Y930" s="25"/>
      <c r="Z930" s="25"/>
    </row>
    <row r="931" spans="1:26" ht="12.75" customHeight="1" x14ac:dyDescent="0.25">
      <c r="A931" s="223"/>
      <c r="B931" s="172"/>
      <c r="C931" s="172"/>
      <c r="D931" s="222"/>
      <c r="E931" s="222"/>
      <c r="F931" s="223"/>
      <c r="G931" s="223"/>
      <c r="H931" s="223"/>
      <c r="I931" s="223"/>
      <c r="J931" s="223"/>
      <c r="K931" s="223"/>
      <c r="L931" s="223"/>
      <c r="M931" s="24"/>
      <c r="N931" s="25"/>
      <c r="O931" s="25"/>
      <c r="P931" s="25"/>
      <c r="Q931" s="25"/>
      <c r="R931" s="25"/>
      <c r="S931" s="25"/>
      <c r="T931" s="25"/>
      <c r="U931" s="25"/>
      <c r="V931" s="25"/>
      <c r="W931" s="25"/>
      <c r="X931" s="25"/>
      <c r="Y931" s="25"/>
      <c r="Z931" s="25"/>
    </row>
    <row r="932" spans="1:26" ht="12.75" customHeight="1" x14ac:dyDescent="0.25">
      <c r="A932" s="223"/>
      <c r="B932" s="172"/>
      <c r="C932" s="172"/>
      <c r="D932" s="222"/>
      <c r="E932" s="222"/>
      <c r="F932" s="223"/>
      <c r="G932" s="223"/>
      <c r="H932" s="223"/>
      <c r="I932" s="223"/>
      <c r="J932" s="223"/>
      <c r="K932" s="223"/>
      <c r="L932" s="223"/>
      <c r="M932" s="24"/>
      <c r="N932" s="25"/>
      <c r="O932" s="25"/>
      <c r="P932" s="25"/>
      <c r="Q932" s="25"/>
      <c r="R932" s="25"/>
      <c r="S932" s="25"/>
      <c r="T932" s="25"/>
      <c r="U932" s="25"/>
      <c r="V932" s="25"/>
      <c r="W932" s="25"/>
      <c r="X932" s="25"/>
      <c r="Y932" s="25"/>
      <c r="Z932" s="25"/>
    </row>
    <row r="933" spans="1:26" ht="12.75" customHeight="1" x14ac:dyDescent="0.25">
      <c r="A933" s="223"/>
      <c r="B933" s="172"/>
      <c r="C933" s="172"/>
      <c r="D933" s="222"/>
      <c r="E933" s="222"/>
      <c r="F933" s="223"/>
      <c r="G933" s="223"/>
      <c r="H933" s="223"/>
      <c r="I933" s="223"/>
      <c r="J933" s="223"/>
      <c r="K933" s="223"/>
      <c r="L933" s="223"/>
      <c r="M933" s="24"/>
      <c r="N933" s="25"/>
      <c r="O933" s="25"/>
      <c r="P933" s="25"/>
      <c r="Q933" s="25"/>
      <c r="R933" s="25"/>
      <c r="S933" s="25"/>
      <c r="T933" s="25"/>
      <c r="U933" s="25"/>
      <c r="V933" s="25"/>
      <c r="W933" s="25"/>
      <c r="X933" s="25"/>
      <c r="Y933" s="25"/>
      <c r="Z933" s="25"/>
    </row>
    <row r="934" spans="1:26" ht="12.75" customHeight="1" x14ac:dyDescent="0.25">
      <c r="A934" s="223"/>
      <c r="B934" s="172"/>
      <c r="C934" s="172"/>
      <c r="D934" s="222"/>
      <c r="E934" s="222"/>
      <c r="F934" s="223"/>
      <c r="G934" s="223"/>
      <c r="H934" s="223"/>
      <c r="I934" s="223"/>
      <c r="J934" s="223"/>
      <c r="K934" s="223"/>
      <c r="L934" s="223"/>
      <c r="M934" s="24"/>
      <c r="N934" s="25"/>
      <c r="O934" s="25"/>
      <c r="P934" s="25"/>
      <c r="Q934" s="25"/>
      <c r="R934" s="25"/>
      <c r="S934" s="25"/>
      <c r="T934" s="25"/>
      <c r="U934" s="25"/>
      <c r="V934" s="25"/>
      <c r="W934" s="25"/>
      <c r="X934" s="25"/>
      <c r="Y934" s="25"/>
      <c r="Z934" s="25"/>
    </row>
    <row r="935" spans="1:26" ht="12.75" customHeight="1" x14ac:dyDescent="0.25">
      <c r="A935" s="223"/>
      <c r="B935" s="172"/>
      <c r="C935" s="172"/>
      <c r="D935" s="222"/>
      <c r="E935" s="222"/>
      <c r="F935" s="223"/>
      <c r="G935" s="223"/>
      <c r="H935" s="223"/>
      <c r="I935" s="223"/>
      <c r="J935" s="223"/>
      <c r="K935" s="223"/>
      <c r="L935" s="223"/>
      <c r="M935" s="24"/>
      <c r="N935" s="25"/>
      <c r="O935" s="25"/>
      <c r="P935" s="25"/>
      <c r="Q935" s="25"/>
      <c r="R935" s="25"/>
      <c r="S935" s="25"/>
      <c r="T935" s="25"/>
      <c r="U935" s="25"/>
      <c r="V935" s="25"/>
      <c r="W935" s="25"/>
      <c r="X935" s="25"/>
      <c r="Y935" s="25"/>
      <c r="Z935" s="25"/>
    </row>
    <row r="936" spans="1:26" ht="12.75" customHeight="1" x14ac:dyDescent="0.25">
      <c r="A936" s="223"/>
      <c r="B936" s="172"/>
      <c r="C936" s="172"/>
      <c r="D936" s="222"/>
      <c r="E936" s="222"/>
      <c r="F936" s="223"/>
      <c r="G936" s="223"/>
      <c r="H936" s="223"/>
      <c r="I936" s="223"/>
      <c r="J936" s="223"/>
      <c r="K936" s="223"/>
      <c r="L936" s="223"/>
      <c r="M936" s="24"/>
      <c r="N936" s="25"/>
      <c r="O936" s="25"/>
      <c r="P936" s="25"/>
      <c r="Q936" s="25"/>
      <c r="R936" s="25"/>
      <c r="S936" s="25"/>
      <c r="T936" s="25"/>
      <c r="U936" s="25"/>
      <c r="V936" s="25"/>
      <c r="W936" s="25"/>
      <c r="X936" s="25"/>
      <c r="Y936" s="25"/>
      <c r="Z936" s="25"/>
    </row>
    <row r="937" spans="1:26" ht="12.75" customHeight="1" x14ac:dyDescent="0.25">
      <c r="A937" s="223"/>
      <c r="B937" s="172"/>
      <c r="C937" s="172"/>
      <c r="D937" s="222"/>
      <c r="E937" s="222"/>
      <c r="F937" s="223"/>
      <c r="G937" s="223"/>
      <c r="H937" s="223"/>
      <c r="I937" s="223"/>
      <c r="J937" s="223"/>
      <c r="K937" s="223"/>
      <c r="L937" s="223"/>
      <c r="M937" s="24"/>
      <c r="N937" s="25"/>
      <c r="O937" s="25"/>
      <c r="P937" s="25"/>
      <c r="Q937" s="25"/>
      <c r="R937" s="25"/>
      <c r="S937" s="25"/>
      <c r="T937" s="25"/>
      <c r="U937" s="25"/>
      <c r="V937" s="25"/>
      <c r="W937" s="25"/>
      <c r="X937" s="25"/>
      <c r="Y937" s="25"/>
      <c r="Z937" s="25"/>
    </row>
    <row r="938" spans="1:26" ht="12.75" customHeight="1" x14ac:dyDescent="0.25">
      <c r="A938" s="223"/>
      <c r="B938" s="172"/>
      <c r="C938" s="172"/>
      <c r="D938" s="222"/>
      <c r="E938" s="222"/>
      <c r="F938" s="223"/>
      <c r="G938" s="223"/>
      <c r="H938" s="223"/>
      <c r="I938" s="223"/>
      <c r="J938" s="223"/>
      <c r="K938" s="223"/>
      <c r="L938" s="223"/>
      <c r="M938" s="24"/>
      <c r="N938" s="25"/>
      <c r="O938" s="25"/>
      <c r="P938" s="25"/>
      <c r="Q938" s="25"/>
      <c r="R938" s="25"/>
      <c r="S938" s="25"/>
      <c r="T938" s="25"/>
      <c r="U938" s="25"/>
      <c r="V938" s="25"/>
      <c r="W938" s="25"/>
      <c r="X938" s="25"/>
      <c r="Y938" s="25"/>
      <c r="Z938" s="25"/>
    </row>
    <row r="939" spans="1:26" ht="12.75" customHeight="1" x14ac:dyDescent="0.25">
      <c r="A939" s="223"/>
      <c r="B939" s="172"/>
      <c r="C939" s="172"/>
      <c r="D939" s="222"/>
      <c r="E939" s="222"/>
      <c r="F939" s="223"/>
      <c r="G939" s="223"/>
      <c r="H939" s="223"/>
      <c r="I939" s="223"/>
      <c r="J939" s="223"/>
      <c r="K939" s="223"/>
      <c r="L939" s="223"/>
      <c r="M939" s="24"/>
      <c r="N939" s="25"/>
      <c r="O939" s="25"/>
      <c r="P939" s="25"/>
      <c r="Q939" s="25"/>
      <c r="R939" s="25"/>
      <c r="S939" s="25"/>
      <c r="T939" s="25"/>
      <c r="U939" s="25"/>
      <c r="V939" s="25"/>
      <c r="W939" s="25"/>
      <c r="X939" s="25"/>
      <c r="Y939" s="25"/>
      <c r="Z939" s="25"/>
    </row>
    <row r="940" spans="1:26" ht="12.75" customHeight="1" x14ac:dyDescent="0.25">
      <c r="A940" s="223"/>
      <c r="B940" s="172"/>
      <c r="C940" s="172"/>
      <c r="D940" s="222"/>
      <c r="E940" s="222"/>
      <c r="F940" s="223"/>
      <c r="G940" s="223"/>
      <c r="H940" s="223"/>
      <c r="I940" s="223"/>
      <c r="J940" s="223"/>
      <c r="K940" s="223"/>
      <c r="L940" s="223"/>
      <c r="M940" s="24"/>
      <c r="N940" s="25"/>
      <c r="O940" s="25"/>
      <c r="P940" s="25"/>
      <c r="Q940" s="25"/>
      <c r="R940" s="25"/>
      <c r="S940" s="25"/>
      <c r="T940" s="25"/>
      <c r="U940" s="25"/>
      <c r="V940" s="25"/>
      <c r="W940" s="25"/>
      <c r="X940" s="25"/>
      <c r="Y940" s="25"/>
      <c r="Z940" s="25"/>
    </row>
    <row r="941" spans="1:26" ht="12.75" customHeight="1" x14ac:dyDescent="0.25">
      <c r="A941" s="223"/>
      <c r="B941" s="172"/>
      <c r="C941" s="172"/>
      <c r="D941" s="222"/>
      <c r="E941" s="222"/>
      <c r="F941" s="223"/>
      <c r="G941" s="223"/>
      <c r="H941" s="223"/>
      <c r="I941" s="223"/>
      <c r="J941" s="223"/>
      <c r="K941" s="223"/>
      <c r="L941" s="223"/>
      <c r="M941" s="24"/>
      <c r="N941" s="25"/>
      <c r="O941" s="25"/>
      <c r="P941" s="25"/>
      <c r="Q941" s="25"/>
      <c r="R941" s="25"/>
      <c r="S941" s="25"/>
      <c r="T941" s="25"/>
      <c r="U941" s="25"/>
      <c r="V941" s="25"/>
      <c r="W941" s="25"/>
      <c r="X941" s="25"/>
      <c r="Y941" s="25"/>
      <c r="Z941" s="25"/>
    </row>
    <row r="942" spans="1:26" ht="12.75" customHeight="1" x14ac:dyDescent="0.25">
      <c r="A942" s="223"/>
      <c r="B942" s="172"/>
      <c r="C942" s="172"/>
      <c r="D942" s="222"/>
      <c r="E942" s="222"/>
      <c r="F942" s="223"/>
      <c r="G942" s="223"/>
      <c r="H942" s="223"/>
      <c r="I942" s="223"/>
      <c r="J942" s="223"/>
      <c r="K942" s="223"/>
      <c r="L942" s="223"/>
      <c r="M942" s="24"/>
      <c r="N942" s="25"/>
      <c r="O942" s="25"/>
      <c r="P942" s="25"/>
      <c r="Q942" s="25"/>
      <c r="R942" s="25"/>
      <c r="S942" s="25"/>
      <c r="T942" s="25"/>
      <c r="U942" s="25"/>
      <c r="V942" s="25"/>
      <c r="W942" s="25"/>
      <c r="X942" s="25"/>
      <c r="Y942" s="25"/>
      <c r="Z942" s="25"/>
    </row>
    <row r="943" spans="1:26" ht="12.75" customHeight="1" x14ac:dyDescent="0.25">
      <c r="A943" s="223"/>
      <c r="B943" s="172"/>
      <c r="C943" s="172"/>
      <c r="D943" s="222"/>
      <c r="E943" s="222"/>
      <c r="F943" s="223"/>
      <c r="G943" s="223"/>
      <c r="H943" s="223"/>
      <c r="I943" s="223"/>
      <c r="J943" s="223"/>
      <c r="K943" s="223"/>
      <c r="L943" s="223"/>
      <c r="M943" s="24"/>
      <c r="N943" s="25"/>
      <c r="O943" s="25"/>
      <c r="P943" s="25"/>
      <c r="Q943" s="25"/>
      <c r="R943" s="25"/>
      <c r="S943" s="25"/>
      <c r="T943" s="25"/>
      <c r="U943" s="25"/>
      <c r="V943" s="25"/>
      <c r="W943" s="25"/>
      <c r="X943" s="25"/>
      <c r="Y943" s="25"/>
      <c r="Z943" s="25"/>
    </row>
    <row r="944" spans="1:26" ht="12.75" customHeight="1" x14ac:dyDescent="0.25">
      <c r="A944" s="223"/>
      <c r="B944" s="172"/>
      <c r="C944" s="172"/>
      <c r="D944" s="222"/>
      <c r="E944" s="222"/>
      <c r="F944" s="223"/>
      <c r="G944" s="223"/>
      <c r="H944" s="223"/>
      <c r="I944" s="223"/>
      <c r="J944" s="223"/>
      <c r="K944" s="223"/>
      <c r="L944" s="223"/>
      <c r="M944" s="24"/>
      <c r="N944" s="25"/>
      <c r="O944" s="25"/>
      <c r="P944" s="25"/>
      <c r="Q944" s="25"/>
      <c r="R944" s="25"/>
      <c r="S944" s="25"/>
      <c r="T944" s="25"/>
      <c r="U944" s="25"/>
      <c r="V944" s="25"/>
      <c r="W944" s="25"/>
      <c r="X944" s="25"/>
      <c r="Y944" s="25"/>
      <c r="Z944" s="25"/>
    </row>
    <row r="945" spans="1:26" ht="12.75" customHeight="1" x14ac:dyDescent="0.25">
      <c r="A945" s="223"/>
      <c r="B945" s="172"/>
      <c r="C945" s="172"/>
      <c r="D945" s="222"/>
      <c r="E945" s="222"/>
      <c r="F945" s="223"/>
      <c r="G945" s="223"/>
      <c r="H945" s="223"/>
      <c r="I945" s="223"/>
      <c r="J945" s="223"/>
      <c r="K945" s="223"/>
      <c r="L945" s="223"/>
      <c r="M945" s="24"/>
      <c r="N945" s="25"/>
      <c r="O945" s="25"/>
      <c r="P945" s="25"/>
      <c r="Q945" s="25"/>
      <c r="R945" s="25"/>
      <c r="S945" s="25"/>
      <c r="T945" s="25"/>
      <c r="U945" s="25"/>
      <c r="V945" s="25"/>
      <c r="W945" s="25"/>
      <c r="X945" s="25"/>
      <c r="Y945" s="25"/>
      <c r="Z945" s="25"/>
    </row>
    <row r="946" spans="1:26" ht="12.75" customHeight="1" x14ac:dyDescent="0.25">
      <c r="A946" s="223"/>
      <c r="B946" s="172"/>
      <c r="C946" s="172"/>
      <c r="D946" s="222"/>
      <c r="E946" s="222"/>
      <c r="F946" s="223"/>
      <c r="G946" s="223"/>
      <c r="H946" s="223"/>
      <c r="I946" s="223"/>
      <c r="J946" s="223"/>
      <c r="K946" s="223"/>
      <c r="L946" s="223"/>
      <c r="M946" s="24"/>
      <c r="N946" s="25"/>
      <c r="O946" s="25"/>
      <c r="P946" s="25"/>
      <c r="Q946" s="25"/>
      <c r="R946" s="25"/>
      <c r="S946" s="25"/>
      <c r="T946" s="25"/>
      <c r="U946" s="25"/>
      <c r="V946" s="25"/>
      <c r="W946" s="25"/>
      <c r="X946" s="25"/>
      <c r="Y946" s="25"/>
      <c r="Z946" s="25"/>
    </row>
    <row r="947" spans="1:26" ht="12.75" customHeight="1" x14ac:dyDescent="0.25">
      <c r="A947" s="223"/>
      <c r="B947" s="172"/>
      <c r="C947" s="172"/>
      <c r="D947" s="222"/>
      <c r="E947" s="222"/>
      <c r="F947" s="223"/>
      <c r="G947" s="223"/>
      <c r="H947" s="223"/>
      <c r="I947" s="223"/>
      <c r="J947" s="223"/>
      <c r="K947" s="223"/>
      <c r="L947" s="223"/>
      <c r="M947" s="24"/>
      <c r="N947" s="25"/>
      <c r="O947" s="25"/>
      <c r="P947" s="25"/>
      <c r="Q947" s="25"/>
      <c r="R947" s="25"/>
      <c r="S947" s="25"/>
      <c r="T947" s="25"/>
      <c r="U947" s="25"/>
      <c r="V947" s="25"/>
      <c r="W947" s="25"/>
      <c r="X947" s="25"/>
      <c r="Y947" s="25"/>
      <c r="Z947" s="25"/>
    </row>
    <row r="948" spans="1:26" ht="12.75" customHeight="1" x14ac:dyDescent="0.25">
      <c r="A948" s="223"/>
      <c r="B948" s="172"/>
      <c r="C948" s="172"/>
      <c r="D948" s="222"/>
      <c r="E948" s="222"/>
      <c r="F948" s="223"/>
      <c r="G948" s="223"/>
      <c r="H948" s="223"/>
      <c r="I948" s="223"/>
      <c r="J948" s="223"/>
      <c r="K948" s="223"/>
      <c r="L948" s="223"/>
      <c r="M948" s="24"/>
      <c r="N948" s="25"/>
      <c r="O948" s="25"/>
      <c r="P948" s="25"/>
      <c r="Q948" s="25"/>
      <c r="R948" s="25"/>
      <c r="S948" s="25"/>
      <c r="T948" s="25"/>
      <c r="U948" s="25"/>
      <c r="V948" s="25"/>
      <c r="W948" s="25"/>
      <c r="X948" s="25"/>
      <c r="Y948" s="25"/>
      <c r="Z948" s="25"/>
    </row>
    <row r="949" spans="1:26" ht="12.75" customHeight="1" x14ac:dyDescent="0.25">
      <c r="A949" s="223"/>
      <c r="B949" s="172"/>
      <c r="C949" s="172"/>
      <c r="D949" s="222"/>
      <c r="E949" s="222"/>
      <c r="F949" s="223"/>
      <c r="G949" s="223"/>
      <c r="H949" s="223"/>
      <c r="I949" s="223"/>
      <c r="J949" s="223"/>
      <c r="K949" s="223"/>
      <c r="L949" s="223"/>
      <c r="M949" s="24"/>
      <c r="N949" s="25"/>
      <c r="O949" s="25"/>
      <c r="P949" s="25"/>
      <c r="Q949" s="25"/>
      <c r="R949" s="25"/>
      <c r="S949" s="25"/>
      <c r="T949" s="25"/>
      <c r="U949" s="25"/>
      <c r="V949" s="25"/>
      <c r="W949" s="25"/>
      <c r="X949" s="25"/>
      <c r="Y949" s="25"/>
      <c r="Z949" s="25"/>
    </row>
    <row r="950" spans="1:26" ht="12.75" customHeight="1" x14ac:dyDescent="0.25">
      <c r="A950" s="223"/>
      <c r="B950" s="172"/>
      <c r="C950" s="172"/>
      <c r="D950" s="222"/>
      <c r="E950" s="222"/>
      <c r="F950" s="223"/>
      <c r="G950" s="223"/>
      <c r="H950" s="223"/>
      <c r="I950" s="223"/>
      <c r="J950" s="223"/>
      <c r="K950" s="223"/>
      <c r="L950" s="223"/>
      <c r="M950" s="24"/>
      <c r="N950" s="25"/>
      <c r="O950" s="25"/>
      <c r="P950" s="25"/>
      <c r="Q950" s="25"/>
      <c r="R950" s="25"/>
      <c r="S950" s="25"/>
      <c r="T950" s="25"/>
      <c r="U950" s="25"/>
      <c r="V950" s="25"/>
      <c r="W950" s="25"/>
      <c r="X950" s="25"/>
      <c r="Y950" s="25"/>
      <c r="Z950" s="25"/>
    </row>
    <row r="951" spans="1:26" ht="12.75" customHeight="1" x14ac:dyDescent="0.25">
      <c r="A951" s="223"/>
      <c r="B951" s="172"/>
      <c r="C951" s="172"/>
      <c r="D951" s="222"/>
      <c r="E951" s="222"/>
      <c r="F951" s="223"/>
      <c r="G951" s="223"/>
      <c r="H951" s="223"/>
      <c r="I951" s="223"/>
      <c r="J951" s="223"/>
      <c r="K951" s="223"/>
      <c r="L951" s="223"/>
      <c r="M951" s="24"/>
      <c r="N951" s="25"/>
      <c r="O951" s="25"/>
      <c r="P951" s="25"/>
      <c r="Q951" s="25"/>
      <c r="R951" s="25"/>
      <c r="S951" s="25"/>
      <c r="T951" s="25"/>
      <c r="U951" s="25"/>
      <c r="V951" s="25"/>
      <c r="W951" s="25"/>
      <c r="X951" s="25"/>
      <c r="Y951" s="25"/>
      <c r="Z951" s="25"/>
    </row>
    <row r="952" spans="1:26" ht="12.75" customHeight="1" x14ac:dyDescent="0.25">
      <c r="A952" s="223"/>
      <c r="B952" s="172"/>
      <c r="C952" s="172"/>
      <c r="D952" s="222"/>
      <c r="E952" s="222"/>
      <c r="F952" s="223"/>
      <c r="G952" s="223"/>
      <c r="H952" s="223"/>
      <c r="I952" s="223"/>
      <c r="J952" s="223"/>
      <c r="K952" s="223"/>
      <c r="L952" s="223"/>
      <c r="M952" s="24"/>
      <c r="N952" s="25"/>
      <c r="O952" s="25"/>
      <c r="P952" s="25"/>
      <c r="Q952" s="25"/>
      <c r="R952" s="25"/>
      <c r="S952" s="25"/>
      <c r="T952" s="25"/>
      <c r="U952" s="25"/>
      <c r="V952" s="25"/>
      <c r="W952" s="25"/>
      <c r="X952" s="25"/>
      <c r="Y952" s="25"/>
      <c r="Z952" s="25"/>
    </row>
    <row r="953" spans="1:26" ht="12.75" customHeight="1" x14ac:dyDescent="0.25">
      <c r="A953" s="223"/>
      <c r="B953" s="172"/>
      <c r="C953" s="172"/>
      <c r="D953" s="222"/>
      <c r="E953" s="222"/>
      <c r="F953" s="223"/>
      <c r="G953" s="223"/>
      <c r="H953" s="223"/>
      <c r="I953" s="223"/>
      <c r="J953" s="223"/>
      <c r="K953" s="223"/>
      <c r="L953" s="223"/>
      <c r="M953" s="24"/>
      <c r="N953" s="25"/>
      <c r="O953" s="25"/>
      <c r="P953" s="25"/>
      <c r="Q953" s="25"/>
      <c r="R953" s="25"/>
      <c r="S953" s="25"/>
      <c r="T953" s="25"/>
      <c r="U953" s="25"/>
      <c r="V953" s="25"/>
      <c r="W953" s="25"/>
      <c r="X953" s="25"/>
      <c r="Y953" s="25"/>
      <c r="Z953" s="25"/>
    </row>
    <row r="954" spans="1:26" ht="12.75" customHeight="1" x14ac:dyDescent="0.25">
      <c r="A954" s="223"/>
      <c r="B954" s="172"/>
      <c r="C954" s="172"/>
      <c r="D954" s="222"/>
      <c r="E954" s="222"/>
      <c r="F954" s="223"/>
      <c r="G954" s="223"/>
      <c r="H954" s="223"/>
      <c r="I954" s="223"/>
      <c r="J954" s="223"/>
      <c r="K954" s="223"/>
      <c r="L954" s="223"/>
      <c r="M954" s="24"/>
      <c r="N954" s="25"/>
      <c r="O954" s="25"/>
      <c r="P954" s="25"/>
      <c r="Q954" s="25"/>
      <c r="R954" s="25"/>
      <c r="S954" s="25"/>
      <c r="T954" s="25"/>
      <c r="U954" s="25"/>
      <c r="V954" s="25"/>
      <c r="W954" s="25"/>
      <c r="X954" s="25"/>
      <c r="Y954" s="25"/>
      <c r="Z954" s="25"/>
    </row>
    <row r="955" spans="1:26" ht="12.75" customHeight="1" x14ac:dyDescent="0.25">
      <c r="A955" s="223"/>
      <c r="B955" s="172"/>
      <c r="C955" s="172"/>
      <c r="D955" s="222"/>
      <c r="E955" s="222"/>
      <c r="F955" s="223"/>
      <c r="G955" s="223"/>
      <c r="H955" s="223"/>
      <c r="I955" s="223"/>
      <c r="J955" s="223"/>
      <c r="K955" s="223"/>
      <c r="L955" s="223"/>
      <c r="M955" s="24"/>
      <c r="N955" s="25"/>
      <c r="O955" s="25"/>
      <c r="P955" s="25"/>
      <c r="Q955" s="25"/>
      <c r="R955" s="25"/>
      <c r="S955" s="25"/>
      <c r="T955" s="25"/>
      <c r="U955" s="25"/>
      <c r="V955" s="25"/>
      <c r="W955" s="25"/>
      <c r="X955" s="25"/>
      <c r="Y955" s="25"/>
      <c r="Z955" s="25"/>
    </row>
    <row r="956" spans="1:26" ht="12.75" customHeight="1" x14ac:dyDescent="0.25">
      <c r="A956" s="223"/>
      <c r="B956" s="172"/>
      <c r="C956" s="172"/>
      <c r="D956" s="222"/>
      <c r="E956" s="222"/>
      <c r="F956" s="223"/>
      <c r="G956" s="223"/>
      <c r="H956" s="223"/>
      <c r="I956" s="223"/>
      <c r="J956" s="223"/>
      <c r="K956" s="223"/>
      <c r="L956" s="223"/>
      <c r="M956" s="24"/>
      <c r="N956" s="25"/>
      <c r="O956" s="25"/>
      <c r="P956" s="25"/>
      <c r="Q956" s="25"/>
      <c r="R956" s="25"/>
      <c r="S956" s="25"/>
      <c r="T956" s="25"/>
      <c r="U956" s="25"/>
      <c r="V956" s="25"/>
      <c r="W956" s="25"/>
      <c r="X956" s="25"/>
      <c r="Y956" s="25"/>
      <c r="Z956" s="25"/>
    </row>
    <row r="957" spans="1:26" ht="12.75" customHeight="1" x14ac:dyDescent="0.25">
      <c r="A957" s="223"/>
      <c r="B957" s="172"/>
      <c r="C957" s="172"/>
      <c r="D957" s="222"/>
      <c r="E957" s="222"/>
      <c r="F957" s="223"/>
      <c r="G957" s="223"/>
      <c r="H957" s="223"/>
      <c r="I957" s="223"/>
      <c r="J957" s="223"/>
      <c r="K957" s="223"/>
      <c r="L957" s="223"/>
      <c r="M957" s="24"/>
      <c r="N957" s="25"/>
      <c r="O957" s="25"/>
      <c r="P957" s="25"/>
      <c r="Q957" s="25"/>
      <c r="R957" s="25"/>
      <c r="S957" s="25"/>
      <c r="T957" s="25"/>
      <c r="U957" s="25"/>
      <c r="V957" s="25"/>
      <c r="W957" s="25"/>
      <c r="X957" s="25"/>
      <c r="Y957" s="25"/>
      <c r="Z957" s="25"/>
    </row>
    <row r="958" spans="1:26" ht="12.75" customHeight="1" x14ac:dyDescent="0.25">
      <c r="A958" s="223"/>
      <c r="B958" s="172"/>
      <c r="C958" s="172"/>
      <c r="D958" s="222"/>
      <c r="E958" s="222"/>
      <c r="F958" s="223"/>
      <c r="G958" s="223"/>
      <c r="H958" s="223"/>
      <c r="I958" s="223"/>
      <c r="J958" s="223"/>
      <c r="K958" s="223"/>
      <c r="L958" s="223"/>
      <c r="M958" s="24"/>
      <c r="N958" s="25"/>
      <c r="O958" s="25"/>
      <c r="P958" s="25"/>
      <c r="Q958" s="25"/>
      <c r="R958" s="25"/>
      <c r="S958" s="25"/>
      <c r="T958" s="25"/>
      <c r="U958" s="25"/>
      <c r="V958" s="25"/>
      <c r="W958" s="25"/>
      <c r="X958" s="25"/>
      <c r="Y958" s="25"/>
      <c r="Z958" s="25"/>
    </row>
    <row r="959" spans="1:26" ht="12.75" customHeight="1" x14ac:dyDescent="0.25">
      <c r="A959" s="223"/>
      <c r="B959" s="172"/>
      <c r="C959" s="172"/>
      <c r="D959" s="222"/>
      <c r="E959" s="222"/>
      <c r="F959" s="223"/>
      <c r="G959" s="223"/>
      <c r="H959" s="223"/>
      <c r="I959" s="223"/>
      <c r="J959" s="223"/>
      <c r="K959" s="223"/>
      <c r="L959" s="223"/>
      <c r="M959" s="24"/>
      <c r="N959" s="25"/>
      <c r="O959" s="25"/>
      <c r="P959" s="25"/>
      <c r="Q959" s="25"/>
      <c r="R959" s="25"/>
      <c r="S959" s="25"/>
      <c r="T959" s="25"/>
      <c r="U959" s="25"/>
      <c r="V959" s="25"/>
      <c r="W959" s="25"/>
      <c r="X959" s="25"/>
      <c r="Y959" s="25"/>
      <c r="Z959" s="25"/>
    </row>
    <row r="960" spans="1:26" ht="12.75" customHeight="1" x14ac:dyDescent="0.25">
      <c r="A960" s="223"/>
      <c r="B960" s="172"/>
      <c r="C960" s="172"/>
      <c r="D960" s="222"/>
      <c r="E960" s="222"/>
      <c r="F960" s="223"/>
      <c r="G960" s="223"/>
      <c r="H960" s="223"/>
      <c r="I960" s="223"/>
      <c r="J960" s="223"/>
      <c r="K960" s="223"/>
      <c r="L960" s="223"/>
      <c r="M960" s="24"/>
      <c r="N960" s="25"/>
      <c r="O960" s="25"/>
      <c r="P960" s="25"/>
      <c r="Q960" s="25"/>
      <c r="R960" s="25"/>
      <c r="S960" s="25"/>
      <c r="T960" s="25"/>
      <c r="U960" s="25"/>
      <c r="V960" s="25"/>
      <c r="W960" s="25"/>
      <c r="X960" s="25"/>
      <c r="Y960" s="25"/>
      <c r="Z960" s="25"/>
    </row>
    <row r="961" spans="1:26" ht="12.75" customHeight="1" x14ac:dyDescent="0.25">
      <c r="A961" s="223"/>
      <c r="B961" s="172"/>
      <c r="C961" s="172"/>
      <c r="D961" s="222"/>
      <c r="E961" s="222"/>
      <c r="F961" s="223"/>
      <c r="G961" s="223"/>
      <c r="H961" s="223"/>
      <c r="I961" s="223"/>
      <c r="J961" s="223"/>
      <c r="K961" s="223"/>
      <c r="L961" s="223"/>
      <c r="M961" s="24"/>
      <c r="N961" s="25"/>
      <c r="O961" s="25"/>
      <c r="P961" s="25"/>
      <c r="Q961" s="25"/>
      <c r="R961" s="25"/>
      <c r="S961" s="25"/>
      <c r="T961" s="25"/>
      <c r="U961" s="25"/>
      <c r="V961" s="25"/>
      <c r="W961" s="25"/>
      <c r="X961" s="25"/>
      <c r="Y961" s="25"/>
      <c r="Z961" s="25"/>
    </row>
    <row r="962" spans="1:26" ht="12.75" customHeight="1" x14ac:dyDescent="0.25">
      <c r="A962" s="223"/>
      <c r="B962" s="172"/>
      <c r="C962" s="172"/>
      <c r="D962" s="222"/>
      <c r="E962" s="222"/>
      <c r="F962" s="223"/>
      <c r="G962" s="223"/>
      <c r="H962" s="223"/>
      <c r="I962" s="223"/>
      <c r="J962" s="223"/>
      <c r="K962" s="223"/>
      <c r="L962" s="223"/>
      <c r="M962" s="24"/>
      <c r="N962" s="25"/>
      <c r="O962" s="25"/>
      <c r="P962" s="25"/>
      <c r="Q962" s="25"/>
      <c r="R962" s="25"/>
      <c r="S962" s="25"/>
      <c r="T962" s="25"/>
      <c r="U962" s="25"/>
      <c r="V962" s="25"/>
      <c r="W962" s="25"/>
      <c r="X962" s="25"/>
      <c r="Y962" s="25"/>
      <c r="Z962" s="25"/>
    </row>
    <row r="963" spans="1:26" ht="12.75" customHeight="1" x14ac:dyDescent="0.25">
      <c r="A963" s="223"/>
      <c r="B963" s="172"/>
      <c r="C963" s="172"/>
      <c r="D963" s="222"/>
      <c r="E963" s="222"/>
      <c r="F963" s="223"/>
      <c r="G963" s="223"/>
      <c r="H963" s="223"/>
      <c r="I963" s="223"/>
      <c r="J963" s="223"/>
      <c r="K963" s="223"/>
      <c r="L963" s="223"/>
      <c r="M963" s="24"/>
      <c r="N963" s="25"/>
      <c r="O963" s="25"/>
      <c r="P963" s="25"/>
      <c r="Q963" s="25"/>
      <c r="R963" s="25"/>
      <c r="S963" s="25"/>
      <c r="T963" s="25"/>
      <c r="U963" s="25"/>
      <c r="V963" s="25"/>
      <c r="W963" s="25"/>
      <c r="X963" s="25"/>
      <c r="Y963" s="25"/>
      <c r="Z963" s="25"/>
    </row>
    <row r="964" spans="1:26" ht="12.75" customHeight="1" x14ac:dyDescent="0.25">
      <c r="A964" s="223"/>
      <c r="B964" s="172"/>
      <c r="C964" s="172"/>
      <c r="D964" s="222"/>
      <c r="E964" s="222"/>
      <c r="F964" s="223"/>
      <c r="G964" s="223"/>
      <c r="H964" s="223"/>
      <c r="I964" s="223"/>
      <c r="J964" s="223"/>
      <c r="K964" s="223"/>
      <c r="L964" s="223"/>
      <c r="M964" s="24"/>
      <c r="N964" s="25"/>
      <c r="O964" s="25"/>
      <c r="P964" s="25"/>
      <c r="Q964" s="25"/>
      <c r="R964" s="25"/>
      <c r="S964" s="25"/>
      <c r="T964" s="25"/>
      <c r="U964" s="25"/>
      <c r="V964" s="25"/>
      <c r="W964" s="25"/>
      <c r="X964" s="25"/>
      <c r="Y964" s="25"/>
      <c r="Z964" s="25"/>
    </row>
    <row r="965" spans="1:26" ht="12.75" customHeight="1" x14ac:dyDescent="0.25">
      <c r="A965" s="223"/>
      <c r="B965" s="172"/>
      <c r="C965" s="172"/>
      <c r="D965" s="222"/>
      <c r="E965" s="222"/>
      <c r="F965" s="223"/>
      <c r="G965" s="223"/>
      <c r="H965" s="223"/>
      <c r="I965" s="223"/>
      <c r="J965" s="223"/>
      <c r="K965" s="223"/>
      <c r="L965" s="223"/>
      <c r="M965" s="24"/>
      <c r="N965" s="25"/>
      <c r="O965" s="25"/>
      <c r="P965" s="25"/>
      <c r="Q965" s="25"/>
      <c r="R965" s="25"/>
      <c r="S965" s="25"/>
      <c r="T965" s="25"/>
      <c r="U965" s="25"/>
      <c r="V965" s="25"/>
      <c r="W965" s="25"/>
      <c r="X965" s="25"/>
      <c r="Y965" s="25"/>
      <c r="Z965" s="25"/>
    </row>
    <row r="966" spans="1:26" ht="12.75" customHeight="1" x14ac:dyDescent="0.25">
      <c r="A966" s="223"/>
      <c r="B966" s="172"/>
      <c r="C966" s="172"/>
      <c r="D966" s="222"/>
      <c r="E966" s="222"/>
      <c r="F966" s="223"/>
      <c r="G966" s="223"/>
      <c r="H966" s="223"/>
      <c r="I966" s="223"/>
      <c r="J966" s="223"/>
      <c r="K966" s="223"/>
      <c r="L966" s="223"/>
      <c r="M966" s="24"/>
      <c r="N966" s="25"/>
      <c r="O966" s="25"/>
      <c r="P966" s="25"/>
      <c r="Q966" s="25"/>
      <c r="R966" s="25"/>
      <c r="S966" s="25"/>
      <c r="T966" s="25"/>
      <c r="U966" s="25"/>
      <c r="V966" s="25"/>
      <c r="W966" s="25"/>
      <c r="X966" s="25"/>
      <c r="Y966" s="25"/>
      <c r="Z966" s="25"/>
    </row>
    <row r="967" spans="1:26" ht="12.75" customHeight="1" x14ac:dyDescent="0.25">
      <c r="A967" s="223"/>
      <c r="B967" s="172"/>
      <c r="C967" s="172"/>
      <c r="D967" s="222"/>
      <c r="E967" s="222"/>
      <c r="F967" s="223"/>
      <c r="G967" s="223"/>
      <c r="H967" s="223"/>
      <c r="I967" s="223"/>
      <c r="J967" s="223"/>
      <c r="K967" s="223"/>
      <c r="L967" s="223"/>
      <c r="M967" s="24"/>
      <c r="N967" s="25"/>
      <c r="O967" s="25"/>
      <c r="P967" s="25"/>
      <c r="Q967" s="25"/>
      <c r="R967" s="25"/>
      <c r="S967" s="25"/>
      <c r="T967" s="25"/>
      <c r="U967" s="25"/>
      <c r="V967" s="25"/>
      <c r="W967" s="25"/>
      <c r="X967" s="25"/>
      <c r="Y967" s="25"/>
      <c r="Z967" s="25"/>
    </row>
    <row r="968" spans="1:26" ht="12.75" customHeight="1" x14ac:dyDescent="0.25">
      <c r="A968" s="223"/>
      <c r="B968" s="172"/>
      <c r="C968" s="172"/>
      <c r="D968" s="222"/>
      <c r="E968" s="222"/>
      <c r="F968" s="223"/>
      <c r="G968" s="223"/>
      <c r="H968" s="223"/>
      <c r="I968" s="223"/>
      <c r="J968" s="223"/>
      <c r="K968" s="223"/>
      <c r="L968" s="223"/>
      <c r="M968" s="24"/>
      <c r="N968" s="25"/>
      <c r="O968" s="25"/>
      <c r="P968" s="25"/>
      <c r="Q968" s="25"/>
      <c r="R968" s="25"/>
      <c r="S968" s="25"/>
      <c r="T968" s="25"/>
      <c r="U968" s="25"/>
      <c r="V968" s="25"/>
      <c r="W968" s="25"/>
      <c r="X968" s="25"/>
      <c r="Y968" s="25"/>
      <c r="Z968" s="25"/>
    </row>
    <row r="969" spans="1:26" ht="12.75" customHeight="1" x14ac:dyDescent="0.25">
      <c r="A969" s="223"/>
      <c r="B969" s="172"/>
      <c r="C969" s="172"/>
      <c r="D969" s="222"/>
      <c r="E969" s="222"/>
      <c r="F969" s="223"/>
      <c r="G969" s="223"/>
      <c r="H969" s="223"/>
      <c r="I969" s="223"/>
      <c r="J969" s="223"/>
      <c r="K969" s="223"/>
      <c r="L969" s="223"/>
      <c r="M969" s="24"/>
      <c r="N969" s="25"/>
      <c r="O969" s="25"/>
      <c r="P969" s="25"/>
      <c r="Q969" s="25"/>
      <c r="R969" s="25"/>
      <c r="S969" s="25"/>
      <c r="T969" s="25"/>
      <c r="U969" s="25"/>
      <c r="V969" s="25"/>
      <c r="W969" s="25"/>
      <c r="X969" s="25"/>
      <c r="Y969" s="25"/>
      <c r="Z969" s="25"/>
    </row>
    <row r="970" spans="1:26" ht="12.75" customHeight="1" x14ac:dyDescent="0.25">
      <c r="A970" s="223"/>
      <c r="B970" s="172"/>
      <c r="C970" s="172"/>
      <c r="D970" s="222"/>
      <c r="E970" s="222"/>
      <c r="F970" s="223"/>
      <c r="G970" s="223"/>
      <c r="H970" s="223"/>
      <c r="I970" s="223"/>
      <c r="J970" s="223"/>
      <c r="K970" s="223"/>
      <c r="L970" s="223"/>
      <c r="M970" s="24"/>
      <c r="N970" s="25"/>
      <c r="O970" s="25"/>
      <c r="P970" s="25"/>
      <c r="Q970" s="25"/>
      <c r="R970" s="25"/>
      <c r="S970" s="25"/>
      <c r="T970" s="25"/>
      <c r="U970" s="25"/>
      <c r="V970" s="25"/>
      <c r="W970" s="25"/>
      <c r="X970" s="25"/>
      <c r="Y970" s="25"/>
      <c r="Z970" s="25"/>
    </row>
    <row r="971" spans="1:26" ht="12.75" customHeight="1" x14ac:dyDescent="0.25">
      <c r="A971" s="223"/>
      <c r="B971" s="172"/>
      <c r="C971" s="172"/>
      <c r="D971" s="222"/>
      <c r="E971" s="222"/>
      <c r="F971" s="223"/>
      <c r="G971" s="223"/>
      <c r="H971" s="223"/>
      <c r="I971" s="223"/>
      <c r="J971" s="223"/>
      <c r="K971" s="223"/>
      <c r="L971" s="223"/>
      <c r="M971" s="24"/>
      <c r="N971" s="25"/>
      <c r="O971" s="25"/>
      <c r="P971" s="25"/>
      <c r="Q971" s="25"/>
      <c r="R971" s="25"/>
      <c r="S971" s="25"/>
      <c r="T971" s="25"/>
      <c r="U971" s="25"/>
      <c r="V971" s="25"/>
      <c r="W971" s="25"/>
      <c r="X971" s="25"/>
      <c r="Y971" s="25"/>
      <c r="Z971" s="25"/>
    </row>
    <row r="972" spans="1:26" ht="12.75" customHeight="1" x14ac:dyDescent="0.25">
      <c r="A972" s="223"/>
      <c r="B972" s="172"/>
      <c r="C972" s="172"/>
      <c r="D972" s="222"/>
      <c r="E972" s="222"/>
      <c r="F972" s="223"/>
      <c r="G972" s="223"/>
      <c r="H972" s="223"/>
      <c r="I972" s="223"/>
      <c r="J972" s="223"/>
      <c r="K972" s="223"/>
      <c r="L972" s="223"/>
      <c r="M972" s="24"/>
      <c r="N972" s="25"/>
      <c r="O972" s="25"/>
      <c r="P972" s="25"/>
      <c r="Q972" s="25"/>
      <c r="R972" s="25"/>
      <c r="S972" s="25"/>
      <c r="T972" s="25"/>
      <c r="U972" s="25"/>
      <c r="V972" s="25"/>
      <c r="W972" s="25"/>
      <c r="X972" s="25"/>
      <c r="Y972" s="25"/>
      <c r="Z972" s="25"/>
    </row>
    <row r="973" spans="1:26" ht="12.75" customHeight="1" x14ac:dyDescent="0.25">
      <c r="A973" s="223"/>
      <c r="B973" s="172"/>
      <c r="C973" s="172"/>
      <c r="D973" s="222"/>
      <c r="E973" s="222"/>
      <c r="F973" s="223"/>
      <c r="G973" s="223"/>
      <c r="H973" s="223"/>
      <c r="I973" s="223"/>
      <c r="J973" s="223"/>
      <c r="K973" s="223"/>
      <c r="L973" s="223"/>
      <c r="M973" s="24"/>
      <c r="N973" s="25"/>
      <c r="O973" s="25"/>
      <c r="P973" s="25"/>
      <c r="Q973" s="25"/>
      <c r="R973" s="25"/>
      <c r="S973" s="25"/>
      <c r="T973" s="25"/>
      <c r="U973" s="25"/>
      <c r="V973" s="25"/>
      <c r="W973" s="25"/>
      <c r="X973" s="25"/>
      <c r="Y973" s="25"/>
      <c r="Z973" s="25"/>
    </row>
    <row r="974" spans="1:26" ht="12.75" customHeight="1" x14ac:dyDescent="0.25">
      <c r="A974" s="223"/>
      <c r="B974" s="172"/>
      <c r="C974" s="172"/>
      <c r="D974" s="222"/>
      <c r="E974" s="222"/>
      <c r="F974" s="223"/>
      <c r="G974" s="223"/>
      <c r="H974" s="223"/>
      <c r="I974" s="223"/>
      <c r="J974" s="223"/>
      <c r="K974" s="223"/>
      <c r="L974" s="223"/>
      <c r="M974" s="24"/>
      <c r="N974" s="25"/>
      <c r="O974" s="25"/>
      <c r="P974" s="25"/>
      <c r="Q974" s="25"/>
      <c r="R974" s="25"/>
      <c r="S974" s="25"/>
      <c r="T974" s="25"/>
      <c r="U974" s="25"/>
      <c r="V974" s="25"/>
      <c r="W974" s="25"/>
      <c r="X974" s="25"/>
      <c r="Y974" s="25"/>
      <c r="Z974" s="25"/>
    </row>
    <row r="975" spans="1:26" ht="12.75" customHeight="1" x14ac:dyDescent="0.25">
      <c r="A975" s="223"/>
      <c r="B975" s="172"/>
      <c r="C975" s="172"/>
      <c r="D975" s="222"/>
      <c r="E975" s="222"/>
      <c r="F975" s="223"/>
      <c r="G975" s="223"/>
      <c r="H975" s="223"/>
      <c r="I975" s="223"/>
      <c r="J975" s="223"/>
      <c r="K975" s="223"/>
      <c r="L975" s="223"/>
      <c r="M975" s="24"/>
      <c r="N975" s="25"/>
      <c r="O975" s="25"/>
      <c r="P975" s="25"/>
      <c r="Q975" s="25"/>
      <c r="R975" s="25"/>
      <c r="S975" s="25"/>
      <c r="T975" s="25"/>
      <c r="U975" s="25"/>
      <c r="V975" s="25"/>
      <c r="W975" s="25"/>
      <c r="X975" s="25"/>
      <c r="Y975" s="25"/>
      <c r="Z975" s="25"/>
    </row>
    <row r="976" spans="1:26" ht="12.75" customHeight="1" x14ac:dyDescent="0.25">
      <c r="A976" s="223"/>
      <c r="B976" s="172"/>
      <c r="C976" s="172"/>
      <c r="D976" s="222"/>
      <c r="E976" s="222"/>
      <c r="F976" s="223"/>
      <c r="G976" s="223"/>
      <c r="H976" s="223"/>
      <c r="I976" s="223"/>
      <c r="J976" s="223"/>
      <c r="K976" s="223"/>
      <c r="L976" s="223"/>
      <c r="M976" s="24"/>
      <c r="N976" s="25"/>
      <c r="O976" s="25"/>
      <c r="P976" s="25"/>
      <c r="Q976" s="25"/>
      <c r="R976" s="25"/>
      <c r="S976" s="25"/>
      <c r="T976" s="25"/>
      <c r="U976" s="25"/>
      <c r="V976" s="25"/>
      <c r="W976" s="25"/>
      <c r="X976" s="25"/>
      <c r="Y976" s="25"/>
      <c r="Z976" s="25"/>
    </row>
    <row r="977" spans="1:26" ht="12.75" customHeight="1" x14ac:dyDescent="0.25">
      <c r="A977" s="223"/>
      <c r="B977" s="172"/>
      <c r="C977" s="172"/>
      <c r="D977" s="222"/>
      <c r="E977" s="222"/>
      <c r="F977" s="223"/>
      <c r="G977" s="223"/>
      <c r="H977" s="223"/>
      <c r="I977" s="223"/>
      <c r="J977" s="223"/>
      <c r="K977" s="223"/>
      <c r="L977" s="223"/>
      <c r="M977" s="24"/>
      <c r="N977" s="25"/>
      <c r="O977" s="25"/>
      <c r="P977" s="25"/>
      <c r="Q977" s="25"/>
      <c r="R977" s="25"/>
      <c r="S977" s="25"/>
      <c r="T977" s="25"/>
      <c r="U977" s="25"/>
      <c r="V977" s="25"/>
      <c r="W977" s="25"/>
      <c r="X977" s="25"/>
      <c r="Y977" s="25"/>
      <c r="Z977" s="25"/>
    </row>
    <row r="978" spans="1:26" ht="12.75" customHeight="1" x14ac:dyDescent="0.25">
      <c r="A978" s="223"/>
      <c r="B978" s="172"/>
      <c r="C978" s="172"/>
      <c r="D978" s="222"/>
      <c r="E978" s="222"/>
      <c r="F978" s="223"/>
      <c r="G978" s="223"/>
      <c r="H978" s="223"/>
      <c r="I978" s="223"/>
      <c r="J978" s="223"/>
      <c r="K978" s="223"/>
      <c r="L978" s="223"/>
      <c r="M978" s="24"/>
      <c r="N978" s="25"/>
      <c r="O978" s="25"/>
      <c r="P978" s="25"/>
      <c r="Q978" s="25"/>
      <c r="R978" s="25"/>
      <c r="S978" s="25"/>
      <c r="T978" s="25"/>
      <c r="U978" s="25"/>
      <c r="V978" s="25"/>
      <c r="W978" s="25"/>
      <c r="X978" s="25"/>
      <c r="Y978" s="25"/>
      <c r="Z978" s="25"/>
    </row>
    <row r="979" spans="1:26" ht="12.75" customHeight="1" x14ac:dyDescent="0.25">
      <c r="A979" s="223"/>
      <c r="B979" s="172"/>
      <c r="C979" s="172"/>
      <c r="D979" s="222"/>
      <c r="E979" s="222"/>
      <c r="F979" s="223"/>
      <c r="G979" s="223"/>
      <c r="H979" s="223"/>
      <c r="I979" s="223"/>
      <c r="J979" s="223"/>
      <c r="K979" s="223"/>
      <c r="L979" s="223"/>
      <c r="M979" s="24"/>
      <c r="N979" s="25"/>
      <c r="O979" s="25"/>
      <c r="P979" s="25"/>
      <c r="Q979" s="25"/>
      <c r="R979" s="25"/>
      <c r="S979" s="25"/>
      <c r="T979" s="25"/>
      <c r="U979" s="25"/>
      <c r="V979" s="25"/>
      <c r="W979" s="25"/>
      <c r="X979" s="25"/>
      <c r="Y979" s="25"/>
      <c r="Z979" s="25"/>
    </row>
    <row r="980" spans="1:26" ht="12.75" customHeight="1" x14ac:dyDescent="0.25">
      <c r="A980" s="223"/>
      <c r="B980" s="172"/>
      <c r="C980" s="172"/>
      <c r="D980" s="222"/>
      <c r="E980" s="222"/>
      <c r="F980" s="223"/>
      <c r="G980" s="223"/>
      <c r="H980" s="223"/>
      <c r="I980" s="223"/>
      <c r="J980" s="223"/>
      <c r="K980" s="223"/>
      <c r="L980" s="223"/>
      <c r="M980" s="24"/>
      <c r="N980" s="25"/>
      <c r="O980" s="25"/>
      <c r="P980" s="25"/>
      <c r="Q980" s="25"/>
      <c r="R980" s="25"/>
      <c r="S980" s="25"/>
      <c r="T980" s="25"/>
      <c r="U980" s="25"/>
      <c r="V980" s="25"/>
      <c r="W980" s="25"/>
      <c r="X980" s="25"/>
      <c r="Y980" s="25"/>
      <c r="Z980" s="25"/>
    </row>
    <row r="981" spans="1:26" ht="12.75" customHeight="1" x14ac:dyDescent="0.25">
      <c r="A981" s="223"/>
      <c r="B981" s="172"/>
      <c r="C981" s="172"/>
      <c r="D981" s="222"/>
      <c r="E981" s="222"/>
      <c r="F981" s="223"/>
      <c r="G981" s="223"/>
      <c r="H981" s="223"/>
      <c r="I981" s="223"/>
      <c r="J981" s="223"/>
      <c r="K981" s="223"/>
      <c r="L981" s="223"/>
      <c r="M981" s="24"/>
      <c r="N981" s="25"/>
      <c r="O981" s="25"/>
      <c r="P981" s="25"/>
      <c r="Q981" s="25"/>
      <c r="R981" s="25"/>
      <c r="S981" s="25"/>
      <c r="T981" s="25"/>
      <c r="U981" s="25"/>
      <c r="V981" s="25"/>
      <c r="W981" s="25"/>
      <c r="X981" s="25"/>
      <c r="Y981" s="25"/>
      <c r="Z981" s="25"/>
    </row>
    <row r="982" spans="1:26" ht="12.75" customHeight="1" x14ac:dyDescent="0.25">
      <c r="A982" s="223"/>
      <c r="B982" s="172"/>
      <c r="C982" s="172"/>
      <c r="D982" s="222"/>
      <c r="E982" s="222"/>
      <c r="F982" s="223"/>
      <c r="G982" s="223"/>
      <c r="H982" s="223"/>
      <c r="I982" s="223"/>
      <c r="J982" s="223"/>
      <c r="K982" s="223"/>
      <c r="L982" s="223"/>
      <c r="M982" s="24"/>
      <c r="N982" s="25"/>
      <c r="O982" s="25"/>
      <c r="P982" s="25"/>
      <c r="Q982" s="25"/>
      <c r="R982" s="25"/>
      <c r="S982" s="25"/>
      <c r="T982" s="25"/>
      <c r="U982" s="25"/>
      <c r="V982" s="25"/>
      <c r="W982" s="25"/>
      <c r="X982" s="25"/>
      <c r="Y982" s="25"/>
      <c r="Z982" s="25"/>
    </row>
    <row r="983" spans="1:26" ht="12.75" customHeight="1" x14ac:dyDescent="0.25">
      <c r="A983" s="223"/>
      <c r="B983" s="172"/>
      <c r="C983" s="172"/>
      <c r="D983" s="222"/>
      <c r="E983" s="222"/>
      <c r="F983" s="223"/>
      <c r="G983" s="223"/>
      <c r="H983" s="223"/>
      <c r="I983" s="223"/>
      <c r="J983" s="223"/>
      <c r="K983" s="223"/>
      <c r="L983" s="223"/>
      <c r="M983" s="24"/>
      <c r="N983" s="25"/>
      <c r="O983" s="25"/>
      <c r="P983" s="25"/>
      <c r="Q983" s="25"/>
      <c r="R983" s="25"/>
      <c r="S983" s="25"/>
      <c r="T983" s="25"/>
      <c r="U983" s="25"/>
      <c r="V983" s="25"/>
      <c r="W983" s="25"/>
      <c r="X983" s="25"/>
      <c r="Y983" s="25"/>
      <c r="Z983" s="25"/>
    </row>
    <row r="984" spans="1:26" ht="12.75" customHeight="1" x14ac:dyDescent="0.25">
      <c r="A984" s="223"/>
      <c r="B984" s="172"/>
      <c r="C984" s="172"/>
      <c r="D984" s="222"/>
      <c r="E984" s="222"/>
      <c r="F984" s="223"/>
      <c r="G984" s="223"/>
      <c r="H984" s="223"/>
      <c r="I984" s="223"/>
      <c r="J984" s="223"/>
      <c r="K984" s="223"/>
      <c r="L984" s="223"/>
      <c r="M984" s="24"/>
      <c r="N984" s="25"/>
      <c r="O984" s="25"/>
      <c r="P984" s="25"/>
      <c r="Q984" s="25"/>
      <c r="R984" s="25"/>
      <c r="S984" s="25"/>
      <c r="T984" s="25"/>
      <c r="U984" s="25"/>
      <c r="V984" s="25"/>
      <c r="W984" s="25"/>
      <c r="X984" s="25"/>
      <c r="Y984" s="25"/>
      <c r="Z984" s="25"/>
    </row>
    <row r="985" spans="1:26" ht="12.75" customHeight="1" x14ac:dyDescent="0.25">
      <c r="A985" s="223"/>
      <c r="B985" s="172"/>
      <c r="C985" s="172"/>
      <c r="D985" s="222"/>
      <c r="E985" s="222"/>
      <c r="F985" s="223"/>
      <c r="G985" s="223"/>
      <c r="H985" s="223"/>
      <c r="I985" s="223"/>
      <c r="J985" s="223"/>
      <c r="K985" s="223"/>
      <c r="L985" s="223"/>
      <c r="M985" s="24"/>
      <c r="N985" s="25"/>
      <c r="O985" s="25"/>
      <c r="P985" s="25"/>
      <c r="Q985" s="25"/>
      <c r="R985" s="25"/>
      <c r="S985" s="25"/>
      <c r="T985" s="25"/>
      <c r="U985" s="25"/>
      <c r="V985" s="25"/>
      <c r="W985" s="25"/>
      <c r="X985" s="25"/>
      <c r="Y985" s="25"/>
      <c r="Z985" s="25"/>
    </row>
    <row r="986" spans="1:26" ht="12.75" customHeight="1" x14ac:dyDescent="0.25">
      <c r="A986" s="223"/>
      <c r="B986" s="172"/>
      <c r="C986" s="172"/>
      <c r="D986" s="222"/>
      <c r="E986" s="222"/>
      <c r="F986" s="223"/>
      <c r="G986" s="223"/>
      <c r="H986" s="223"/>
      <c r="I986" s="223"/>
      <c r="J986" s="223"/>
      <c r="K986" s="223"/>
      <c r="L986" s="223"/>
      <c r="M986" s="24"/>
      <c r="N986" s="25"/>
      <c r="O986" s="25"/>
      <c r="P986" s="25"/>
      <c r="Q986" s="25"/>
      <c r="R986" s="25"/>
      <c r="S986" s="25"/>
      <c r="T986" s="25"/>
      <c r="U986" s="25"/>
      <c r="V986" s="25"/>
      <c r="W986" s="25"/>
      <c r="X986" s="25"/>
      <c r="Y986" s="25"/>
      <c r="Z986" s="25"/>
    </row>
    <row r="987" spans="1:26" ht="12.75" customHeight="1" x14ac:dyDescent="0.25">
      <c r="A987" s="223"/>
      <c r="B987" s="172"/>
      <c r="C987" s="172"/>
      <c r="D987" s="222"/>
      <c r="E987" s="222"/>
      <c r="F987" s="223"/>
      <c r="G987" s="223"/>
      <c r="H987" s="223"/>
      <c r="I987" s="223"/>
      <c r="J987" s="223"/>
      <c r="K987" s="223"/>
      <c r="L987" s="223"/>
      <c r="M987" s="24"/>
      <c r="N987" s="25"/>
      <c r="O987" s="25"/>
      <c r="P987" s="25"/>
      <c r="Q987" s="25"/>
      <c r="R987" s="25"/>
      <c r="S987" s="25"/>
      <c r="T987" s="25"/>
      <c r="U987" s="25"/>
      <c r="V987" s="25"/>
      <c r="W987" s="25"/>
      <c r="X987" s="25"/>
      <c r="Y987" s="25"/>
      <c r="Z987" s="25"/>
    </row>
    <row r="988" spans="1:26" ht="12.75" customHeight="1" x14ac:dyDescent="0.25">
      <c r="A988" s="223"/>
      <c r="B988" s="172"/>
      <c r="C988" s="172"/>
      <c r="D988" s="222"/>
      <c r="E988" s="222"/>
      <c r="F988" s="223"/>
      <c r="G988" s="223"/>
      <c r="H988" s="223"/>
      <c r="I988" s="223"/>
      <c r="J988" s="223"/>
      <c r="K988" s="223"/>
      <c r="L988" s="223"/>
      <c r="M988" s="24"/>
      <c r="N988" s="25"/>
      <c r="O988" s="25"/>
      <c r="P988" s="25"/>
      <c r="Q988" s="25"/>
      <c r="R988" s="25"/>
      <c r="S988" s="25"/>
      <c r="T988" s="25"/>
      <c r="U988" s="25"/>
      <c r="V988" s="25"/>
      <c r="W988" s="25"/>
      <c r="X988" s="25"/>
      <c r="Y988" s="25"/>
      <c r="Z988" s="25"/>
    </row>
    <row r="989" spans="1:26" ht="12.75" customHeight="1" x14ac:dyDescent="0.25">
      <c r="A989" s="223"/>
      <c r="B989" s="172"/>
      <c r="C989" s="172"/>
      <c r="D989" s="222"/>
      <c r="E989" s="222"/>
      <c r="F989" s="223"/>
      <c r="G989" s="223"/>
      <c r="H989" s="223"/>
      <c r="I989" s="223"/>
      <c r="J989" s="223"/>
      <c r="K989" s="223"/>
      <c r="L989" s="223"/>
      <c r="M989" s="24"/>
      <c r="N989" s="25"/>
      <c r="O989" s="25"/>
      <c r="P989" s="25"/>
      <c r="Q989" s="25"/>
      <c r="R989" s="25"/>
      <c r="S989" s="25"/>
      <c r="T989" s="25"/>
      <c r="U989" s="25"/>
      <c r="V989" s="25"/>
      <c r="W989" s="25"/>
      <c r="X989" s="25"/>
      <c r="Y989" s="25"/>
      <c r="Z989" s="25"/>
    </row>
    <row r="990" spans="1:26" ht="12.75" customHeight="1" x14ac:dyDescent="0.25">
      <c r="A990" s="223"/>
      <c r="B990" s="172"/>
      <c r="C990" s="172"/>
      <c r="D990" s="222"/>
      <c r="E990" s="222"/>
      <c r="F990" s="223"/>
      <c r="G990" s="223"/>
      <c r="H990" s="223"/>
      <c r="I990" s="223"/>
      <c r="J990" s="223"/>
      <c r="K990" s="223"/>
      <c r="L990" s="223"/>
      <c r="M990" s="24"/>
      <c r="N990" s="25"/>
      <c r="O990" s="25"/>
      <c r="P990" s="25"/>
      <c r="Q990" s="25"/>
      <c r="R990" s="25"/>
      <c r="S990" s="25"/>
      <c r="T990" s="25"/>
      <c r="U990" s="25"/>
      <c r="V990" s="25"/>
      <c r="W990" s="25"/>
      <c r="X990" s="25"/>
      <c r="Y990" s="25"/>
      <c r="Z990" s="25"/>
    </row>
    <row r="991" spans="1:26" ht="12.75" customHeight="1" x14ac:dyDescent="0.25">
      <c r="A991" s="223"/>
      <c r="B991" s="172"/>
      <c r="C991" s="172"/>
      <c r="D991" s="222"/>
      <c r="E991" s="222"/>
      <c r="F991" s="223"/>
      <c r="G991" s="223"/>
      <c r="H991" s="223"/>
      <c r="I991" s="223"/>
      <c r="J991" s="223"/>
      <c r="K991" s="223"/>
      <c r="L991" s="223"/>
      <c r="M991" s="24"/>
      <c r="N991" s="25"/>
      <c r="O991" s="25"/>
      <c r="P991" s="25"/>
      <c r="Q991" s="25"/>
      <c r="R991" s="25"/>
      <c r="S991" s="25"/>
      <c r="T991" s="25"/>
      <c r="U991" s="25"/>
      <c r="V991" s="25"/>
      <c r="W991" s="25"/>
      <c r="X991" s="25"/>
      <c r="Y991" s="25"/>
      <c r="Z991" s="25"/>
    </row>
    <row r="992" spans="1:26" ht="12.75" customHeight="1" x14ac:dyDescent="0.25">
      <c r="A992" s="223"/>
      <c r="B992" s="172"/>
      <c r="C992" s="172"/>
      <c r="D992" s="222"/>
      <c r="E992" s="222"/>
      <c r="F992" s="223"/>
      <c r="G992" s="223"/>
      <c r="H992" s="223"/>
      <c r="I992" s="223"/>
      <c r="J992" s="223"/>
      <c r="K992" s="223"/>
      <c r="L992" s="223"/>
      <c r="M992" s="24"/>
      <c r="N992" s="25"/>
      <c r="O992" s="25"/>
      <c r="P992" s="25"/>
      <c r="Q992" s="25"/>
      <c r="R992" s="25"/>
      <c r="S992" s="25"/>
      <c r="T992" s="25"/>
      <c r="U992" s="25"/>
      <c r="V992" s="25"/>
      <c r="W992" s="25"/>
      <c r="X992" s="25"/>
      <c r="Y992" s="25"/>
      <c r="Z992" s="25"/>
    </row>
    <row r="993" spans="1:26" ht="12.75" customHeight="1" x14ac:dyDescent="0.25">
      <c r="A993" s="223"/>
      <c r="B993" s="172"/>
      <c r="C993" s="172"/>
      <c r="D993" s="222"/>
      <c r="E993" s="222"/>
      <c r="F993" s="223"/>
      <c r="G993" s="223"/>
      <c r="H993" s="223"/>
      <c r="I993" s="223"/>
      <c r="J993" s="223"/>
      <c r="K993" s="223"/>
      <c r="L993" s="223"/>
      <c r="M993" s="24"/>
      <c r="N993" s="25"/>
      <c r="O993" s="25"/>
      <c r="P993" s="25"/>
      <c r="Q993" s="25"/>
      <c r="R993" s="25"/>
      <c r="S993" s="25"/>
      <c r="T993" s="25"/>
      <c r="U993" s="25"/>
      <c r="V993" s="25"/>
      <c r="W993" s="25"/>
      <c r="X993" s="25"/>
      <c r="Y993" s="25"/>
      <c r="Z993" s="25"/>
    </row>
    <row r="994" spans="1:26" ht="12.75" customHeight="1" x14ac:dyDescent="0.25">
      <c r="A994" s="223"/>
      <c r="B994" s="172"/>
      <c r="C994" s="172"/>
      <c r="D994" s="222"/>
      <c r="E994" s="222"/>
      <c r="F994" s="223"/>
      <c r="G994" s="223"/>
      <c r="H994" s="223"/>
      <c r="I994" s="223"/>
      <c r="J994" s="223"/>
      <c r="K994" s="223"/>
      <c r="L994" s="223"/>
      <c r="M994" s="24"/>
      <c r="N994" s="25"/>
      <c r="O994" s="25"/>
      <c r="P994" s="25"/>
      <c r="Q994" s="25"/>
      <c r="R994" s="25"/>
      <c r="S994" s="25"/>
      <c r="T994" s="25"/>
      <c r="U994" s="25"/>
      <c r="V994" s="25"/>
      <c r="W994" s="25"/>
      <c r="X994" s="25"/>
      <c r="Y994" s="25"/>
      <c r="Z994" s="25"/>
    </row>
    <row r="995" spans="1:26" ht="12.75" customHeight="1" x14ac:dyDescent="0.25">
      <c r="A995" s="223"/>
      <c r="B995" s="172"/>
      <c r="C995" s="172"/>
      <c r="D995" s="222"/>
      <c r="E995" s="222"/>
      <c r="F995" s="223"/>
      <c r="G995" s="223"/>
      <c r="H995" s="223"/>
      <c r="I995" s="223"/>
      <c r="J995" s="223"/>
      <c r="K995" s="223"/>
      <c r="L995" s="223"/>
      <c r="M995" s="24"/>
      <c r="N995" s="25"/>
      <c r="O995" s="25"/>
      <c r="P995" s="25"/>
      <c r="Q995" s="25"/>
      <c r="R995" s="25"/>
      <c r="S995" s="25"/>
      <c r="T995" s="25"/>
      <c r="U995" s="25"/>
      <c r="V995" s="25"/>
      <c r="W995" s="25"/>
      <c r="X995" s="25"/>
      <c r="Y995" s="25"/>
      <c r="Z995" s="25"/>
    </row>
    <row r="996" spans="1:26" ht="12.75" customHeight="1" x14ac:dyDescent="0.25">
      <c r="A996" s="223"/>
      <c r="B996" s="172"/>
      <c r="C996" s="172"/>
      <c r="D996" s="222"/>
      <c r="E996" s="222"/>
      <c r="F996" s="223"/>
      <c r="G996" s="223"/>
      <c r="H996" s="223"/>
      <c r="I996" s="223"/>
      <c r="J996" s="223"/>
      <c r="K996" s="223"/>
      <c r="L996" s="223"/>
      <c r="M996" s="24"/>
      <c r="N996" s="25"/>
      <c r="O996" s="25"/>
      <c r="P996" s="25"/>
      <c r="Q996" s="25"/>
      <c r="R996" s="25"/>
      <c r="S996" s="25"/>
      <c r="T996" s="25"/>
      <c r="U996" s="25"/>
      <c r="V996" s="25"/>
      <c r="W996" s="25"/>
      <c r="X996" s="25"/>
      <c r="Y996" s="25"/>
      <c r="Z996" s="25"/>
    </row>
    <row r="997" spans="1:26" ht="12.75" customHeight="1" x14ac:dyDescent="0.25">
      <c r="A997" s="223"/>
      <c r="B997" s="172"/>
      <c r="C997" s="172"/>
      <c r="D997" s="222"/>
      <c r="E997" s="222"/>
      <c r="F997" s="223"/>
      <c r="G997" s="223"/>
      <c r="H997" s="223"/>
      <c r="I997" s="223"/>
      <c r="J997" s="223"/>
      <c r="K997" s="223"/>
      <c r="L997" s="223"/>
      <c r="M997" s="24"/>
      <c r="N997" s="25"/>
      <c r="O997" s="25"/>
      <c r="P997" s="25"/>
      <c r="Q997" s="25"/>
      <c r="R997" s="25"/>
      <c r="S997" s="25"/>
      <c r="T997" s="25"/>
      <c r="U997" s="25"/>
      <c r="V997" s="25"/>
      <c r="W997" s="25"/>
      <c r="X997" s="25"/>
      <c r="Y997" s="25"/>
      <c r="Z997" s="25"/>
    </row>
    <row r="998" spans="1:26" ht="12.75" customHeight="1" x14ac:dyDescent="0.25">
      <c r="A998" s="223"/>
      <c r="B998" s="172"/>
      <c r="C998" s="172"/>
      <c r="D998" s="222"/>
      <c r="E998" s="222"/>
      <c r="F998" s="223"/>
      <c r="G998" s="223"/>
      <c r="H998" s="223"/>
      <c r="I998" s="223"/>
      <c r="J998" s="223"/>
      <c r="K998" s="223"/>
      <c r="L998" s="223"/>
      <c r="M998" s="24"/>
      <c r="N998" s="25"/>
      <c r="O998" s="25"/>
      <c r="P998" s="25"/>
      <c r="Q998" s="25"/>
      <c r="R998" s="25"/>
      <c r="S998" s="25"/>
      <c r="T998" s="25"/>
      <c r="U998" s="25"/>
      <c r="V998" s="25"/>
      <c r="W998" s="25"/>
      <c r="X998" s="25"/>
      <c r="Y998" s="25"/>
      <c r="Z998" s="25"/>
    </row>
    <row r="999" spans="1:26" ht="12.75" customHeight="1" x14ac:dyDescent="0.25">
      <c r="A999" s="223"/>
      <c r="B999" s="172"/>
      <c r="C999" s="172"/>
      <c r="D999" s="222"/>
      <c r="E999" s="222"/>
      <c r="F999" s="223"/>
      <c r="G999" s="223"/>
      <c r="H999" s="223"/>
      <c r="I999" s="223"/>
      <c r="J999" s="223"/>
      <c r="K999" s="223"/>
      <c r="L999" s="223"/>
      <c r="M999" s="24"/>
      <c r="N999" s="25"/>
      <c r="O999" s="25"/>
      <c r="P999" s="25"/>
      <c r="Q999" s="25"/>
      <c r="R999" s="25"/>
      <c r="S999" s="25"/>
      <c r="T999" s="25"/>
      <c r="U999" s="25"/>
      <c r="V999" s="25"/>
      <c r="W999" s="25"/>
      <c r="X999" s="25"/>
      <c r="Y999" s="25"/>
      <c r="Z999" s="25"/>
    </row>
    <row r="1000" spans="1:26" ht="12.75" customHeight="1" x14ac:dyDescent="0.25">
      <c r="A1000" s="223"/>
      <c r="B1000" s="172"/>
      <c r="C1000" s="172"/>
      <c r="D1000" s="222"/>
      <c r="E1000" s="222"/>
      <c r="F1000" s="223"/>
      <c r="G1000" s="223"/>
      <c r="H1000" s="223"/>
      <c r="I1000" s="223"/>
      <c r="J1000" s="223"/>
      <c r="K1000" s="223"/>
      <c r="L1000" s="223"/>
      <c r="M1000" s="24"/>
      <c r="N1000" s="25"/>
      <c r="O1000" s="25"/>
      <c r="P1000" s="25"/>
      <c r="Q1000" s="25"/>
      <c r="R1000" s="25"/>
      <c r="S1000" s="25"/>
      <c r="T1000" s="25"/>
      <c r="U1000" s="25"/>
      <c r="V1000" s="25"/>
      <c r="W1000" s="25"/>
      <c r="X1000" s="25"/>
      <c r="Y1000" s="25"/>
      <c r="Z1000" s="25"/>
    </row>
  </sheetData>
  <autoFilter ref="A16:M367" xr:uid="{00000000-0009-0000-0000-000009000000}"/>
  <mergeCells count="63">
    <mergeCell ref="C360:J360"/>
    <mergeCell ref="A361:B361"/>
    <mergeCell ref="A348:B348"/>
    <mergeCell ref="A349:B349"/>
    <mergeCell ref="A350:B350"/>
    <mergeCell ref="A351:B351"/>
    <mergeCell ref="A352:B352"/>
    <mergeCell ref="A353:B353"/>
    <mergeCell ref="A354:B354"/>
    <mergeCell ref="A355:B355"/>
    <mergeCell ref="A356:B356"/>
    <mergeCell ref="A357:L357"/>
    <mergeCell ref="C358:J358"/>
    <mergeCell ref="C359:J359"/>
    <mergeCell ref="A1:L1"/>
    <mergeCell ref="B3:C3"/>
    <mergeCell ref="F3:H3"/>
    <mergeCell ref="I3:L3"/>
    <mergeCell ref="F5:H5"/>
    <mergeCell ref="I5:L5"/>
    <mergeCell ref="I7:L7"/>
    <mergeCell ref="F7:H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A323:L323"/>
    <mergeCell ref="A324:L324"/>
    <mergeCell ref="A325:L325"/>
    <mergeCell ref="A326:B326"/>
    <mergeCell ref="C326:L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7:B347"/>
    <mergeCell ref="A342:B342"/>
    <mergeCell ref="A343:B343"/>
    <mergeCell ref="A344:B344"/>
    <mergeCell ref="A345:B345"/>
    <mergeCell ref="A346:B346"/>
  </mergeCells>
  <conditionalFormatting sqref="C18:C217 L18:L217 C222:C321 L222:L321 C327:L356 A359:J360">
    <cfRule type="containsBlanks" dxfId="47" priority="1">
      <formula>LEN(TRIM(A359))=0</formula>
    </cfRule>
  </conditionalFormatting>
  <dataValidations count="1">
    <dataValidation type="list" allowBlank="1" showErrorMessage="1" sqref="A359:A360" xr:uid="{00000000-0002-0000-09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135"/>
  </sheetPr>
  <dimension ref="A1:AJ1000"/>
  <sheetViews>
    <sheetView showGridLines="0" tabSelected="1" view="pageBreakPreview" topLeftCell="B11" zoomScaleNormal="100" zoomScaleSheetLayoutView="100" workbookViewId="0">
      <selection activeCell="AB26" sqref="AB26"/>
    </sheetView>
  </sheetViews>
  <sheetFormatPr baseColWidth="10" defaultColWidth="14.42578125" defaultRowHeight="15" customHeight="1" x14ac:dyDescent="0.25"/>
  <cols>
    <col min="1" max="1" width="23" customWidth="1"/>
    <col min="2" max="2" width="16.5703125" customWidth="1"/>
    <col min="3" max="3" width="29.85546875" customWidth="1"/>
    <col min="4" max="4" width="24.5703125" customWidth="1"/>
    <col min="5" max="5" width="17.140625" customWidth="1"/>
    <col min="6" max="6" width="4.28515625" customWidth="1"/>
    <col min="7" max="7" width="5.140625" customWidth="1"/>
    <col min="8" max="8" width="4.28515625" customWidth="1"/>
    <col min="9" max="9" width="5.42578125" customWidth="1"/>
    <col min="10" max="13" width="4.28515625" customWidth="1"/>
    <col min="14" max="17" width="4.28515625" hidden="1" customWidth="1"/>
    <col min="18" max="19" width="10.7109375" customWidth="1"/>
    <col min="20" max="20" width="12.7109375" customWidth="1"/>
    <col min="21" max="22" width="10.7109375" customWidth="1"/>
    <col min="23" max="23" width="12.7109375" customWidth="1"/>
    <col min="24" max="24" width="4.85546875" customWidth="1"/>
    <col min="25" max="25" width="7.140625" customWidth="1"/>
    <col min="26" max="26" width="6.5703125" customWidth="1"/>
    <col min="27" max="27" width="9.7109375" customWidth="1"/>
    <col min="28" max="32" width="5.28515625" customWidth="1"/>
    <col min="33" max="36" width="4.140625" hidden="1" customWidth="1"/>
  </cols>
  <sheetData>
    <row r="1" spans="1:36" ht="57.75" customHeight="1" x14ac:dyDescent="0.25">
      <c r="A1" s="437"/>
      <c r="B1" s="423"/>
      <c r="C1" s="423"/>
      <c r="D1" s="423"/>
      <c r="E1" s="423"/>
      <c r="F1" s="423"/>
      <c r="G1" s="423"/>
      <c r="H1" s="423"/>
      <c r="I1" s="423"/>
      <c r="J1" s="423"/>
      <c r="K1" s="423"/>
      <c r="L1" s="423"/>
      <c r="M1" s="423"/>
      <c r="N1" s="423"/>
      <c r="O1" s="423"/>
      <c r="P1" s="423"/>
      <c r="Q1" s="423"/>
      <c r="R1" s="423"/>
      <c r="S1" s="423"/>
      <c r="T1" s="423"/>
      <c r="U1" s="423"/>
      <c r="V1" s="423"/>
      <c r="W1" s="423"/>
      <c r="X1" s="25"/>
      <c r="Y1" s="25"/>
      <c r="Z1" s="25"/>
      <c r="AA1" s="25"/>
      <c r="AB1" s="25"/>
      <c r="AC1" s="25"/>
      <c r="AD1" s="25"/>
      <c r="AE1" s="25"/>
      <c r="AF1" s="25"/>
      <c r="AG1" s="25"/>
      <c r="AH1" s="25"/>
      <c r="AI1" s="25"/>
      <c r="AJ1" s="25"/>
    </row>
    <row r="2" spans="1:36" ht="27" customHeight="1"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5"/>
      <c r="Y2" s="25"/>
      <c r="Z2" s="25"/>
      <c r="AA2" s="25"/>
      <c r="AB2" s="25"/>
      <c r="AC2" s="25"/>
      <c r="AD2" s="25"/>
      <c r="AE2" s="25"/>
      <c r="AF2" s="25"/>
      <c r="AG2" s="25"/>
      <c r="AH2" s="25"/>
      <c r="AI2" s="25"/>
      <c r="AJ2" s="25"/>
    </row>
    <row r="3" spans="1:36" ht="30" customHeight="1" x14ac:dyDescent="0.25">
      <c r="A3" s="591" t="s">
        <v>616</v>
      </c>
      <c r="B3" s="423"/>
      <c r="C3" s="432" t="str">
        <f>Perfil_Egreso!B3</f>
        <v>CETPRO JUANJUI</v>
      </c>
      <c r="D3" s="436"/>
      <c r="E3" s="436"/>
      <c r="F3" s="436"/>
      <c r="G3" s="436"/>
      <c r="H3" s="436"/>
      <c r="I3" s="436"/>
      <c r="J3" s="436"/>
      <c r="K3" s="433"/>
      <c r="L3" s="600" t="s">
        <v>617</v>
      </c>
      <c r="M3" s="423"/>
      <c r="N3" s="423"/>
      <c r="O3" s="423"/>
      <c r="P3" s="423"/>
      <c r="Q3" s="423"/>
      <c r="R3" s="423"/>
      <c r="S3" s="432">
        <f>Perfil_Egreso!E3</f>
        <v>533836</v>
      </c>
      <c r="T3" s="436"/>
      <c r="U3" s="436"/>
      <c r="V3" s="436"/>
      <c r="W3" s="433"/>
      <c r="X3" s="25"/>
      <c r="Y3" s="25"/>
      <c r="Z3" s="25"/>
      <c r="AA3" s="25"/>
      <c r="AB3" s="25"/>
      <c r="AC3" s="25"/>
      <c r="AD3" s="25"/>
      <c r="AE3" s="25"/>
      <c r="AF3" s="25"/>
      <c r="AG3" s="25"/>
      <c r="AH3" s="25"/>
      <c r="AI3" s="25"/>
      <c r="AJ3" s="25"/>
    </row>
    <row r="4" spans="1:36" ht="21" customHeight="1" x14ac:dyDescent="0.25">
      <c r="A4" s="241"/>
      <c r="B4" s="241"/>
      <c r="C4" s="138"/>
      <c r="D4" s="138"/>
      <c r="E4" s="138"/>
      <c r="F4" s="138"/>
      <c r="G4" s="138"/>
      <c r="H4" s="242"/>
      <c r="I4" s="242"/>
      <c r="J4" s="242"/>
      <c r="K4" s="242"/>
      <c r="L4" s="242"/>
      <c r="M4" s="242"/>
      <c r="N4" s="242"/>
      <c r="O4" s="242"/>
      <c r="P4" s="242"/>
      <c r="Q4" s="243"/>
      <c r="R4" s="243"/>
      <c r="S4" s="243"/>
      <c r="T4" s="242"/>
      <c r="U4" s="242"/>
      <c r="V4" s="242"/>
      <c r="W4" s="242"/>
      <c r="X4" s="25"/>
      <c r="Y4" s="25"/>
      <c r="Z4" s="25"/>
      <c r="AA4" s="25"/>
      <c r="AB4" s="25"/>
      <c r="AC4" s="25"/>
      <c r="AD4" s="25"/>
      <c r="AE4" s="25"/>
      <c r="AF4" s="25"/>
      <c r="AG4" s="25"/>
      <c r="AH4" s="25"/>
      <c r="AI4" s="25"/>
      <c r="AJ4" s="25"/>
    </row>
    <row r="5" spans="1:36" ht="24.75" customHeight="1" x14ac:dyDescent="0.25">
      <c r="A5" s="591" t="s">
        <v>3</v>
      </c>
      <c r="B5" s="423"/>
      <c r="C5" s="432" t="str">
        <f>Perfil_Egreso!B5</f>
        <v>OTRAS ACTIVIDADES DE SERVICIO</v>
      </c>
      <c r="D5" s="433"/>
      <c r="E5" s="601" t="s">
        <v>41</v>
      </c>
      <c r="F5" s="526"/>
      <c r="G5" s="432" t="str">
        <f>Perfil_Egreso!D5</f>
        <v>SERVICIOS PERSONALES  Y DE HOGARES</v>
      </c>
      <c r="H5" s="436"/>
      <c r="I5" s="436"/>
      <c r="J5" s="436"/>
      <c r="K5" s="436"/>
      <c r="L5" s="436"/>
      <c r="M5" s="436"/>
      <c r="N5" s="436"/>
      <c r="O5" s="433"/>
      <c r="P5" s="593" t="s">
        <v>7</v>
      </c>
      <c r="Q5" s="423"/>
      <c r="R5" s="423"/>
      <c r="S5" s="423"/>
      <c r="T5" s="432" t="str">
        <f>Perfil_Egreso!B7</f>
        <v>OTRAS ACTIVIDADES DE SERVICIOS PERSONALES</v>
      </c>
      <c r="U5" s="436"/>
      <c r="V5" s="436"/>
      <c r="W5" s="433"/>
      <c r="X5" s="25"/>
      <c r="Y5" s="25"/>
      <c r="Z5" s="25"/>
      <c r="AA5" s="25"/>
      <c r="AB5" s="25"/>
      <c r="AC5" s="25"/>
      <c r="AD5" s="25"/>
      <c r="AE5" s="25"/>
      <c r="AF5" s="25"/>
      <c r="AG5" s="25"/>
      <c r="AH5" s="25"/>
      <c r="AI5" s="25"/>
      <c r="AJ5" s="25"/>
    </row>
    <row r="6" spans="1:36" ht="19.5" customHeight="1" x14ac:dyDescent="0.25">
      <c r="A6" s="244"/>
      <c r="B6" s="244"/>
      <c r="C6" s="245"/>
      <c r="D6" s="245"/>
      <c r="E6" s="245"/>
      <c r="F6" s="245"/>
      <c r="G6" s="245"/>
      <c r="H6" s="242"/>
      <c r="I6" s="242"/>
      <c r="J6" s="242"/>
      <c r="K6" s="242"/>
      <c r="L6" s="242"/>
      <c r="M6" s="242"/>
      <c r="N6" s="242"/>
      <c r="O6" s="242"/>
      <c r="P6" s="242"/>
      <c r="Q6" s="243"/>
      <c r="R6" s="243"/>
      <c r="S6" s="243"/>
      <c r="T6" s="242"/>
      <c r="U6" s="242"/>
      <c r="V6" s="242"/>
      <c r="W6" s="242"/>
      <c r="X6" s="25"/>
      <c r="Y6" s="25"/>
      <c r="Z6" s="25"/>
      <c r="AA6" s="25"/>
      <c r="AB6" s="25"/>
      <c r="AC6" s="25"/>
      <c r="AD6" s="25"/>
      <c r="AE6" s="25"/>
      <c r="AF6" s="25"/>
      <c r="AG6" s="25"/>
      <c r="AH6" s="25"/>
      <c r="AI6" s="25"/>
      <c r="AJ6" s="25"/>
    </row>
    <row r="7" spans="1:36" ht="24.75" customHeight="1" x14ac:dyDescent="0.25">
      <c r="A7" s="584" t="s">
        <v>10</v>
      </c>
      <c r="B7" s="457"/>
      <c r="C7" s="432" t="str">
        <f>Perfil_Egreso!B11</f>
        <v>ESTILISMO</v>
      </c>
      <c r="D7" s="436"/>
      <c r="E7" s="436"/>
      <c r="F7" s="436"/>
      <c r="G7" s="436"/>
      <c r="H7" s="436"/>
      <c r="I7" s="436"/>
      <c r="J7" s="436"/>
      <c r="K7" s="433"/>
      <c r="L7" s="602"/>
      <c r="M7" s="457"/>
      <c r="N7" s="457"/>
      <c r="O7" s="457"/>
      <c r="P7" s="457"/>
      <c r="Q7" s="457"/>
      <c r="R7" s="457"/>
      <c r="S7" s="603"/>
      <c r="T7" s="423"/>
      <c r="U7" s="423"/>
      <c r="V7" s="423"/>
      <c r="W7" s="423"/>
      <c r="X7" s="25"/>
      <c r="Y7" s="25"/>
      <c r="Z7" s="25"/>
      <c r="AA7" s="25"/>
      <c r="AB7" s="25"/>
      <c r="AC7" s="25"/>
      <c r="AD7" s="25"/>
      <c r="AE7" s="25"/>
      <c r="AF7" s="25"/>
      <c r="AG7" s="25"/>
      <c r="AH7" s="25"/>
      <c r="AI7" s="25"/>
      <c r="AJ7" s="25"/>
    </row>
    <row r="8" spans="1:36" ht="19.5" customHeight="1" x14ac:dyDescent="0.25">
      <c r="A8" s="25"/>
      <c r="B8" s="25"/>
      <c r="C8" s="138"/>
      <c r="D8" s="138"/>
      <c r="E8" s="138"/>
      <c r="F8" s="138"/>
      <c r="G8" s="138"/>
      <c r="H8" s="242"/>
      <c r="I8" s="242"/>
      <c r="J8" s="242"/>
      <c r="K8" s="242"/>
      <c r="L8" s="242"/>
      <c r="M8" s="242"/>
      <c r="N8" s="242"/>
      <c r="O8" s="242"/>
      <c r="P8" s="242"/>
      <c r="Q8" s="243"/>
      <c r="R8" s="243"/>
      <c r="S8" s="243"/>
      <c r="T8" s="242"/>
      <c r="U8" s="242"/>
      <c r="V8" s="242"/>
      <c r="W8" s="242"/>
      <c r="X8" s="25"/>
      <c r="Y8" s="25"/>
      <c r="Z8" s="25"/>
      <c r="AA8" s="25"/>
      <c r="AB8" s="25"/>
      <c r="AC8" s="25"/>
      <c r="AD8" s="25"/>
      <c r="AE8" s="25"/>
      <c r="AF8" s="25"/>
      <c r="AG8" s="25"/>
      <c r="AH8" s="25"/>
      <c r="AI8" s="25"/>
      <c r="AJ8" s="25"/>
    </row>
    <row r="9" spans="1:36" ht="24.75" customHeight="1" x14ac:dyDescent="0.25">
      <c r="A9" s="604" t="s">
        <v>42</v>
      </c>
      <c r="B9" s="457"/>
      <c r="C9" s="586" t="str">
        <f>Perfil_Egreso!E11</f>
        <v>S3496-2-001</v>
      </c>
      <c r="D9" s="433"/>
      <c r="E9" s="587" t="s">
        <v>435</v>
      </c>
      <c r="F9" s="526"/>
      <c r="G9" s="432" t="str">
        <f>Perfil_Egreso!B15</f>
        <v>TÉCNICO</v>
      </c>
      <c r="H9" s="436"/>
      <c r="I9" s="436"/>
      <c r="J9" s="436"/>
      <c r="K9" s="436"/>
      <c r="L9" s="433"/>
      <c r="M9" s="587"/>
      <c r="N9" s="457"/>
      <c r="O9" s="457"/>
      <c r="P9" s="593"/>
      <c r="Q9" s="423"/>
      <c r="R9" s="423"/>
      <c r="S9" s="503" t="s">
        <v>44</v>
      </c>
      <c r="T9" s="526"/>
      <c r="U9" s="432">
        <f>T17</f>
        <v>83</v>
      </c>
      <c r="V9" s="436"/>
      <c r="W9" s="433"/>
      <c r="X9" s="25"/>
      <c r="Y9" s="25"/>
      <c r="Z9" s="25"/>
      <c r="AA9" s="25"/>
      <c r="AB9" s="25"/>
      <c r="AC9" s="25"/>
      <c r="AD9" s="25"/>
      <c r="AE9" s="25"/>
      <c r="AF9" s="25"/>
      <c r="AG9" s="25"/>
      <c r="AH9" s="25"/>
      <c r="AI9" s="25"/>
      <c r="AJ9" s="25"/>
    </row>
    <row r="10" spans="1:36" ht="15.75" customHeight="1" x14ac:dyDescent="0.25">
      <c r="A10" s="246"/>
      <c r="B10" s="246"/>
      <c r="C10" s="247"/>
      <c r="D10" s="247"/>
      <c r="E10" s="247"/>
      <c r="F10" s="241"/>
      <c r="G10" s="247"/>
      <c r="H10" s="247"/>
      <c r="I10" s="247"/>
      <c r="J10" s="247"/>
      <c r="K10" s="247"/>
      <c r="L10" s="247"/>
      <c r="M10" s="247"/>
      <c r="N10" s="247"/>
      <c r="O10" s="247"/>
      <c r="P10" s="241"/>
      <c r="Q10" s="241"/>
      <c r="R10" s="241"/>
      <c r="S10" s="241"/>
      <c r="T10" s="240"/>
      <c r="U10" s="240"/>
      <c r="V10" s="248"/>
      <c r="W10" s="248"/>
      <c r="X10" s="25"/>
      <c r="Y10" s="25"/>
      <c r="Z10" s="25"/>
      <c r="AA10" s="25"/>
      <c r="AB10" s="25"/>
      <c r="AC10" s="25"/>
      <c r="AD10" s="25"/>
      <c r="AE10" s="25"/>
      <c r="AF10" s="25"/>
      <c r="AG10" s="25"/>
      <c r="AH10" s="25"/>
      <c r="AI10" s="25"/>
      <c r="AJ10" s="25"/>
    </row>
    <row r="11" spans="1:36" ht="24.75" customHeight="1" x14ac:dyDescent="0.25">
      <c r="A11" s="584" t="s">
        <v>436</v>
      </c>
      <c r="B11" s="457"/>
      <c r="C11" s="588" t="str">
        <f>Perfil_Egreso!D13</f>
        <v>PRESENCIAL</v>
      </c>
      <c r="D11" s="436"/>
      <c r="E11" s="436"/>
      <c r="F11" s="436"/>
      <c r="G11" s="436"/>
      <c r="H11" s="436"/>
      <c r="I11" s="436"/>
      <c r="J11" s="436"/>
      <c r="K11" s="436"/>
      <c r="L11" s="436"/>
      <c r="M11" s="436"/>
      <c r="N11" s="436"/>
      <c r="O11" s="433"/>
      <c r="P11" s="241"/>
      <c r="Q11" s="241"/>
      <c r="R11" s="241"/>
      <c r="S11" s="593" t="s">
        <v>618</v>
      </c>
      <c r="T11" s="423"/>
      <c r="U11" s="588">
        <f>W17</f>
        <v>2272</v>
      </c>
      <c r="V11" s="436"/>
      <c r="W11" s="433"/>
      <c r="X11" s="25"/>
      <c r="Y11" s="25"/>
      <c r="Z11" s="25"/>
      <c r="AA11" s="25"/>
      <c r="AB11" s="25"/>
      <c r="AC11" s="25"/>
      <c r="AD11" s="25"/>
      <c r="AE11" s="25"/>
      <c r="AF11" s="25"/>
      <c r="AG11" s="25"/>
      <c r="AH11" s="25"/>
      <c r="AI11" s="25"/>
      <c r="AJ11" s="25"/>
    </row>
    <row r="12" spans="1:36" ht="15.75" customHeight="1" x14ac:dyDescent="0.25">
      <c r="A12" s="246"/>
      <c r="B12" s="246"/>
      <c r="C12" s="247"/>
      <c r="D12" s="247"/>
      <c r="E12" s="247"/>
      <c r="F12" s="241"/>
      <c r="G12" s="247"/>
      <c r="H12" s="247"/>
      <c r="I12" s="247"/>
      <c r="J12" s="247"/>
      <c r="K12" s="247"/>
      <c r="L12" s="247"/>
      <c r="M12" s="247"/>
      <c r="N12" s="247"/>
      <c r="O12" s="247"/>
      <c r="P12" s="241"/>
      <c r="Q12" s="241"/>
      <c r="R12" s="241"/>
      <c r="S12" s="241"/>
      <c r="T12" s="240"/>
      <c r="U12" s="240"/>
      <c r="V12" s="240"/>
      <c r="W12" s="240"/>
      <c r="X12" s="25"/>
      <c r="Y12" s="25"/>
      <c r="Z12" s="25"/>
      <c r="AA12" s="25"/>
      <c r="AB12" s="25"/>
      <c r="AC12" s="25"/>
      <c r="AD12" s="25"/>
      <c r="AE12" s="25"/>
      <c r="AF12" s="25"/>
      <c r="AG12" s="25"/>
      <c r="AH12" s="25"/>
      <c r="AI12" s="25"/>
      <c r="AJ12" s="25"/>
    </row>
    <row r="13" spans="1:36" ht="37.5" customHeight="1" x14ac:dyDescent="0.25">
      <c r="A13" s="584" t="s">
        <v>619</v>
      </c>
      <c r="B13" s="457"/>
      <c r="C13" s="432"/>
      <c r="D13" s="436"/>
      <c r="E13" s="433"/>
      <c r="F13" s="249"/>
      <c r="G13" s="498" t="s">
        <v>620</v>
      </c>
      <c r="H13" s="419"/>
      <c r="I13" s="419"/>
      <c r="J13" s="419"/>
      <c r="K13" s="419"/>
      <c r="L13" s="419"/>
      <c r="M13" s="419"/>
      <c r="N13" s="419"/>
      <c r="O13" s="419"/>
      <c r="P13" s="419"/>
      <c r="Q13" s="420"/>
      <c r="R13" s="250" t="s">
        <v>621</v>
      </c>
      <c r="S13" s="250" t="s">
        <v>622</v>
      </c>
      <c r="T13" s="250" t="s">
        <v>623</v>
      </c>
      <c r="U13" s="251" t="s">
        <v>624</v>
      </c>
      <c r="V13" s="250" t="s">
        <v>625</v>
      </c>
      <c r="W13" s="250" t="s">
        <v>626</v>
      </c>
      <c r="X13" s="25"/>
      <c r="Y13" s="594" t="s">
        <v>627</v>
      </c>
      <c r="Z13" s="595"/>
      <c r="AA13" s="595"/>
      <c r="AB13" s="595"/>
      <c r="AC13" s="595"/>
      <c r="AD13" s="595"/>
      <c r="AE13" s="595"/>
      <c r="AF13" s="595"/>
      <c r="AG13" s="595"/>
      <c r="AH13" s="595"/>
      <c r="AI13" s="595"/>
      <c r="AJ13" s="596"/>
    </row>
    <row r="14" spans="1:36" ht="37.5" customHeight="1" x14ac:dyDescent="0.25">
      <c r="A14" s="252"/>
      <c r="B14" s="252"/>
      <c r="C14" s="253"/>
      <c r="D14" s="253"/>
      <c r="E14" s="253"/>
      <c r="F14" s="249"/>
      <c r="G14" s="589" t="s">
        <v>628</v>
      </c>
      <c r="H14" s="419"/>
      <c r="I14" s="419"/>
      <c r="J14" s="419"/>
      <c r="K14" s="419"/>
      <c r="L14" s="419"/>
      <c r="M14" s="419"/>
      <c r="N14" s="419"/>
      <c r="O14" s="419"/>
      <c r="P14" s="419"/>
      <c r="Q14" s="420"/>
      <c r="R14" s="254">
        <f>SUM(R24:R43,R55:R74,R86:R105,R117:R136,R148:R167,R179:R198)</f>
        <v>17</v>
      </c>
      <c r="S14" s="254">
        <f>SUM(S24:S43,S55:S74,S86:S105,S117:S136,S148:S167,S179:S198)</f>
        <v>36</v>
      </c>
      <c r="T14" s="255">
        <f>SUM(R14:S14)</f>
        <v>53</v>
      </c>
      <c r="U14" s="254">
        <f t="shared" ref="U14:U15" si="0">R14*$S$19</f>
        <v>272</v>
      </c>
      <c r="V14" s="254">
        <f t="shared" ref="V14:V16" si="1">S14*$U$19</f>
        <v>1152</v>
      </c>
      <c r="W14" s="255">
        <f t="shared" ref="W14:W17" si="2">SUM(U14:V14)</f>
        <v>1424</v>
      </c>
      <c r="X14" s="25"/>
      <c r="Y14" s="597" t="s">
        <v>629</v>
      </c>
      <c r="Z14" s="598"/>
      <c r="AA14" s="598"/>
      <c r="AB14" s="598"/>
      <c r="AC14" s="599"/>
      <c r="AD14" s="597">
        <f>SUM(W14:W15)</f>
        <v>1824</v>
      </c>
      <c r="AE14" s="598"/>
      <c r="AF14" s="598"/>
      <c r="AG14" s="256"/>
      <c r="AH14" s="256"/>
      <c r="AI14" s="256"/>
      <c r="AJ14" s="257"/>
    </row>
    <row r="15" spans="1:36" ht="37.5" customHeight="1" x14ac:dyDescent="0.25">
      <c r="A15" s="584" t="s">
        <v>630</v>
      </c>
      <c r="B15" s="457"/>
      <c r="C15" s="432"/>
      <c r="D15" s="436"/>
      <c r="E15" s="433"/>
      <c r="F15" s="249"/>
      <c r="G15" s="589" t="s">
        <v>453</v>
      </c>
      <c r="H15" s="419"/>
      <c r="I15" s="419"/>
      <c r="J15" s="419"/>
      <c r="K15" s="419"/>
      <c r="L15" s="419"/>
      <c r="M15" s="419"/>
      <c r="N15" s="419"/>
      <c r="O15" s="419"/>
      <c r="P15" s="419"/>
      <c r="Q15" s="420"/>
      <c r="R15" s="254">
        <f>SUM(R44:R53,R75:R84,R106:R115,R137:R146,R168:R177,R199:R208)</f>
        <v>7</v>
      </c>
      <c r="S15" s="254">
        <f>SUM(S44:S53,S75:S84,S106:S115,S137:S146,S168:S177,S199:S208)</f>
        <v>9</v>
      </c>
      <c r="T15" s="255">
        <f t="shared" ref="T15:T16" si="3">SUM(R15:S15)</f>
        <v>16</v>
      </c>
      <c r="U15" s="254">
        <f t="shared" si="0"/>
        <v>112</v>
      </c>
      <c r="V15" s="254">
        <f t="shared" si="1"/>
        <v>288</v>
      </c>
      <c r="W15" s="255">
        <f t="shared" si="2"/>
        <v>400</v>
      </c>
      <c r="X15" s="25"/>
      <c r="Y15" s="258" t="s">
        <v>631</v>
      </c>
      <c r="Z15" s="258" t="s">
        <v>632</v>
      </c>
      <c r="AA15" s="258" t="s">
        <v>631</v>
      </c>
      <c r="AB15" s="258" t="s">
        <v>632</v>
      </c>
      <c r="AC15" s="258" t="s">
        <v>631</v>
      </c>
      <c r="AD15" s="258" t="s">
        <v>632</v>
      </c>
      <c r="AE15" s="258" t="s">
        <v>631</v>
      </c>
      <c r="AF15" s="258" t="s">
        <v>632</v>
      </c>
      <c r="AG15" s="258" t="s">
        <v>631</v>
      </c>
      <c r="AH15" s="258" t="s">
        <v>632</v>
      </c>
      <c r="AI15" s="258" t="s">
        <v>631</v>
      </c>
      <c r="AJ15" s="258" t="s">
        <v>632</v>
      </c>
    </row>
    <row r="16" spans="1:36" ht="37.5" customHeight="1" x14ac:dyDescent="0.25">
      <c r="A16" s="175"/>
      <c r="B16" s="25"/>
      <c r="C16" s="259"/>
      <c r="D16" s="240"/>
      <c r="E16" s="240"/>
      <c r="F16" s="249"/>
      <c r="G16" s="589" t="s">
        <v>633</v>
      </c>
      <c r="H16" s="419"/>
      <c r="I16" s="419"/>
      <c r="J16" s="419"/>
      <c r="K16" s="419"/>
      <c r="L16" s="419"/>
      <c r="M16" s="419"/>
      <c r="N16" s="419"/>
      <c r="O16" s="419"/>
      <c r="P16" s="419"/>
      <c r="Q16" s="420"/>
      <c r="R16" s="254"/>
      <c r="S16" s="254">
        <f>SUM(S54,S85,S116,S147,S178,S209)</f>
        <v>14</v>
      </c>
      <c r="T16" s="255">
        <f t="shared" si="3"/>
        <v>14</v>
      </c>
      <c r="U16" s="254"/>
      <c r="V16" s="254">
        <f t="shared" si="1"/>
        <v>448</v>
      </c>
      <c r="W16" s="255">
        <f t="shared" si="2"/>
        <v>448</v>
      </c>
      <c r="X16" s="25"/>
      <c r="Y16" s="258" t="s">
        <v>450</v>
      </c>
      <c r="Z16" s="258" t="s">
        <v>450</v>
      </c>
      <c r="AA16" s="258" t="s">
        <v>461</v>
      </c>
      <c r="AB16" s="258" t="s">
        <v>461</v>
      </c>
      <c r="AC16" s="258" t="s">
        <v>470</v>
      </c>
      <c r="AD16" s="258" t="s">
        <v>470</v>
      </c>
      <c r="AE16" s="258" t="s">
        <v>480</v>
      </c>
      <c r="AF16" s="258" t="s">
        <v>480</v>
      </c>
      <c r="AG16" s="258" t="s">
        <v>634</v>
      </c>
      <c r="AH16" s="258" t="s">
        <v>634</v>
      </c>
      <c r="AI16" s="258" t="s">
        <v>635</v>
      </c>
      <c r="AJ16" s="258" t="s">
        <v>635</v>
      </c>
    </row>
    <row r="17" spans="1:36" ht="37.5" customHeight="1" x14ac:dyDescent="0.25">
      <c r="A17" s="584" t="s">
        <v>636</v>
      </c>
      <c r="B17" s="457"/>
      <c r="C17" s="590">
        <f>IFERROR($S$17/$T$17,"")</f>
        <v>0.71084337349397586</v>
      </c>
      <c r="D17" s="436"/>
      <c r="E17" s="433"/>
      <c r="F17" s="260"/>
      <c r="G17" s="592" t="s">
        <v>637</v>
      </c>
      <c r="H17" s="419"/>
      <c r="I17" s="419"/>
      <c r="J17" s="419"/>
      <c r="K17" s="419"/>
      <c r="L17" s="419"/>
      <c r="M17" s="419"/>
      <c r="N17" s="419"/>
      <c r="O17" s="419"/>
      <c r="P17" s="419"/>
      <c r="Q17" s="420"/>
      <c r="R17" s="261">
        <f t="shared" ref="R17:V17" si="4">SUM(R14:R16)</f>
        <v>24</v>
      </c>
      <c r="S17" s="261">
        <f t="shared" si="4"/>
        <v>59</v>
      </c>
      <c r="T17" s="255">
        <f t="shared" si="4"/>
        <v>83</v>
      </c>
      <c r="U17" s="254">
        <f t="shared" si="4"/>
        <v>384</v>
      </c>
      <c r="V17" s="254">
        <f t="shared" si="4"/>
        <v>1888</v>
      </c>
      <c r="W17" s="255">
        <f t="shared" si="2"/>
        <v>2272</v>
      </c>
      <c r="X17" s="25"/>
      <c r="Y17" s="315">
        <f>SUM(F24:F53,F55:F84,F86:F115,F117:F146,F148:F177,F179:F208,F54)</f>
        <v>20</v>
      </c>
      <c r="Z17" s="316">
        <f>SUM(G24:G53,G55:G84,G86:G115,G117:G146,G148:G177,G179:G208,G54)</f>
        <v>560</v>
      </c>
      <c r="AA17" s="315">
        <f>SUM(H24:H53,H55:H84,H86:H115,H117:H146,H148:H177,H179:H208,H85)</f>
        <v>21</v>
      </c>
      <c r="AB17" s="316">
        <f>SUM(I24:I53,I55:I84,I86:I115,I117:I146,I148:I177,I179:I208,I85)</f>
        <v>560</v>
      </c>
      <c r="AC17" s="316">
        <f>SUM(J24:J53,J55:J84,J86:J116,J117:J146,J148:J177,J179:J208)</f>
        <v>21</v>
      </c>
      <c r="AD17" s="316">
        <f>SUM(K24:K53,K55:K84,K86:K116,K117:K146,K148:K177,K179:K208)</f>
        <v>576</v>
      </c>
      <c r="AE17" s="316">
        <f>SUM(L24:L53,L55:L84,L86:L115,L117:L147,L148:L177,L179:L208)</f>
        <v>21</v>
      </c>
      <c r="AF17" s="316">
        <f>SUM(M24:M53,M55:M84,M86:M115,M117:M147,M148:M177,M179:M208)</f>
        <v>576</v>
      </c>
      <c r="AG17" s="262" t="e">
        <f t="shared" ref="AG17:AJ17" ca="1" si="5">SUM(N24:N53,N55:N84,N86:N115,N117:N146,N148:N177,N179:N208)</f>
        <v>#NAME?</v>
      </c>
      <c r="AH17" s="262" t="e">
        <f t="shared" ca="1" si="5"/>
        <v>#NAME?</v>
      </c>
      <c r="AI17" s="262" t="e">
        <f t="shared" ca="1" si="5"/>
        <v>#NAME?</v>
      </c>
      <c r="AJ17" s="262" t="e">
        <f t="shared" ca="1" si="5"/>
        <v>#NAME?</v>
      </c>
    </row>
    <row r="18" spans="1:36" ht="7.5" customHeight="1" x14ac:dyDescent="0.25">
      <c r="A18" s="244"/>
      <c r="B18" s="244"/>
      <c r="C18" s="241"/>
      <c r="D18" s="241"/>
      <c r="E18" s="241"/>
      <c r="F18" s="260"/>
      <c r="G18" s="241"/>
      <c r="H18" s="241"/>
      <c r="I18" s="241"/>
      <c r="J18" s="241"/>
      <c r="K18" s="241"/>
      <c r="L18" s="241"/>
      <c r="M18" s="241"/>
      <c r="N18" s="241"/>
      <c r="O18" s="241"/>
      <c r="P18" s="241"/>
      <c r="Q18" s="241"/>
      <c r="R18" s="260"/>
      <c r="S18" s="260"/>
      <c r="T18" s="263"/>
      <c r="U18" s="247"/>
      <c r="V18" s="247"/>
      <c r="W18" s="263"/>
      <c r="X18" s="25"/>
      <c r="Y18" s="25"/>
      <c r="Z18" s="25"/>
      <c r="AA18" s="25"/>
      <c r="AB18" s="25"/>
      <c r="AC18" s="25"/>
      <c r="AD18" s="25"/>
      <c r="AE18" s="25"/>
      <c r="AF18" s="25"/>
      <c r="AG18" s="25"/>
      <c r="AH18" s="25"/>
      <c r="AI18" s="25"/>
      <c r="AJ18" s="25"/>
    </row>
    <row r="19" spans="1:36" ht="21" customHeight="1" x14ac:dyDescent="0.25">
      <c r="A19" s="591"/>
      <c r="B19" s="423"/>
      <c r="C19" s="264"/>
      <c r="D19" s="95"/>
      <c r="E19" s="25"/>
      <c r="F19" s="25"/>
      <c r="G19" s="585" t="s">
        <v>638</v>
      </c>
      <c r="H19" s="419"/>
      <c r="I19" s="419"/>
      <c r="J19" s="419"/>
      <c r="K19" s="419"/>
      <c r="L19" s="419"/>
      <c r="M19" s="419"/>
      <c r="N19" s="419"/>
      <c r="O19" s="419"/>
      <c r="P19" s="419"/>
      <c r="Q19" s="420"/>
      <c r="R19" s="265" t="s">
        <v>624</v>
      </c>
      <c r="S19" s="266">
        <v>16</v>
      </c>
      <c r="T19" s="265" t="s">
        <v>625</v>
      </c>
      <c r="U19" s="266">
        <v>32</v>
      </c>
      <c r="V19" s="174"/>
      <c r="W19" s="263"/>
      <c r="X19" s="25"/>
      <c r="Y19" s="25"/>
      <c r="Z19" s="25"/>
      <c r="AA19" s="25"/>
      <c r="AB19" s="25"/>
      <c r="AC19" s="25"/>
      <c r="AD19" s="25"/>
      <c r="AE19" s="25"/>
      <c r="AF19" s="25"/>
      <c r="AG19" s="25"/>
      <c r="AH19" s="25"/>
      <c r="AI19" s="25"/>
      <c r="AJ19" s="25"/>
    </row>
    <row r="20" spans="1:36" ht="12.75" customHeight="1" x14ac:dyDescent="0.25">
      <c r="A20" s="244"/>
      <c r="B20" s="244"/>
      <c r="C20" s="241"/>
      <c r="D20" s="241"/>
      <c r="E20" s="45"/>
      <c r="F20" s="136"/>
      <c r="G20" s="136"/>
      <c r="H20" s="136"/>
      <c r="I20" s="136"/>
      <c r="J20" s="136"/>
      <c r="K20" s="136"/>
      <c r="L20" s="136"/>
      <c r="M20" s="136"/>
      <c r="N20" s="136"/>
      <c r="O20" s="136"/>
      <c r="P20" s="136"/>
      <c r="Q20" s="136"/>
      <c r="R20" s="25"/>
      <c r="S20" s="260"/>
      <c r="T20" s="247"/>
      <c r="U20" s="247"/>
      <c r="V20" s="247"/>
      <c r="W20" s="247"/>
      <c r="X20" s="25"/>
      <c r="Y20" s="25"/>
      <c r="Z20" s="25"/>
      <c r="AA20" s="25"/>
      <c r="AB20" s="25" t="s">
        <v>639</v>
      </c>
      <c r="AC20" s="25"/>
      <c r="AD20" s="25"/>
      <c r="AE20" s="25"/>
      <c r="AF20" s="25"/>
      <c r="AG20" s="25"/>
      <c r="AH20" s="25"/>
      <c r="AI20" s="25"/>
      <c r="AJ20" s="25"/>
    </row>
    <row r="21" spans="1:36" ht="18.75" customHeight="1" x14ac:dyDescent="0.25">
      <c r="A21" s="250" t="s">
        <v>438</v>
      </c>
      <c r="B21" s="250" t="s">
        <v>640</v>
      </c>
      <c r="C21" s="250"/>
      <c r="D21" s="250" t="s">
        <v>441</v>
      </c>
      <c r="E21" s="250"/>
      <c r="F21" s="498" t="s">
        <v>641</v>
      </c>
      <c r="G21" s="419"/>
      <c r="H21" s="419"/>
      <c r="I21" s="419"/>
      <c r="J21" s="419"/>
      <c r="K21" s="419"/>
      <c r="L21" s="419"/>
      <c r="M21" s="419"/>
      <c r="N21" s="419"/>
      <c r="O21" s="419"/>
      <c r="P21" s="419"/>
      <c r="Q21" s="420"/>
      <c r="R21" s="498" t="s">
        <v>642</v>
      </c>
      <c r="S21" s="419"/>
      <c r="T21" s="420"/>
      <c r="U21" s="498" t="s">
        <v>643</v>
      </c>
      <c r="V21" s="419"/>
      <c r="W21" s="420"/>
      <c r="X21" s="267" t="s">
        <v>48</v>
      </c>
      <c r="Y21" s="25"/>
      <c r="Z21" s="25"/>
      <c r="AA21" s="268"/>
      <c r="AB21" s="269" t="s">
        <v>644</v>
      </c>
      <c r="AC21" s="25"/>
      <c r="AD21" s="25"/>
      <c r="AE21" s="25"/>
      <c r="AF21" s="25"/>
      <c r="AG21" s="25"/>
      <c r="AH21" s="25"/>
      <c r="AI21" s="25"/>
      <c r="AJ21" s="25"/>
    </row>
    <row r="22" spans="1:36" ht="21.75" customHeight="1" x14ac:dyDescent="0.25">
      <c r="A22" s="250"/>
      <c r="B22" s="250"/>
      <c r="C22" s="250"/>
      <c r="D22" s="250"/>
      <c r="E22" s="250"/>
      <c r="F22" s="270" t="s">
        <v>645</v>
      </c>
      <c r="G22" s="270" t="s">
        <v>646</v>
      </c>
      <c r="H22" s="270" t="s">
        <v>647</v>
      </c>
      <c r="I22" s="270" t="s">
        <v>648</v>
      </c>
      <c r="J22" s="270" t="s">
        <v>649</v>
      </c>
      <c r="K22" s="270" t="s">
        <v>650</v>
      </c>
      <c r="L22" s="270" t="s">
        <v>651</v>
      </c>
      <c r="M22" s="270" t="s">
        <v>652</v>
      </c>
      <c r="N22" s="270" t="s">
        <v>653</v>
      </c>
      <c r="O22" s="270" t="s">
        <v>654</v>
      </c>
      <c r="P22" s="270" t="s">
        <v>655</v>
      </c>
      <c r="Q22" s="270" t="s">
        <v>656</v>
      </c>
      <c r="R22" s="148" t="s">
        <v>657</v>
      </c>
      <c r="S22" s="148" t="s">
        <v>658</v>
      </c>
      <c r="T22" s="250" t="s">
        <v>659</v>
      </c>
      <c r="U22" s="148" t="s">
        <v>660</v>
      </c>
      <c r="V22" s="148" t="s">
        <v>661</v>
      </c>
      <c r="W22" s="250" t="s">
        <v>659</v>
      </c>
      <c r="X22" s="24" t="str">
        <f t="shared" ref="X22:X209" si="6">W22</f>
        <v>Total</v>
      </c>
      <c r="Y22" s="25"/>
      <c r="Z22" s="25"/>
      <c r="AA22" s="271"/>
      <c r="AB22" s="269" t="s">
        <v>662</v>
      </c>
      <c r="AC22" s="25"/>
      <c r="AD22" s="25"/>
      <c r="AE22" s="25"/>
      <c r="AF22" s="25"/>
      <c r="AG22" s="25"/>
      <c r="AH22" s="25"/>
      <c r="AI22" s="25"/>
      <c r="AJ22" s="25"/>
    </row>
    <row r="23" spans="1:36" ht="0.75" customHeight="1" x14ac:dyDescent="0.25">
      <c r="A23" s="272"/>
      <c r="B23" s="272"/>
      <c r="C23" s="272"/>
      <c r="D23" s="272"/>
      <c r="E23" s="272"/>
      <c r="F23" s="273" t="s">
        <v>450</v>
      </c>
      <c r="G23" s="273" t="s">
        <v>450</v>
      </c>
      <c r="H23" s="273" t="s">
        <v>461</v>
      </c>
      <c r="I23" s="273" t="s">
        <v>461</v>
      </c>
      <c r="J23" s="273" t="s">
        <v>470</v>
      </c>
      <c r="K23" s="273" t="s">
        <v>470</v>
      </c>
      <c r="L23" s="273" t="s">
        <v>480</v>
      </c>
      <c r="M23" s="273" t="s">
        <v>480</v>
      </c>
      <c r="N23" s="273" t="s">
        <v>634</v>
      </c>
      <c r="O23" s="273" t="s">
        <v>634</v>
      </c>
      <c r="P23" s="273" t="s">
        <v>635</v>
      </c>
      <c r="Q23" s="273" t="s">
        <v>635</v>
      </c>
      <c r="R23" s="272"/>
      <c r="S23" s="272"/>
      <c r="T23" s="272"/>
      <c r="U23" s="272"/>
      <c r="V23" s="272"/>
      <c r="W23" s="272">
        <v>0</v>
      </c>
      <c r="X23" s="24">
        <f t="shared" si="6"/>
        <v>0</v>
      </c>
      <c r="Y23" s="25"/>
      <c r="Z23" s="25"/>
      <c r="AA23" s="274"/>
      <c r="AB23" s="1" t="s">
        <v>663</v>
      </c>
      <c r="AC23" s="25"/>
      <c r="AD23" s="25"/>
      <c r="AE23" s="25"/>
      <c r="AF23" s="25"/>
      <c r="AG23" s="25"/>
      <c r="AH23" s="25"/>
      <c r="AI23" s="25"/>
      <c r="AJ23" s="25"/>
    </row>
    <row r="24" spans="1:36" ht="34.5" customHeight="1" x14ac:dyDescent="0.25">
      <c r="A24" s="609" t="str">
        <f>Organización_Modular!A10</f>
        <v>M1. PELUQUERIA, BARBERÍA Y PEINADOS</v>
      </c>
      <c r="B24" s="527" t="str">
        <f>Organización_Modular!B10</f>
        <v>Competencias técnicas (Unidad de competencia)</v>
      </c>
      <c r="C24" s="606" t="str">
        <f>Organización_Modular!C10</f>
        <v>UC1. Ejecutar el servicio de peluquería y barbería, teniendo en cuenta el diagnóstico capilar, requerimientos del cliente, procedimientos del establecimiento, criterios técnicos, estéticos y de bioseguridad e higiene.
.</v>
      </c>
      <c r="D24" s="581" t="str">
        <f>Organización_Modular!F10</f>
        <v>CORTE DE CABELLO</v>
      </c>
      <c r="E24" s="420"/>
      <c r="F24" s="261">
        <f>_xlfn.IFNA(IF(VLOOKUP($D24,Organización_Modular!$F$10:$G$195,2,FALSE)=F$23,Itinerario!T24," ")," ")</f>
        <v>7</v>
      </c>
      <c r="G24" s="261">
        <f>_xlfn.IFNA(IF(VLOOKUP($D24,Organización_Modular!$F$10:$G$195,2,FALSE)=G$23,Itinerario!W24," ")," ")</f>
        <v>192</v>
      </c>
      <c r="H24" s="261" t="str">
        <f>_xlfn.IFNA(IF(VLOOKUP($D24,Organización_Modular!$F$10:$G$195,2,FALSE)=H$23,Itinerario!T24," ")," ")</f>
        <v xml:space="preserve"> </v>
      </c>
      <c r="I24" s="261" t="str">
        <f>_xlfn.IFNA(IF(VLOOKUP($D24,Organización_Modular!$F$10:$G$195,2,FALSE)=I$23,Itinerario!W24," ")," ")</f>
        <v xml:space="preserve"> </v>
      </c>
      <c r="J24" s="261" t="str">
        <f>_xlfn.IFNA(IF(VLOOKUP($D24,Organización_Modular!$F$10:$G$195,2,FALSE)=J$23,Itinerario!T24," ")," ")</f>
        <v xml:space="preserve"> </v>
      </c>
      <c r="K24" s="261" t="str">
        <f>_xlfn.IFNA(IF(VLOOKUP($D24,Organización_Modular!$F$10:$G$195,2,FALSE)=K$23,Itinerario!W24," ")," ")</f>
        <v xml:space="preserve"> </v>
      </c>
      <c r="L24" s="261" t="str">
        <f>_xlfn.IFNA(IF(VLOOKUP($D24,Organización_Modular!$F$10:$G$195,2,FALSE)=L$23,Itinerario!T24," ")," ")</f>
        <v xml:space="preserve"> </v>
      </c>
      <c r="M24" s="261" t="str">
        <f>_xlfn.IFNA(IF(VLOOKUP($D24,Organización_Modular!$F$10:$G$195,2,FALSE)=M$23,Itinerario!W24," ")," ")</f>
        <v xml:space="preserve"> </v>
      </c>
      <c r="N24" s="261" t="e">
        <f ca="1">_xludf.IFNA(IF(VLOOKUP($D24,Organización_Modular!$F$10:$G$195,2,FALSE)=N$23,Itinerario!T24," ")," ")</f>
        <v>#NAME?</v>
      </c>
      <c r="O24" s="261" t="e">
        <f ca="1">_xludf.IFNA(IF(VLOOKUP($D24,Organización_Modular!$F$10:$G$195,2,FALSE)=O$23,Itinerario!W24," ")," ")</f>
        <v>#NAME?</v>
      </c>
      <c r="P24" s="261" t="e">
        <f ca="1">_xludf.IFNA(IF(VLOOKUP($D24,Organización_Modular!$F$10:$G$195,2,FALSE)=P$23,Itinerario!T24," ")," ")</f>
        <v>#NAME?</v>
      </c>
      <c r="Q24" s="261" t="e">
        <f ca="1">_xludf.IFNA(IF(VLOOKUP($D24,Organización_Modular!$F$10:$G$195,2,FALSE)=Q$23,Itinerario!W24," ")," ")</f>
        <v>#NAME?</v>
      </c>
      <c r="R24" s="261">
        <f>Organización_Modular!H10</f>
        <v>2</v>
      </c>
      <c r="S24" s="261">
        <f>Organización_Modular!I10</f>
        <v>5</v>
      </c>
      <c r="T24" s="266">
        <f t="shared" ref="T24:T209" si="7">SUM(R24:S24)</f>
        <v>7</v>
      </c>
      <c r="U24" s="261">
        <f t="shared" ref="U24:U209" si="8">+R24*$S$19</f>
        <v>32</v>
      </c>
      <c r="V24" s="261">
        <f t="shared" ref="V24:V209" si="9">+S24*$U$19</f>
        <v>160</v>
      </c>
      <c r="W24" s="266">
        <f t="shared" ref="W24:W209" si="10">SUM(U24:V24)</f>
        <v>192</v>
      </c>
      <c r="X24" s="24">
        <f t="shared" si="6"/>
        <v>192</v>
      </c>
      <c r="Y24" s="25"/>
      <c r="Z24" s="25"/>
      <c r="AA24" s="276"/>
      <c r="AB24" s="269" t="s">
        <v>663</v>
      </c>
      <c r="AC24" s="25"/>
      <c r="AD24" s="25"/>
      <c r="AE24" s="25"/>
      <c r="AF24" s="25"/>
      <c r="AG24" s="25"/>
      <c r="AH24" s="25"/>
      <c r="AI24" s="25"/>
      <c r="AJ24" s="25"/>
    </row>
    <row r="25" spans="1:36" ht="34.5" customHeight="1" x14ac:dyDescent="0.25">
      <c r="A25" s="610"/>
      <c r="B25" s="528"/>
      <c r="C25" s="607"/>
      <c r="D25" s="581" t="str">
        <f>Organización_Modular!F11</f>
        <v xml:space="preserve">
CORTE Y DISEÑO DE BARBA</v>
      </c>
      <c r="E25" s="420"/>
      <c r="F25" s="261">
        <f>_xlfn.IFNA(IF(VLOOKUP($D25,Organización_Modular!$F$10:$G$195,2,FALSE)=F$23,Itinerario!T25," ")," ")</f>
        <v>3</v>
      </c>
      <c r="G25" s="261">
        <f>_xlfn.IFNA(IF(VLOOKUP($D25,Organización_Modular!$F$10:$G$195,2,FALSE)=G$23,Itinerario!W25," ")," ")</f>
        <v>80</v>
      </c>
      <c r="H25" s="261" t="str">
        <f>_xlfn.IFNA(IF(VLOOKUP($D25,Organización_Modular!$F$10:$G$195,2,FALSE)=H$23,Itinerario!T25," ")," ")</f>
        <v xml:space="preserve"> </v>
      </c>
      <c r="I25" s="261" t="str">
        <f>_xlfn.IFNA(IF(VLOOKUP($D25,Organización_Modular!$F$10:$G$195,2,FALSE)=I$23,Itinerario!W25," ")," ")</f>
        <v xml:space="preserve"> </v>
      </c>
      <c r="J25" s="261" t="str">
        <f>_xlfn.IFNA(IF(VLOOKUP($D25,Organización_Modular!$F$10:$G$195,2,FALSE)=J$23,Itinerario!T25," ")," ")</f>
        <v xml:space="preserve"> </v>
      </c>
      <c r="K25" s="261" t="str">
        <f>_xlfn.IFNA(IF(VLOOKUP($D25,Organización_Modular!$F$10:$G$195,2,FALSE)=K$23,Itinerario!W25," ")," ")</f>
        <v xml:space="preserve"> </v>
      </c>
      <c r="L25" s="261" t="str">
        <f>_xlfn.IFNA(IF(VLOOKUP($D25,Organización_Modular!$F$10:$G$195,2,FALSE)=L$23,Itinerario!T25," ")," ")</f>
        <v xml:space="preserve"> </v>
      </c>
      <c r="M25" s="261" t="str">
        <f>_xlfn.IFNA(IF(VLOOKUP($D25,Organización_Modular!$F$10:$G$195,2,FALSE)=M$23,Itinerario!W25," ")," ")</f>
        <v xml:space="preserve"> </v>
      </c>
      <c r="N25" s="261" t="e">
        <f ca="1">_xludf.IFNA(IF(VLOOKUP($D25,Organización_Modular!$F$10:$G$195,2,FALSE)=N$23,Itinerario!T25," ")," ")</f>
        <v>#NAME?</v>
      </c>
      <c r="O25" s="261" t="e">
        <f ca="1">_xludf.IFNA(IF(VLOOKUP($D25,Organización_Modular!$F$10:$G$195,2,FALSE)=O$23,Itinerario!W25," ")," ")</f>
        <v>#NAME?</v>
      </c>
      <c r="P25" s="261" t="e">
        <f ca="1">_xludf.IFNA(IF(VLOOKUP($D25,Organización_Modular!$F$10:$G$195,2,FALSE)=P$23,Itinerario!T25," ")," ")</f>
        <v>#NAME?</v>
      </c>
      <c r="Q25" s="261" t="e">
        <f ca="1">_xludf.IFNA(IF(VLOOKUP($D25,Organización_Modular!$F$10:$G$195,2,FALSE)=Q$23,Itinerario!W25," ")," ")</f>
        <v>#NAME?</v>
      </c>
      <c r="R25" s="261">
        <f>Organización_Modular!H11</f>
        <v>1</v>
      </c>
      <c r="S25" s="261">
        <f>Organización_Modular!I11</f>
        <v>2</v>
      </c>
      <c r="T25" s="266">
        <f t="shared" si="7"/>
        <v>3</v>
      </c>
      <c r="U25" s="261">
        <f t="shared" si="8"/>
        <v>16</v>
      </c>
      <c r="V25" s="261">
        <f t="shared" si="9"/>
        <v>64</v>
      </c>
      <c r="W25" s="266">
        <f t="shared" si="10"/>
        <v>80</v>
      </c>
      <c r="X25" s="24">
        <f t="shared" si="6"/>
        <v>80</v>
      </c>
      <c r="Y25" s="25"/>
      <c r="Z25" s="25"/>
      <c r="AA25" s="25"/>
      <c r="AB25" s="25"/>
      <c r="AC25" s="25"/>
      <c r="AD25" s="25"/>
      <c r="AE25" s="25"/>
      <c r="AF25" s="25"/>
      <c r="AG25" s="25"/>
      <c r="AH25" s="25"/>
      <c r="AI25" s="25"/>
      <c r="AJ25" s="25"/>
    </row>
    <row r="26" spans="1:36" ht="37.5" customHeight="1" x14ac:dyDescent="0.25">
      <c r="A26" s="610"/>
      <c r="B26" s="528"/>
      <c r="C26" s="607"/>
      <c r="D26" s="581" t="str">
        <f>Organización_Modular!F12</f>
        <v>PEINADOS</v>
      </c>
      <c r="E26" s="420"/>
      <c r="F26" s="261">
        <f>_xlfn.IFNA(IF(VLOOKUP($D26,Organización_Modular!$F$10:$G$195,2,FALSE)=F$23,Itinerario!T26," ")," ")</f>
        <v>3</v>
      </c>
      <c r="G26" s="261">
        <f>_xlfn.IFNA(IF(VLOOKUP($D26,Organización_Modular!$F$10:$G$195,2,FALSE)=G$23,Itinerario!W26," ")," ")</f>
        <v>80</v>
      </c>
      <c r="H26" s="261" t="str">
        <f>_xlfn.IFNA(IF(VLOOKUP($D26,Organización_Modular!$F$10:$G$195,2,FALSE)=H$23,Itinerario!T26," ")," ")</f>
        <v xml:space="preserve"> </v>
      </c>
      <c r="I26" s="261" t="str">
        <f>_xlfn.IFNA(IF(VLOOKUP($D26,Organización_Modular!$F$10:$G$195,2,FALSE)=I$23,Itinerario!W26," ")," ")</f>
        <v xml:space="preserve"> </v>
      </c>
      <c r="J26" s="261" t="str">
        <f>_xlfn.IFNA(IF(VLOOKUP($D26,Organización_Modular!$F$10:$G$195,2,FALSE)=J$23,Itinerario!T26," ")," ")</f>
        <v xml:space="preserve"> </v>
      </c>
      <c r="K26" s="261" t="str">
        <f>_xlfn.IFNA(IF(VLOOKUP($D26,Organización_Modular!$F$10:$G$195,2,FALSE)=K$23,Itinerario!W26," ")," ")</f>
        <v xml:space="preserve"> </v>
      </c>
      <c r="L26" s="261" t="str">
        <f>_xlfn.IFNA(IF(VLOOKUP($D26,Organización_Modular!$F$10:$G$195,2,FALSE)=L$23,Itinerario!T26," ")," ")</f>
        <v xml:space="preserve"> </v>
      </c>
      <c r="M26" s="261" t="str">
        <f>_xlfn.IFNA(IF(VLOOKUP($D26,Organización_Modular!$F$10:$G$195,2,FALSE)=M$23,Itinerario!W26," ")," ")</f>
        <v xml:space="preserve"> </v>
      </c>
      <c r="N26" s="261" t="e">
        <f ca="1">_xludf.IFNA(IF(VLOOKUP($D26,Organización_Modular!$F$10:$G$195,2,FALSE)=N$23,Itinerario!T26," ")," ")</f>
        <v>#NAME?</v>
      </c>
      <c r="O26" s="261" t="e">
        <f ca="1">_xludf.IFNA(IF(VLOOKUP($D26,Organización_Modular!$F$10:$G$195,2,FALSE)=O$23,Itinerario!W26," ")," ")</f>
        <v>#NAME?</v>
      </c>
      <c r="P26" s="261" t="e">
        <f ca="1">_xludf.IFNA(IF(VLOOKUP($D26,Organización_Modular!$F$10:$G$195,2,FALSE)=P$23,Itinerario!T26," ")," ")</f>
        <v>#NAME?</v>
      </c>
      <c r="Q26" s="261" t="e">
        <f ca="1">_xludf.IFNA(IF(VLOOKUP($D26,Organización_Modular!$F$10:$G$195,2,FALSE)=Q$23,Itinerario!W26," ")," ")</f>
        <v>#NAME?</v>
      </c>
      <c r="R26" s="261">
        <f>Organización_Modular!H12</f>
        <v>1</v>
      </c>
      <c r="S26" s="261">
        <f>Organización_Modular!I12</f>
        <v>2</v>
      </c>
      <c r="T26" s="266">
        <f t="shared" si="7"/>
        <v>3</v>
      </c>
      <c r="U26" s="261">
        <f t="shared" si="8"/>
        <v>16</v>
      </c>
      <c r="V26" s="261">
        <f t="shared" si="9"/>
        <v>64</v>
      </c>
      <c r="W26" s="266">
        <f t="shared" si="10"/>
        <v>80</v>
      </c>
      <c r="X26" s="24">
        <f t="shared" si="6"/>
        <v>80</v>
      </c>
      <c r="Y26" s="25"/>
      <c r="Z26" s="25"/>
      <c r="AA26" s="25"/>
      <c r="AB26" s="25"/>
      <c r="AC26" s="25"/>
      <c r="AD26" s="25"/>
      <c r="AE26" s="25"/>
      <c r="AF26" s="25"/>
      <c r="AG26" s="25"/>
      <c r="AH26" s="25"/>
      <c r="AI26" s="25"/>
      <c r="AJ26" s="25"/>
    </row>
    <row r="27" spans="1:36" ht="34.5" hidden="1" customHeight="1" x14ac:dyDescent="0.25">
      <c r="A27" s="610"/>
      <c r="B27" s="528"/>
      <c r="C27" s="607"/>
      <c r="D27" s="581">
        <f>Organización_Modular!F13</f>
        <v>0</v>
      </c>
      <c r="E27" s="420"/>
      <c r="F27" s="261" t="str">
        <f>_xlfn.IFNA(IF(VLOOKUP($D27,Organización_Modular!$F$10:$G$195,2,FALSE)=F$23,Itinerario!T27," ")," ")</f>
        <v xml:space="preserve"> </v>
      </c>
      <c r="G27" s="261" t="str">
        <f>_xlfn.IFNA(IF(VLOOKUP($D27,Organización_Modular!$F$10:$G$195,2,FALSE)=G$23,Itinerario!W27," ")," ")</f>
        <v xml:space="preserve"> </v>
      </c>
      <c r="H27" s="261" t="str">
        <f>_xlfn.IFNA(IF(VLOOKUP($D27,Organización_Modular!$F$10:$G$195,2,FALSE)=H$23,Itinerario!T27," ")," ")</f>
        <v xml:space="preserve"> </v>
      </c>
      <c r="I27" s="261" t="str">
        <f>_xlfn.IFNA(IF(VLOOKUP($D27,Organización_Modular!$F$10:$G$195,2,FALSE)=I$23,Itinerario!W27," ")," ")</f>
        <v xml:space="preserve"> </v>
      </c>
      <c r="J27" s="261" t="str">
        <f>_xlfn.IFNA(IF(VLOOKUP($D27,Organización_Modular!$F$10:$G$195,2,FALSE)=J$23,Itinerario!T27," ")," ")</f>
        <v xml:space="preserve"> </v>
      </c>
      <c r="K27" s="261" t="str">
        <f>_xlfn.IFNA(IF(VLOOKUP($D27,Organización_Modular!$F$10:$G$195,2,FALSE)=K$23,Itinerario!W27," ")," ")</f>
        <v xml:space="preserve"> </v>
      </c>
      <c r="L27" s="261" t="str">
        <f>_xlfn.IFNA(IF(VLOOKUP($D27,Organización_Modular!$F$10:$G$195,2,FALSE)=L$23,Itinerario!T27," ")," ")</f>
        <v xml:space="preserve"> </v>
      </c>
      <c r="M27" s="261" t="str">
        <f>_xlfn.IFNA(IF(VLOOKUP($D27,Organización_Modular!$F$10:$G$195,2,FALSE)=M$23,Itinerario!W27," ")," ")</f>
        <v xml:space="preserve"> </v>
      </c>
      <c r="N27" s="261" t="e">
        <f ca="1">_xludf.IFNA(IF(VLOOKUP($D27,Organización_Modular!$F$10:$G$195,2,FALSE)=N$23,Itinerario!T27," ")," ")</f>
        <v>#NAME?</v>
      </c>
      <c r="O27" s="261" t="e">
        <f ca="1">_xludf.IFNA(IF(VLOOKUP($D27,Organización_Modular!$F$10:$G$195,2,FALSE)=O$23,Itinerario!W27," ")," ")</f>
        <v>#NAME?</v>
      </c>
      <c r="P27" s="261" t="e">
        <f ca="1">_xludf.IFNA(IF(VLOOKUP($D27,Organización_Modular!$F$10:$G$195,2,FALSE)=P$23,Itinerario!T27," ")," ")</f>
        <v>#NAME?</v>
      </c>
      <c r="Q27" s="261" t="e">
        <f ca="1">_xludf.IFNA(IF(VLOOKUP($D27,Organización_Modular!$F$10:$G$195,2,FALSE)=Q$23,Itinerario!W27," ")," ")</f>
        <v>#NAME?</v>
      </c>
      <c r="R27" s="261">
        <f>Organización_Modular!H13</f>
        <v>0</v>
      </c>
      <c r="S27" s="261">
        <f>Organización_Modular!I13</f>
        <v>0</v>
      </c>
      <c r="T27" s="266">
        <f t="shared" si="7"/>
        <v>0</v>
      </c>
      <c r="U27" s="261">
        <f t="shared" si="8"/>
        <v>0</v>
      </c>
      <c r="V27" s="261">
        <f t="shared" si="9"/>
        <v>0</v>
      </c>
      <c r="W27" s="266">
        <f t="shared" si="10"/>
        <v>0</v>
      </c>
      <c r="X27" s="24">
        <f t="shared" si="6"/>
        <v>0</v>
      </c>
      <c r="Y27" s="25"/>
      <c r="Z27" s="25"/>
      <c r="AA27" s="25"/>
      <c r="AB27" s="25"/>
      <c r="AC27" s="25"/>
      <c r="AD27" s="25"/>
      <c r="AE27" s="25"/>
      <c r="AF27" s="25"/>
      <c r="AG27" s="25"/>
      <c r="AH27" s="25"/>
      <c r="AI27" s="25"/>
      <c r="AJ27" s="25"/>
    </row>
    <row r="28" spans="1:36" ht="34.5" hidden="1" customHeight="1" x14ac:dyDescent="0.25">
      <c r="A28" s="610"/>
      <c r="B28" s="528"/>
      <c r="C28" s="607"/>
      <c r="D28" s="581">
        <f>Organización_Modular!F14</f>
        <v>0</v>
      </c>
      <c r="E28" s="420"/>
      <c r="F28" s="261" t="str">
        <f>_xlfn.IFNA(IF(VLOOKUP($D28,Organización_Modular!$F$10:$G$195,2,FALSE)=F$23,Itinerario!T28," ")," ")</f>
        <v xml:space="preserve"> </v>
      </c>
      <c r="G28" s="261" t="str">
        <f>_xlfn.IFNA(IF(VLOOKUP($D28,Organización_Modular!$F$10:$G$195,2,FALSE)=G$23,Itinerario!W28," ")," ")</f>
        <v xml:space="preserve"> </v>
      </c>
      <c r="H28" s="261" t="str">
        <f>_xlfn.IFNA(IF(VLOOKUP($D28,Organización_Modular!$F$10:$G$195,2,FALSE)=H$23,Itinerario!T28," ")," ")</f>
        <v xml:space="preserve"> </v>
      </c>
      <c r="I28" s="261" t="str">
        <f>_xlfn.IFNA(IF(VLOOKUP($D28,Organización_Modular!$F$10:$G$195,2,FALSE)=I$23,Itinerario!W28," ")," ")</f>
        <v xml:space="preserve"> </v>
      </c>
      <c r="J28" s="261" t="str">
        <f>_xlfn.IFNA(IF(VLOOKUP($D28,Organización_Modular!$F$10:$G$195,2,FALSE)=J$23,Itinerario!T28," ")," ")</f>
        <v xml:space="preserve"> </v>
      </c>
      <c r="K28" s="261" t="str">
        <f>_xlfn.IFNA(IF(VLOOKUP($D28,Organización_Modular!$F$10:$G$195,2,FALSE)=K$23,Itinerario!W28," ")," ")</f>
        <v xml:space="preserve"> </v>
      </c>
      <c r="L28" s="261" t="str">
        <f>_xlfn.IFNA(IF(VLOOKUP($D28,Organización_Modular!$F$10:$G$195,2,FALSE)=L$23,Itinerario!T28," ")," ")</f>
        <v xml:space="preserve"> </v>
      </c>
      <c r="M28" s="261" t="str">
        <f>_xlfn.IFNA(IF(VLOOKUP($D28,Organización_Modular!$F$10:$G$195,2,FALSE)=M$23,Itinerario!W28," ")," ")</f>
        <v xml:space="preserve"> </v>
      </c>
      <c r="N28" s="261" t="e">
        <f ca="1">_xludf.IFNA(IF(VLOOKUP($D28,Organización_Modular!$F$10:$G$195,2,FALSE)=N$23,Itinerario!T28," ")," ")</f>
        <v>#NAME?</v>
      </c>
      <c r="O28" s="261" t="e">
        <f ca="1">_xludf.IFNA(IF(VLOOKUP($D28,Organización_Modular!$F$10:$G$195,2,FALSE)=O$23,Itinerario!W28," ")," ")</f>
        <v>#NAME?</v>
      </c>
      <c r="P28" s="261" t="e">
        <f ca="1">_xludf.IFNA(IF(VLOOKUP($D28,Organización_Modular!$F$10:$G$195,2,FALSE)=P$23,Itinerario!T28," ")," ")</f>
        <v>#NAME?</v>
      </c>
      <c r="Q28" s="261" t="e">
        <f ca="1">_xludf.IFNA(IF(VLOOKUP($D28,Organización_Modular!$F$10:$G$195,2,FALSE)=Q$23,Itinerario!W28," ")," ")</f>
        <v>#NAME?</v>
      </c>
      <c r="R28" s="261">
        <f>Organización_Modular!H14</f>
        <v>0</v>
      </c>
      <c r="S28" s="261">
        <f>Organización_Modular!I14</f>
        <v>0</v>
      </c>
      <c r="T28" s="266">
        <f t="shared" si="7"/>
        <v>0</v>
      </c>
      <c r="U28" s="261">
        <f t="shared" si="8"/>
        <v>0</v>
      </c>
      <c r="V28" s="261">
        <f t="shared" si="9"/>
        <v>0</v>
      </c>
      <c r="W28" s="266">
        <f t="shared" si="10"/>
        <v>0</v>
      </c>
      <c r="X28" s="24">
        <f t="shared" si="6"/>
        <v>0</v>
      </c>
      <c r="Y28" s="25"/>
      <c r="Z28" s="25" t="e">
        <f>if</f>
        <v>#NAME?</v>
      </c>
      <c r="AA28" s="25"/>
      <c r="AB28" s="25"/>
      <c r="AC28" s="25"/>
      <c r="AD28" s="25"/>
      <c r="AE28" s="25"/>
      <c r="AF28" s="25"/>
      <c r="AG28" s="25"/>
      <c r="AH28" s="25"/>
      <c r="AI28" s="25"/>
      <c r="AJ28" s="25"/>
    </row>
    <row r="29" spans="1:36" ht="18" hidden="1" customHeight="1" x14ac:dyDescent="0.25">
      <c r="A29" s="610"/>
      <c r="B29" s="528"/>
      <c r="C29" s="607"/>
      <c r="D29" s="581">
        <f>Organización_Modular!F15</f>
        <v>0</v>
      </c>
      <c r="E29" s="420"/>
      <c r="F29" s="261" t="str">
        <f>_xlfn.IFNA(IF(VLOOKUP($D29,Organización_Modular!$F$10:$G$195,2,FALSE)=F$23,Itinerario!T29," ")," ")</f>
        <v xml:space="preserve"> </v>
      </c>
      <c r="G29" s="261" t="str">
        <f>_xlfn.IFNA(IF(VLOOKUP($D29,Organización_Modular!$F$10:$G$195,2,FALSE)=G$23,Itinerario!W29," ")," ")</f>
        <v xml:space="preserve"> </v>
      </c>
      <c r="H29" s="261" t="str">
        <f>_xlfn.IFNA(IF(VLOOKUP($D29,Organización_Modular!$F$10:$G$195,2,FALSE)=H$23,Itinerario!T29," ")," ")</f>
        <v xml:space="preserve"> </v>
      </c>
      <c r="I29" s="261" t="str">
        <f>_xlfn.IFNA(IF(VLOOKUP($D29,Organización_Modular!$F$10:$G$195,2,FALSE)=I$23,Itinerario!W29," ")," ")</f>
        <v xml:space="preserve"> </v>
      </c>
      <c r="J29" s="261" t="str">
        <f>_xlfn.IFNA(IF(VLOOKUP($D29,Organización_Modular!$F$10:$G$195,2,FALSE)=J$23,Itinerario!T29," ")," ")</f>
        <v xml:space="preserve"> </v>
      </c>
      <c r="K29" s="261" t="str">
        <f>_xlfn.IFNA(IF(VLOOKUP($D29,Organización_Modular!$F$10:$G$195,2,FALSE)=K$23,Itinerario!W29," ")," ")</f>
        <v xml:space="preserve"> </v>
      </c>
      <c r="L29" s="261" t="str">
        <f>_xlfn.IFNA(IF(VLOOKUP($D29,Organización_Modular!$F$10:$G$195,2,FALSE)=L$23,Itinerario!T29," ")," ")</f>
        <v xml:space="preserve"> </v>
      </c>
      <c r="M29" s="261" t="str">
        <f>_xlfn.IFNA(IF(VLOOKUP($D29,Organización_Modular!$F$10:$G$195,2,FALSE)=M$23,Itinerario!W29," ")," ")</f>
        <v xml:space="preserve"> </v>
      </c>
      <c r="N29" s="261" t="e">
        <f ca="1">_xludf.IFNA(IF(VLOOKUP($D29,Organización_Modular!$F$10:$G$195,2,FALSE)=N$23,Itinerario!T29," ")," ")</f>
        <v>#NAME?</v>
      </c>
      <c r="O29" s="261" t="e">
        <f ca="1">_xludf.IFNA(IF(VLOOKUP($D29,Organización_Modular!$F$10:$G$195,2,FALSE)=O$23,Itinerario!W29," ")," ")</f>
        <v>#NAME?</v>
      </c>
      <c r="P29" s="261" t="e">
        <f ca="1">_xludf.IFNA(IF(VLOOKUP($D29,Organización_Modular!$F$10:$G$195,2,FALSE)=P$23,Itinerario!T29," ")," ")</f>
        <v>#NAME?</v>
      </c>
      <c r="Q29" s="261" t="e">
        <f ca="1">_xludf.IFNA(IF(VLOOKUP($D29,Organización_Modular!$F$10:$G$195,2,FALSE)=Q$23,Itinerario!W29," ")," ")</f>
        <v>#NAME?</v>
      </c>
      <c r="R29" s="261">
        <f>Organización_Modular!H15</f>
        <v>0</v>
      </c>
      <c r="S29" s="261">
        <f>Organización_Modular!I15</f>
        <v>0</v>
      </c>
      <c r="T29" s="266">
        <f t="shared" si="7"/>
        <v>0</v>
      </c>
      <c r="U29" s="261">
        <f t="shared" si="8"/>
        <v>0</v>
      </c>
      <c r="V29" s="261">
        <f t="shared" si="9"/>
        <v>0</v>
      </c>
      <c r="W29" s="266">
        <f t="shared" si="10"/>
        <v>0</v>
      </c>
      <c r="X29" s="24">
        <f t="shared" si="6"/>
        <v>0</v>
      </c>
      <c r="Y29" s="25"/>
      <c r="Z29" s="25"/>
      <c r="AA29" s="25"/>
      <c r="AB29" s="25"/>
      <c r="AC29" s="25"/>
      <c r="AD29" s="25"/>
      <c r="AE29" s="25"/>
      <c r="AF29" s="25"/>
      <c r="AG29" s="25"/>
      <c r="AH29" s="25"/>
      <c r="AI29" s="25"/>
      <c r="AJ29" s="25"/>
    </row>
    <row r="30" spans="1:36" ht="18" hidden="1" customHeight="1" x14ac:dyDescent="0.25">
      <c r="A30" s="610"/>
      <c r="B30" s="528"/>
      <c r="C30" s="607"/>
      <c r="D30" s="581">
        <f>Organización_Modular!F16</f>
        <v>0</v>
      </c>
      <c r="E30" s="420"/>
      <c r="F30" s="261" t="str">
        <f>_xlfn.IFNA(IF(VLOOKUP($D30,Organización_Modular!$F$10:$G$195,2,FALSE)=F$23,Itinerario!T30," ")," ")</f>
        <v xml:space="preserve"> </v>
      </c>
      <c r="G30" s="261" t="str">
        <f>_xlfn.IFNA(IF(VLOOKUP($D30,Organización_Modular!$F$10:$G$195,2,FALSE)=G$23,Itinerario!W30," ")," ")</f>
        <v xml:space="preserve"> </v>
      </c>
      <c r="H30" s="261" t="str">
        <f>_xlfn.IFNA(IF(VLOOKUP($D30,Organización_Modular!$F$10:$G$195,2,FALSE)=H$23,Itinerario!T30," ")," ")</f>
        <v xml:space="preserve"> </v>
      </c>
      <c r="I30" s="261" t="str">
        <f>_xlfn.IFNA(IF(VLOOKUP($D30,Organización_Modular!$F$10:$G$195,2,FALSE)=I$23,Itinerario!W30," ")," ")</f>
        <v xml:space="preserve"> </v>
      </c>
      <c r="J30" s="261" t="str">
        <f>_xlfn.IFNA(IF(VLOOKUP($D30,Organización_Modular!$F$10:$G$195,2,FALSE)=J$23,Itinerario!T30," ")," ")</f>
        <v xml:space="preserve"> </v>
      </c>
      <c r="K30" s="261" t="str">
        <f>_xlfn.IFNA(IF(VLOOKUP($D30,Organización_Modular!$F$10:$G$195,2,FALSE)=K$23,Itinerario!W30," ")," ")</f>
        <v xml:space="preserve"> </v>
      </c>
      <c r="L30" s="261" t="str">
        <f>_xlfn.IFNA(IF(VLOOKUP($D30,Organización_Modular!$F$10:$G$195,2,FALSE)=L$23,Itinerario!T30," ")," ")</f>
        <v xml:space="preserve"> </v>
      </c>
      <c r="M30" s="261" t="str">
        <f>_xlfn.IFNA(IF(VLOOKUP($D30,Organización_Modular!$F$10:$G$195,2,FALSE)=M$23,Itinerario!W30," ")," ")</f>
        <v xml:space="preserve"> </v>
      </c>
      <c r="N30" s="261" t="e">
        <f ca="1">_xludf.IFNA(IF(VLOOKUP($D30,Organización_Modular!$F$10:$G$195,2,FALSE)=N$23,Itinerario!T30," ")," ")</f>
        <v>#NAME?</v>
      </c>
      <c r="O30" s="261" t="e">
        <f ca="1">_xludf.IFNA(IF(VLOOKUP($D30,Organización_Modular!$F$10:$G$195,2,FALSE)=O$23,Itinerario!W30," ")," ")</f>
        <v>#NAME?</v>
      </c>
      <c r="P30" s="261" t="e">
        <f ca="1">_xludf.IFNA(IF(VLOOKUP($D30,Organización_Modular!$F$10:$G$195,2,FALSE)=P$23,Itinerario!T30," ")," ")</f>
        <v>#NAME?</v>
      </c>
      <c r="Q30" s="261" t="e">
        <f ca="1">_xludf.IFNA(IF(VLOOKUP($D30,Organización_Modular!$F$10:$G$195,2,FALSE)=Q$23,Itinerario!W30," ")," ")</f>
        <v>#NAME?</v>
      </c>
      <c r="R30" s="261">
        <f>Organización_Modular!H16</f>
        <v>0</v>
      </c>
      <c r="S30" s="261">
        <f>Organización_Modular!I16</f>
        <v>0</v>
      </c>
      <c r="T30" s="266">
        <f t="shared" si="7"/>
        <v>0</v>
      </c>
      <c r="U30" s="261">
        <f t="shared" si="8"/>
        <v>0</v>
      </c>
      <c r="V30" s="261">
        <f t="shared" si="9"/>
        <v>0</v>
      </c>
      <c r="W30" s="266">
        <f t="shared" si="10"/>
        <v>0</v>
      </c>
      <c r="X30" s="24">
        <f t="shared" si="6"/>
        <v>0</v>
      </c>
      <c r="Y30" s="25"/>
      <c r="Z30" s="25"/>
      <c r="AA30" s="25"/>
      <c r="AB30" s="25"/>
      <c r="AC30" s="25"/>
      <c r="AD30" s="25"/>
      <c r="AE30" s="25"/>
      <c r="AF30" s="25"/>
      <c r="AG30" s="25"/>
      <c r="AH30" s="25"/>
      <c r="AI30" s="25"/>
      <c r="AJ30" s="25"/>
    </row>
    <row r="31" spans="1:36" ht="18" hidden="1" customHeight="1" x14ac:dyDescent="0.25">
      <c r="A31" s="610"/>
      <c r="B31" s="528"/>
      <c r="C31" s="607"/>
      <c r="D31" s="581">
        <f>Organización_Modular!F17</f>
        <v>0</v>
      </c>
      <c r="E31" s="420"/>
      <c r="F31" s="261" t="str">
        <f>_xlfn.IFNA(IF(VLOOKUP($D31,Organización_Modular!$F$10:$G$195,2,FALSE)=F$23,Itinerario!T31," ")," ")</f>
        <v xml:space="preserve"> </v>
      </c>
      <c r="G31" s="261" t="str">
        <f>_xlfn.IFNA(IF(VLOOKUP($D31,Organización_Modular!$F$10:$G$195,2,FALSE)=G$23,Itinerario!W31," ")," ")</f>
        <v xml:space="preserve"> </v>
      </c>
      <c r="H31" s="261" t="str">
        <f>_xlfn.IFNA(IF(VLOOKUP($D31,Organización_Modular!$F$10:$G$195,2,FALSE)=H$23,Itinerario!T31," ")," ")</f>
        <v xml:space="preserve"> </v>
      </c>
      <c r="I31" s="261" t="str">
        <f>_xlfn.IFNA(IF(VLOOKUP($D31,Organización_Modular!$F$10:$G$195,2,FALSE)=I$23,Itinerario!W31," ")," ")</f>
        <v xml:space="preserve"> </v>
      </c>
      <c r="J31" s="261" t="str">
        <f>_xlfn.IFNA(IF(VLOOKUP($D31,Organización_Modular!$F$10:$G$195,2,FALSE)=J$23,Itinerario!T31," ")," ")</f>
        <v xml:space="preserve"> </v>
      </c>
      <c r="K31" s="261" t="str">
        <f>_xlfn.IFNA(IF(VLOOKUP($D31,Organización_Modular!$F$10:$G$195,2,FALSE)=K$23,Itinerario!W31," ")," ")</f>
        <v xml:space="preserve"> </v>
      </c>
      <c r="L31" s="261" t="str">
        <f>_xlfn.IFNA(IF(VLOOKUP($D31,Organización_Modular!$F$10:$G$195,2,FALSE)=L$23,Itinerario!T31," ")," ")</f>
        <v xml:space="preserve"> </v>
      </c>
      <c r="M31" s="261" t="str">
        <f>_xlfn.IFNA(IF(VLOOKUP($D31,Organización_Modular!$F$10:$G$195,2,FALSE)=M$23,Itinerario!W31," ")," ")</f>
        <v xml:space="preserve"> </v>
      </c>
      <c r="N31" s="261" t="e">
        <f ca="1">_xludf.IFNA(IF(VLOOKUP($D31,Organización_Modular!$F$10:$G$195,2,FALSE)=N$23,Itinerario!T31," ")," ")</f>
        <v>#NAME?</v>
      </c>
      <c r="O31" s="261" t="e">
        <f ca="1">_xludf.IFNA(IF(VLOOKUP($D31,Organización_Modular!$F$10:$G$195,2,FALSE)=O$23,Itinerario!W31," ")," ")</f>
        <v>#NAME?</v>
      </c>
      <c r="P31" s="261" t="e">
        <f ca="1">_xludf.IFNA(IF(VLOOKUP($D31,Organización_Modular!$F$10:$G$195,2,FALSE)=P$23,Itinerario!T31," ")," ")</f>
        <v>#NAME?</v>
      </c>
      <c r="Q31" s="261" t="e">
        <f ca="1">_xludf.IFNA(IF(VLOOKUP($D31,Organización_Modular!$F$10:$G$195,2,FALSE)=Q$23,Itinerario!W31," ")," ")</f>
        <v>#NAME?</v>
      </c>
      <c r="R31" s="261">
        <f>Organización_Modular!H17</f>
        <v>0</v>
      </c>
      <c r="S31" s="261">
        <f>Organización_Modular!I17</f>
        <v>0</v>
      </c>
      <c r="T31" s="266">
        <f t="shared" si="7"/>
        <v>0</v>
      </c>
      <c r="U31" s="261">
        <f t="shared" si="8"/>
        <v>0</v>
      </c>
      <c r="V31" s="261">
        <f t="shared" si="9"/>
        <v>0</v>
      </c>
      <c r="W31" s="266">
        <f t="shared" si="10"/>
        <v>0</v>
      </c>
      <c r="X31" s="24">
        <f t="shared" si="6"/>
        <v>0</v>
      </c>
      <c r="Y31" s="25"/>
      <c r="Z31" s="25"/>
      <c r="AA31" s="25"/>
      <c r="AB31" s="25"/>
      <c r="AC31" s="25"/>
      <c r="AD31" s="25"/>
      <c r="AE31" s="25"/>
      <c r="AF31" s="25"/>
      <c r="AG31" s="25"/>
      <c r="AH31" s="25"/>
      <c r="AI31" s="25"/>
      <c r="AJ31" s="25"/>
    </row>
    <row r="32" spans="1:36" ht="18" hidden="1" customHeight="1" x14ac:dyDescent="0.25">
      <c r="A32" s="610"/>
      <c r="B32" s="528"/>
      <c r="C32" s="607"/>
      <c r="D32" s="581">
        <f>Organización_Modular!F18</f>
        <v>0</v>
      </c>
      <c r="E32" s="420"/>
      <c r="F32" s="261" t="str">
        <f>_xlfn.IFNA(IF(VLOOKUP($D32,Organización_Modular!$F$10:$G$195,2,FALSE)=F$23,Itinerario!T32," ")," ")</f>
        <v xml:space="preserve"> </v>
      </c>
      <c r="G32" s="261" t="str">
        <f>_xlfn.IFNA(IF(VLOOKUP($D32,Organización_Modular!$F$10:$G$195,2,FALSE)=G$23,Itinerario!W32," ")," ")</f>
        <v xml:space="preserve"> </v>
      </c>
      <c r="H32" s="261" t="str">
        <f>_xlfn.IFNA(IF(VLOOKUP($D32,Organización_Modular!$F$10:$G$195,2,FALSE)=H$23,Itinerario!T32," ")," ")</f>
        <v xml:space="preserve"> </v>
      </c>
      <c r="I32" s="261" t="str">
        <f>_xlfn.IFNA(IF(VLOOKUP($D32,Organización_Modular!$F$10:$G$195,2,FALSE)=I$23,Itinerario!W32," ")," ")</f>
        <v xml:space="preserve"> </v>
      </c>
      <c r="J32" s="261" t="str">
        <f>_xlfn.IFNA(IF(VLOOKUP($D32,Organización_Modular!$F$10:$G$195,2,FALSE)=J$23,Itinerario!T32," ")," ")</f>
        <v xml:space="preserve"> </v>
      </c>
      <c r="K32" s="261" t="str">
        <f>_xlfn.IFNA(IF(VLOOKUP($D32,Organización_Modular!$F$10:$G$195,2,FALSE)=K$23,Itinerario!W32," ")," ")</f>
        <v xml:space="preserve"> </v>
      </c>
      <c r="L32" s="261" t="str">
        <f>_xlfn.IFNA(IF(VLOOKUP($D32,Organización_Modular!$F$10:$G$195,2,FALSE)=L$23,Itinerario!T32," ")," ")</f>
        <v xml:space="preserve"> </v>
      </c>
      <c r="M32" s="261" t="str">
        <f>_xlfn.IFNA(IF(VLOOKUP($D32,Organización_Modular!$F$10:$G$195,2,FALSE)=M$23,Itinerario!W32," ")," ")</f>
        <v xml:space="preserve"> </v>
      </c>
      <c r="N32" s="261" t="e">
        <f ca="1">_xludf.IFNA(IF(VLOOKUP($D32,Organización_Modular!$F$10:$G$195,2,FALSE)=N$23,Itinerario!T32," ")," ")</f>
        <v>#NAME?</v>
      </c>
      <c r="O32" s="261" t="e">
        <f ca="1">_xludf.IFNA(IF(VLOOKUP($D32,Organización_Modular!$F$10:$G$195,2,FALSE)=O$23,Itinerario!W32," ")," ")</f>
        <v>#NAME?</v>
      </c>
      <c r="P32" s="261" t="e">
        <f ca="1">_xludf.IFNA(IF(VLOOKUP($D32,Organización_Modular!$F$10:$G$195,2,FALSE)=P$23,Itinerario!T32," ")," ")</f>
        <v>#NAME?</v>
      </c>
      <c r="Q32" s="261" t="e">
        <f ca="1">_xludf.IFNA(IF(VLOOKUP($D32,Organización_Modular!$F$10:$G$195,2,FALSE)=Q$23,Itinerario!W32," ")," ")</f>
        <v>#NAME?</v>
      </c>
      <c r="R32" s="261">
        <f>Organización_Modular!H18</f>
        <v>0</v>
      </c>
      <c r="S32" s="261">
        <f>Organización_Modular!I18</f>
        <v>0</v>
      </c>
      <c r="T32" s="266">
        <f t="shared" si="7"/>
        <v>0</v>
      </c>
      <c r="U32" s="261">
        <f t="shared" si="8"/>
        <v>0</v>
      </c>
      <c r="V32" s="261">
        <f t="shared" si="9"/>
        <v>0</v>
      </c>
      <c r="W32" s="266">
        <f t="shared" si="10"/>
        <v>0</v>
      </c>
      <c r="X32" s="24">
        <f t="shared" si="6"/>
        <v>0</v>
      </c>
      <c r="Y32" s="25"/>
      <c r="Z32" s="25"/>
      <c r="AA32" s="25"/>
      <c r="AB32" s="25"/>
      <c r="AC32" s="25"/>
      <c r="AD32" s="25"/>
      <c r="AE32" s="25"/>
      <c r="AF32" s="25"/>
      <c r="AG32" s="25"/>
      <c r="AH32" s="25"/>
      <c r="AI32" s="25"/>
      <c r="AJ32" s="25"/>
    </row>
    <row r="33" spans="1:36" ht="18" hidden="1" customHeight="1" x14ac:dyDescent="0.25">
      <c r="A33" s="610"/>
      <c r="B33" s="528"/>
      <c r="C33" s="607"/>
      <c r="D33" s="581">
        <f>Organización_Modular!F19</f>
        <v>0</v>
      </c>
      <c r="E33" s="420"/>
      <c r="F33" s="261" t="str">
        <f>_xlfn.IFNA(IF(VLOOKUP($D33,Organización_Modular!$F$10:$G$195,2,FALSE)=F$23,Itinerario!T33," ")," ")</f>
        <v xml:space="preserve"> </v>
      </c>
      <c r="G33" s="261" t="str">
        <f>_xlfn.IFNA(IF(VLOOKUP($D33,Organización_Modular!$F$10:$G$195,2,FALSE)=G$23,Itinerario!W33," ")," ")</f>
        <v xml:space="preserve"> </v>
      </c>
      <c r="H33" s="261" t="str">
        <f>_xlfn.IFNA(IF(VLOOKUP($D33,Organización_Modular!$F$10:$G$195,2,FALSE)=H$23,Itinerario!T33," ")," ")</f>
        <v xml:space="preserve"> </v>
      </c>
      <c r="I33" s="261" t="str">
        <f>_xlfn.IFNA(IF(VLOOKUP($D33,Organización_Modular!$F$10:$G$195,2,FALSE)=I$23,Itinerario!W33," ")," ")</f>
        <v xml:space="preserve"> </v>
      </c>
      <c r="J33" s="261" t="str">
        <f>_xlfn.IFNA(IF(VLOOKUP($D33,Organización_Modular!$F$10:$G$195,2,FALSE)=J$23,Itinerario!T33," ")," ")</f>
        <v xml:space="preserve"> </v>
      </c>
      <c r="K33" s="261" t="str">
        <f>_xlfn.IFNA(IF(VLOOKUP($D33,Organización_Modular!$F$10:$G$195,2,FALSE)=K$23,Itinerario!W33," ")," ")</f>
        <v xml:space="preserve"> </v>
      </c>
      <c r="L33" s="261" t="str">
        <f>_xlfn.IFNA(IF(VLOOKUP($D33,Organización_Modular!$F$10:$G$195,2,FALSE)=L$23,Itinerario!T33," ")," ")</f>
        <v xml:space="preserve"> </v>
      </c>
      <c r="M33" s="261" t="str">
        <f>_xlfn.IFNA(IF(VLOOKUP($D33,Organización_Modular!$F$10:$G$195,2,FALSE)=M$23,Itinerario!W33," ")," ")</f>
        <v xml:space="preserve"> </v>
      </c>
      <c r="N33" s="261" t="e">
        <f ca="1">_xludf.IFNA(IF(VLOOKUP($D33,Organización_Modular!$F$10:$G$195,2,FALSE)=N$23,Itinerario!T33," ")," ")</f>
        <v>#NAME?</v>
      </c>
      <c r="O33" s="261" t="e">
        <f ca="1">_xludf.IFNA(IF(VLOOKUP($D33,Organización_Modular!$F$10:$G$195,2,FALSE)=O$23,Itinerario!W33," ")," ")</f>
        <v>#NAME?</v>
      </c>
      <c r="P33" s="261" t="e">
        <f ca="1">_xludf.IFNA(IF(VLOOKUP($D33,Organización_Modular!$F$10:$G$195,2,FALSE)=P$23,Itinerario!T33," ")," ")</f>
        <v>#NAME?</v>
      </c>
      <c r="Q33" s="261" t="e">
        <f ca="1">_xludf.IFNA(IF(VLOOKUP($D33,Organización_Modular!$F$10:$G$195,2,FALSE)=Q$23,Itinerario!W33," ")," ")</f>
        <v>#NAME?</v>
      </c>
      <c r="R33" s="261">
        <f>Organización_Modular!H19</f>
        <v>0</v>
      </c>
      <c r="S33" s="261">
        <f>Organización_Modular!I19</f>
        <v>0</v>
      </c>
      <c r="T33" s="266">
        <f t="shared" si="7"/>
        <v>0</v>
      </c>
      <c r="U33" s="261">
        <f t="shared" si="8"/>
        <v>0</v>
      </c>
      <c r="V33" s="261">
        <f t="shared" si="9"/>
        <v>0</v>
      </c>
      <c r="W33" s="266">
        <f t="shared" si="10"/>
        <v>0</v>
      </c>
      <c r="X33" s="24">
        <f t="shared" si="6"/>
        <v>0</v>
      </c>
      <c r="Y33" s="25"/>
      <c r="Z33" s="25"/>
      <c r="AA33" s="25"/>
      <c r="AB33" s="25"/>
      <c r="AC33" s="25"/>
      <c r="AD33" s="25"/>
      <c r="AE33" s="25"/>
      <c r="AF33" s="25"/>
      <c r="AG33" s="25"/>
      <c r="AH33" s="25"/>
      <c r="AI33" s="25"/>
      <c r="AJ33" s="25"/>
    </row>
    <row r="34" spans="1:36" ht="18" hidden="1" customHeight="1" x14ac:dyDescent="0.25">
      <c r="A34" s="610"/>
      <c r="B34" s="528"/>
      <c r="C34" s="607"/>
      <c r="D34" s="581">
        <f>Organización_Modular!F20</f>
        <v>0</v>
      </c>
      <c r="E34" s="420"/>
      <c r="F34" s="261" t="str">
        <f>_xlfn.IFNA(IF(VLOOKUP($D34,Organización_Modular!$F$10:$G$195,2,FALSE)=F$23,Itinerario!T34," ")," ")</f>
        <v xml:space="preserve"> </v>
      </c>
      <c r="G34" s="261" t="str">
        <f>_xlfn.IFNA(IF(VLOOKUP($D34,Organización_Modular!$F$10:$G$195,2,FALSE)=G$23,Itinerario!W34," ")," ")</f>
        <v xml:space="preserve"> </v>
      </c>
      <c r="H34" s="261" t="str">
        <f>_xlfn.IFNA(IF(VLOOKUP($D34,Organización_Modular!$F$10:$G$195,2,FALSE)=H$23,Itinerario!T34," ")," ")</f>
        <v xml:space="preserve"> </v>
      </c>
      <c r="I34" s="261" t="str">
        <f>_xlfn.IFNA(IF(VLOOKUP($D34,Organización_Modular!$F$10:$G$195,2,FALSE)=I$23,Itinerario!W34," ")," ")</f>
        <v xml:space="preserve"> </v>
      </c>
      <c r="J34" s="261" t="str">
        <f>_xlfn.IFNA(IF(VLOOKUP($D34,Organización_Modular!$F$10:$G$195,2,FALSE)=J$23,Itinerario!T34," ")," ")</f>
        <v xml:space="preserve"> </v>
      </c>
      <c r="K34" s="261" t="str">
        <f>_xlfn.IFNA(IF(VLOOKUP($D34,Organización_Modular!$F$10:$G$195,2,FALSE)=K$23,Itinerario!W34," ")," ")</f>
        <v xml:space="preserve"> </v>
      </c>
      <c r="L34" s="261" t="str">
        <f>_xlfn.IFNA(IF(VLOOKUP($D34,Organización_Modular!$F$10:$G$195,2,FALSE)=L$23,Itinerario!T34," ")," ")</f>
        <v xml:space="preserve"> </v>
      </c>
      <c r="M34" s="261" t="str">
        <f>_xlfn.IFNA(IF(VLOOKUP($D34,Organización_Modular!$F$10:$G$195,2,FALSE)=M$23,Itinerario!W34," ")," ")</f>
        <v xml:space="preserve"> </v>
      </c>
      <c r="N34" s="261" t="e">
        <f ca="1">_xludf.IFNA(IF(VLOOKUP($D34,Organización_Modular!$F$10:$G$195,2,FALSE)=N$23,Itinerario!T34," ")," ")</f>
        <v>#NAME?</v>
      </c>
      <c r="O34" s="261" t="e">
        <f ca="1">_xludf.IFNA(IF(VLOOKUP($D34,Organización_Modular!$F$10:$G$195,2,FALSE)=O$23,Itinerario!W34," ")," ")</f>
        <v>#NAME?</v>
      </c>
      <c r="P34" s="261" t="e">
        <f ca="1">_xludf.IFNA(IF(VLOOKUP($D34,Organización_Modular!$F$10:$G$195,2,FALSE)=P$23,Itinerario!T34," ")," ")</f>
        <v>#NAME?</v>
      </c>
      <c r="Q34" s="261" t="e">
        <f ca="1">_xludf.IFNA(IF(VLOOKUP($D34,Organización_Modular!$F$10:$G$195,2,FALSE)=Q$23,Itinerario!W34," ")," ")</f>
        <v>#NAME?</v>
      </c>
      <c r="R34" s="261">
        <f>Organización_Modular!H20</f>
        <v>0</v>
      </c>
      <c r="S34" s="261">
        <f>Organización_Modular!I20</f>
        <v>0</v>
      </c>
      <c r="T34" s="266">
        <f t="shared" si="7"/>
        <v>0</v>
      </c>
      <c r="U34" s="261">
        <f t="shared" si="8"/>
        <v>0</v>
      </c>
      <c r="V34" s="261">
        <f t="shared" si="9"/>
        <v>0</v>
      </c>
      <c r="W34" s="266">
        <f t="shared" si="10"/>
        <v>0</v>
      </c>
      <c r="X34" s="24">
        <f t="shared" si="6"/>
        <v>0</v>
      </c>
      <c r="Y34" s="25"/>
      <c r="Z34" s="25"/>
      <c r="AA34" s="25"/>
      <c r="AB34" s="25"/>
      <c r="AC34" s="25"/>
      <c r="AD34" s="25"/>
      <c r="AE34" s="25"/>
      <c r="AF34" s="25"/>
      <c r="AG34" s="25"/>
      <c r="AH34" s="25"/>
      <c r="AI34" s="25"/>
      <c r="AJ34" s="25"/>
    </row>
    <row r="35" spans="1:36" ht="18" hidden="1" customHeight="1" x14ac:dyDescent="0.25">
      <c r="A35" s="610"/>
      <c r="B35" s="528"/>
      <c r="C35" s="607"/>
      <c r="D35" s="581">
        <f>Organización_Modular!F21</f>
        <v>0</v>
      </c>
      <c r="E35" s="420"/>
      <c r="F35" s="261" t="str">
        <f>_xlfn.IFNA(IF(VLOOKUP($D35,Organización_Modular!$F$10:$G$195,2,FALSE)=F$23,Itinerario!T35," ")," ")</f>
        <v xml:space="preserve"> </v>
      </c>
      <c r="G35" s="261" t="str">
        <f>_xlfn.IFNA(IF(VLOOKUP($D35,Organización_Modular!$F$10:$G$195,2,FALSE)=G$23,Itinerario!W35," ")," ")</f>
        <v xml:space="preserve"> </v>
      </c>
      <c r="H35" s="261" t="str">
        <f>_xlfn.IFNA(IF(VLOOKUP($D35,Organización_Modular!$F$10:$G$195,2,FALSE)=H$23,Itinerario!T35," ")," ")</f>
        <v xml:space="preserve"> </v>
      </c>
      <c r="I35" s="261" t="str">
        <f>_xlfn.IFNA(IF(VLOOKUP($D35,Organización_Modular!$F$10:$G$195,2,FALSE)=I$23,Itinerario!W35," ")," ")</f>
        <v xml:space="preserve"> </v>
      </c>
      <c r="J35" s="261" t="str">
        <f>_xlfn.IFNA(IF(VLOOKUP($D35,Organización_Modular!$F$10:$G$195,2,FALSE)=J$23,Itinerario!T35," ")," ")</f>
        <v xml:space="preserve"> </v>
      </c>
      <c r="K35" s="261" t="str">
        <f>_xlfn.IFNA(IF(VLOOKUP($D35,Organización_Modular!$F$10:$G$195,2,FALSE)=K$23,Itinerario!W35," ")," ")</f>
        <v xml:space="preserve"> </v>
      </c>
      <c r="L35" s="261" t="str">
        <f>_xlfn.IFNA(IF(VLOOKUP($D35,Organización_Modular!$F$10:$G$195,2,FALSE)=L$23,Itinerario!T35," ")," ")</f>
        <v xml:space="preserve"> </v>
      </c>
      <c r="M35" s="261" t="str">
        <f>_xlfn.IFNA(IF(VLOOKUP($D35,Organización_Modular!$F$10:$G$195,2,FALSE)=M$23,Itinerario!W35," ")," ")</f>
        <v xml:space="preserve"> </v>
      </c>
      <c r="N35" s="261" t="e">
        <f ca="1">_xludf.IFNA(IF(VLOOKUP($D35,Organización_Modular!$F$10:$G$195,2,FALSE)=N$23,Itinerario!T35," ")," ")</f>
        <v>#NAME?</v>
      </c>
      <c r="O35" s="261" t="e">
        <f ca="1">_xludf.IFNA(IF(VLOOKUP($D35,Organización_Modular!$F$10:$G$195,2,FALSE)=O$23,Itinerario!W35," ")," ")</f>
        <v>#NAME?</v>
      </c>
      <c r="P35" s="261" t="e">
        <f ca="1">_xludf.IFNA(IF(VLOOKUP($D35,Organización_Modular!$F$10:$G$195,2,FALSE)=P$23,Itinerario!T35," ")," ")</f>
        <v>#NAME?</v>
      </c>
      <c r="Q35" s="261" t="e">
        <f ca="1">_xludf.IFNA(IF(VLOOKUP($D35,Organización_Modular!$F$10:$G$195,2,FALSE)=Q$23,Itinerario!W35," ")," ")</f>
        <v>#NAME?</v>
      </c>
      <c r="R35" s="261">
        <f>Organización_Modular!H21</f>
        <v>0</v>
      </c>
      <c r="S35" s="261">
        <f>Organización_Modular!I21</f>
        <v>0</v>
      </c>
      <c r="T35" s="266">
        <f t="shared" si="7"/>
        <v>0</v>
      </c>
      <c r="U35" s="261">
        <f t="shared" si="8"/>
        <v>0</v>
      </c>
      <c r="V35" s="261">
        <f t="shared" si="9"/>
        <v>0</v>
      </c>
      <c r="W35" s="266">
        <f t="shared" si="10"/>
        <v>0</v>
      </c>
      <c r="X35" s="24">
        <f t="shared" si="6"/>
        <v>0</v>
      </c>
      <c r="Y35" s="25"/>
      <c r="Z35" s="25"/>
      <c r="AA35" s="25"/>
      <c r="AB35" s="25"/>
      <c r="AC35" s="25"/>
      <c r="AD35" s="25"/>
      <c r="AE35" s="25"/>
      <c r="AF35" s="25"/>
      <c r="AG35" s="25"/>
      <c r="AH35" s="25"/>
      <c r="AI35" s="25"/>
      <c r="AJ35" s="25"/>
    </row>
    <row r="36" spans="1:36" ht="18" hidden="1" customHeight="1" x14ac:dyDescent="0.25">
      <c r="A36" s="610"/>
      <c r="B36" s="528"/>
      <c r="C36" s="607"/>
      <c r="D36" s="581">
        <f>Organización_Modular!F22</f>
        <v>0</v>
      </c>
      <c r="E36" s="420"/>
      <c r="F36" s="261" t="str">
        <f>_xlfn.IFNA(IF(VLOOKUP($D36,Organización_Modular!$F$10:$G$195,2,FALSE)=F$23,Itinerario!T36," ")," ")</f>
        <v xml:space="preserve"> </v>
      </c>
      <c r="G36" s="261" t="str">
        <f>_xlfn.IFNA(IF(VLOOKUP($D36,Organización_Modular!$F$10:$G$195,2,FALSE)=G$23,Itinerario!W36," ")," ")</f>
        <v xml:space="preserve"> </v>
      </c>
      <c r="H36" s="261" t="str">
        <f>_xlfn.IFNA(IF(VLOOKUP($D36,Organización_Modular!$F$10:$G$195,2,FALSE)=H$23,Itinerario!T36," ")," ")</f>
        <v xml:space="preserve"> </v>
      </c>
      <c r="I36" s="261" t="str">
        <f>_xlfn.IFNA(IF(VLOOKUP($D36,Organización_Modular!$F$10:$G$195,2,FALSE)=I$23,Itinerario!W36," ")," ")</f>
        <v xml:space="preserve"> </v>
      </c>
      <c r="J36" s="261" t="str">
        <f>_xlfn.IFNA(IF(VLOOKUP($D36,Organización_Modular!$F$10:$G$195,2,FALSE)=J$23,Itinerario!T36," ")," ")</f>
        <v xml:space="preserve"> </v>
      </c>
      <c r="K36" s="261" t="str">
        <f>_xlfn.IFNA(IF(VLOOKUP($D36,Organización_Modular!$F$10:$G$195,2,FALSE)=K$23,Itinerario!W36," ")," ")</f>
        <v xml:space="preserve"> </v>
      </c>
      <c r="L36" s="261" t="str">
        <f>_xlfn.IFNA(IF(VLOOKUP($D36,Organización_Modular!$F$10:$G$195,2,FALSE)=L$23,Itinerario!T36," ")," ")</f>
        <v xml:space="preserve"> </v>
      </c>
      <c r="M36" s="261" t="str">
        <f>_xlfn.IFNA(IF(VLOOKUP($D36,Organización_Modular!$F$10:$G$195,2,FALSE)=M$23,Itinerario!W36," ")," ")</f>
        <v xml:space="preserve"> </v>
      </c>
      <c r="N36" s="261" t="e">
        <f ca="1">_xludf.IFNA(IF(VLOOKUP($D36,Organización_Modular!$F$10:$G$195,2,FALSE)=N$23,Itinerario!T36," ")," ")</f>
        <v>#NAME?</v>
      </c>
      <c r="O36" s="261" t="e">
        <f ca="1">_xludf.IFNA(IF(VLOOKUP($D36,Organización_Modular!$F$10:$G$195,2,FALSE)=O$23,Itinerario!W36," ")," ")</f>
        <v>#NAME?</v>
      </c>
      <c r="P36" s="261" t="e">
        <f ca="1">_xludf.IFNA(IF(VLOOKUP($D36,Organización_Modular!$F$10:$G$195,2,FALSE)=P$23,Itinerario!T36," ")," ")</f>
        <v>#NAME?</v>
      </c>
      <c r="Q36" s="261" t="e">
        <f ca="1">_xludf.IFNA(IF(VLOOKUP($D36,Organización_Modular!$F$10:$G$195,2,FALSE)=Q$23,Itinerario!W36," ")," ")</f>
        <v>#NAME?</v>
      </c>
      <c r="R36" s="261">
        <f>Organización_Modular!H22</f>
        <v>0</v>
      </c>
      <c r="S36" s="261">
        <f>Organización_Modular!I22</f>
        <v>0</v>
      </c>
      <c r="T36" s="266">
        <f t="shared" si="7"/>
        <v>0</v>
      </c>
      <c r="U36" s="261">
        <f t="shared" si="8"/>
        <v>0</v>
      </c>
      <c r="V36" s="261">
        <f t="shared" si="9"/>
        <v>0</v>
      </c>
      <c r="W36" s="266">
        <f t="shared" si="10"/>
        <v>0</v>
      </c>
      <c r="X36" s="24">
        <f t="shared" si="6"/>
        <v>0</v>
      </c>
      <c r="Y36" s="25"/>
      <c r="Z36" s="25"/>
      <c r="AA36" s="25"/>
      <c r="AB36" s="25"/>
      <c r="AC36" s="25"/>
      <c r="AD36" s="25"/>
      <c r="AE36" s="25"/>
      <c r="AF36" s="25"/>
      <c r="AG36" s="25"/>
      <c r="AH36" s="25"/>
      <c r="AI36" s="25"/>
      <c r="AJ36" s="25"/>
    </row>
    <row r="37" spans="1:36" ht="18" hidden="1" customHeight="1" x14ac:dyDescent="0.25">
      <c r="A37" s="610"/>
      <c r="B37" s="528"/>
      <c r="C37" s="607"/>
      <c r="D37" s="581">
        <f>Organización_Modular!F23</f>
        <v>0</v>
      </c>
      <c r="E37" s="420"/>
      <c r="F37" s="261" t="str">
        <f>_xlfn.IFNA(IF(VLOOKUP($D37,Organización_Modular!$F$10:$G$195,2,FALSE)=F$23,Itinerario!T37," ")," ")</f>
        <v xml:space="preserve"> </v>
      </c>
      <c r="G37" s="261" t="str">
        <f>_xlfn.IFNA(IF(VLOOKUP($D37,Organización_Modular!$F$10:$G$195,2,FALSE)=G$23,Itinerario!W37," ")," ")</f>
        <v xml:space="preserve"> </v>
      </c>
      <c r="H37" s="261" t="str">
        <f>_xlfn.IFNA(IF(VLOOKUP($D37,Organización_Modular!$F$10:$G$195,2,FALSE)=H$23,Itinerario!T37," ")," ")</f>
        <v xml:space="preserve"> </v>
      </c>
      <c r="I37" s="261" t="str">
        <f>_xlfn.IFNA(IF(VLOOKUP($D37,Organización_Modular!$F$10:$G$195,2,FALSE)=I$23,Itinerario!W37," ")," ")</f>
        <v xml:space="preserve"> </v>
      </c>
      <c r="J37" s="261" t="str">
        <f>_xlfn.IFNA(IF(VLOOKUP($D37,Organización_Modular!$F$10:$G$195,2,FALSE)=J$23,Itinerario!T37," ")," ")</f>
        <v xml:space="preserve"> </v>
      </c>
      <c r="K37" s="261" t="str">
        <f>_xlfn.IFNA(IF(VLOOKUP($D37,Organización_Modular!$F$10:$G$195,2,FALSE)=K$23,Itinerario!W37," ")," ")</f>
        <v xml:space="preserve"> </v>
      </c>
      <c r="L37" s="261" t="str">
        <f>_xlfn.IFNA(IF(VLOOKUP($D37,Organización_Modular!$F$10:$G$195,2,FALSE)=L$23,Itinerario!T37," ")," ")</f>
        <v xml:space="preserve"> </v>
      </c>
      <c r="M37" s="261" t="str">
        <f>_xlfn.IFNA(IF(VLOOKUP($D37,Organización_Modular!$F$10:$G$195,2,FALSE)=M$23,Itinerario!W37," ")," ")</f>
        <v xml:space="preserve"> </v>
      </c>
      <c r="N37" s="261" t="e">
        <f ca="1">_xludf.IFNA(IF(VLOOKUP($D37,Organización_Modular!$F$10:$G$195,2,FALSE)=N$23,Itinerario!T37," ")," ")</f>
        <v>#NAME?</v>
      </c>
      <c r="O37" s="261" t="e">
        <f ca="1">_xludf.IFNA(IF(VLOOKUP($D37,Organización_Modular!$F$10:$G$195,2,FALSE)=O$23,Itinerario!W37," ")," ")</f>
        <v>#NAME?</v>
      </c>
      <c r="P37" s="261" t="e">
        <f ca="1">_xludf.IFNA(IF(VLOOKUP($D37,Organización_Modular!$F$10:$G$195,2,FALSE)=P$23,Itinerario!T37," ")," ")</f>
        <v>#NAME?</v>
      </c>
      <c r="Q37" s="261" t="e">
        <f ca="1">_xludf.IFNA(IF(VLOOKUP($D37,Organización_Modular!$F$10:$G$195,2,FALSE)=Q$23,Itinerario!W37," ")," ")</f>
        <v>#NAME?</v>
      </c>
      <c r="R37" s="261">
        <f>Organización_Modular!H23</f>
        <v>0</v>
      </c>
      <c r="S37" s="261">
        <f>Organización_Modular!I23</f>
        <v>0</v>
      </c>
      <c r="T37" s="266">
        <f t="shared" si="7"/>
        <v>0</v>
      </c>
      <c r="U37" s="261">
        <f t="shared" si="8"/>
        <v>0</v>
      </c>
      <c r="V37" s="261">
        <f t="shared" si="9"/>
        <v>0</v>
      </c>
      <c r="W37" s="266">
        <f t="shared" si="10"/>
        <v>0</v>
      </c>
      <c r="X37" s="24">
        <f t="shared" si="6"/>
        <v>0</v>
      </c>
      <c r="Y37" s="25"/>
      <c r="Z37" s="25"/>
      <c r="AA37" s="25"/>
      <c r="AB37" s="25"/>
      <c r="AC37" s="25"/>
      <c r="AD37" s="25"/>
      <c r="AE37" s="25"/>
      <c r="AF37" s="25"/>
      <c r="AG37" s="25"/>
      <c r="AH37" s="25"/>
      <c r="AI37" s="25"/>
      <c r="AJ37" s="25"/>
    </row>
    <row r="38" spans="1:36" ht="18" hidden="1" customHeight="1" x14ac:dyDescent="0.25">
      <c r="A38" s="610"/>
      <c r="B38" s="528"/>
      <c r="C38" s="607"/>
      <c r="D38" s="581">
        <f>Organización_Modular!F24</f>
        <v>0</v>
      </c>
      <c r="E38" s="420"/>
      <c r="F38" s="261" t="str">
        <f>_xlfn.IFNA(IF(VLOOKUP($D38,Organización_Modular!$F$10:$G$195,2,FALSE)=F$23,Itinerario!T38," ")," ")</f>
        <v xml:space="preserve"> </v>
      </c>
      <c r="G38" s="261" t="str">
        <f>_xlfn.IFNA(IF(VLOOKUP($D38,Organización_Modular!$F$10:$G$195,2,FALSE)=G$23,Itinerario!W38," ")," ")</f>
        <v xml:space="preserve"> </v>
      </c>
      <c r="H38" s="261" t="str">
        <f>_xlfn.IFNA(IF(VLOOKUP($D38,Organización_Modular!$F$10:$G$195,2,FALSE)=H$23,Itinerario!T38," ")," ")</f>
        <v xml:space="preserve"> </v>
      </c>
      <c r="I38" s="261" t="str">
        <f>_xlfn.IFNA(IF(VLOOKUP($D38,Organización_Modular!$F$10:$G$195,2,FALSE)=I$23,Itinerario!W38," ")," ")</f>
        <v xml:space="preserve"> </v>
      </c>
      <c r="J38" s="261" t="str">
        <f>_xlfn.IFNA(IF(VLOOKUP($D38,Organización_Modular!$F$10:$G$195,2,FALSE)=J$23,Itinerario!T38," ")," ")</f>
        <v xml:space="preserve"> </v>
      </c>
      <c r="K38" s="261" t="str">
        <f>_xlfn.IFNA(IF(VLOOKUP($D38,Organización_Modular!$F$10:$G$195,2,FALSE)=K$23,Itinerario!W38," ")," ")</f>
        <v xml:space="preserve"> </v>
      </c>
      <c r="L38" s="261" t="str">
        <f>_xlfn.IFNA(IF(VLOOKUP($D38,Organización_Modular!$F$10:$G$195,2,FALSE)=L$23,Itinerario!T38," ")," ")</f>
        <v xml:space="preserve"> </v>
      </c>
      <c r="M38" s="261" t="str">
        <f>_xlfn.IFNA(IF(VLOOKUP($D38,Organización_Modular!$F$10:$G$195,2,FALSE)=M$23,Itinerario!W38," ")," ")</f>
        <v xml:space="preserve"> </v>
      </c>
      <c r="N38" s="261" t="e">
        <f ca="1">_xludf.IFNA(IF(VLOOKUP($D38,Organización_Modular!$F$10:$G$195,2,FALSE)=N$23,Itinerario!T38," ")," ")</f>
        <v>#NAME?</v>
      </c>
      <c r="O38" s="261" t="e">
        <f ca="1">_xludf.IFNA(IF(VLOOKUP($D38,Organización_Modular!$F$10:$G$195,2,FALSE)=O$23,Itinerario!W38," ")," ")</f>
        <v>#NAME?</v>
      </c>
      <c r="P38" s="261" t="e">
        <f ca="1">_xludf.IFNA(IF(VLOOKUP($D38,Organización_Modular!$F$10:$G$195,2,FALSE)=P$23,Itinerario!T38," ")," ")</f>
        <v>#NAME?</v>
      </c>
      <c r="Q38" s="261" t="e">
        <f ca="1">_xludf.IFNA(IF(VLOOKUP($D38,Organización_Modular!$F$10:$G$195,2,FALSE)=Q$23,Itinerario!W38," ")," ")</f>
        <v>#NAME?</v>
      </c>
      <c r="R38" s="261">
        <f>Organización_Modular!H24</f>
        <v>0</v>
      </c>
      <c r="S38" s="261">
        <f>Organización_Modular!I24</f>
        <v>0</v>
      </c>
      <c r="T38" s="266">
        <f t="shared" si="7"/>
        <v>0</v>
      </c>
      <c r="U38" s="261">
        <f t="shared" si="8"/>
        <v>0</v>
      </c>
      <c r="V38" s="261">
        <f t="shared" si="9"/>
        <v>0</v>
      </c>
      <c r="W38" s="266">
        <f t="shared" si="10"/>
        <v>0</v>
      </c>
      <c r="X38" s="24">
        <f t="shared" si="6"/>
        <v>0</v>
      </c>
      <c r="Y38" s="25"/>
      <c r="Z38" s="25"/>
      <c r="AA38" s="25"/>
      <c r="AB38" s="25"/>
      <c r="AC38" s="25"/>
      <c r="AD38" s="25"/>
      <c r="AE38" s="25"/>
      <c r="AF38" s="25"/>
      <c r="AG38" s="25"/>
      <c r="AH38" s="25"/>
      <c r="AI38" s="25"/>
      <c r="AJ38" s="25"/>
    </row>
    <row r="39" spans="1:36" ht="18" hidden="1" customHeight="1" x14ac:dyDescent="0.25">
      <c r="A39" s="610"/>
      <c r="B39" s="528"/>
      <c r="C39" s="607"/>
      <c r="D39" s="581">
        <f>Organización_Modular!F25</f>
        <v>0</v>
      </c>
      <c r="E39" s="420"/>
      <c r="F39" s="261" t="str">
        <f>_xlfn.IFNA(IF(VLOOKUP($D39,Organización_Modular!$F$10:$G$195,2,FALSE)=F$23,Itinerario!T39," ")," ")</f>
        <v xml:space="preserve"> </v>
      </c>
      <c r="G39" s="261" t="str">
        <f>_xlfn.IFNA(IF(VLOOKUP($D39,Organización_Modular!$F$10:$G$195,2,FALSE)=G$23,Itinerario!W39," ")," ")</f>
        <v xml:space="preserve"> </v>
      </c>
      <c r="H39" s="261" t="str">
        <f>_xlfn.IFNA(IF(VLOOKUP($D39,Organización_Modular!$F$10:$G$195,2,FALSE)=H$23,Itinerario!T39," ")," ")</f>
        <v xml:space="preserve"> </v>
      </c>
      <c r="I39" s="261" t="str">
        <f>_xlfn.IFNA(IF(VLOOKUP($D39,Organización_Modular!$F$10:$G$195,2,FALSE)=I$23,Itinerario!W39," ")," ")</f>
        <v xml:space="preserve"> </v>
      </c>
      <c r="J39" s="261" t="str">
        <f>_xlfn.IFNA(IF(VLOOKUP($D39,Organización_Modular!$F$10:$G$195,2,FALSE)=J$23,Itinerario!T39," ")," ")</f>
        <v xml:space="preserve"> </v>
      </c>
      <c r="K39" s="261" t="str">
        <f>_xlfn.IFNA(IF(VLOOKUP($D39,Organización_Modular!$F$10:$G$195,2,FALSE)=K$23,Itinerario!W39," ")," ")</f>
        <v xml:space="preserve"> </v>
      </c>
      <c r="L39" s="261" t="str">
        <f>_xlfn.IFNA(IF(VLOOKUP($D39,Organización_Modular!$F$10:$G$195,2,FALSE)=L$23,Itinerario!T39," ")," ")</f>
        <v xml:space="preserve"> </v>
      </c>
      <c r="M39" s="261" t="str">
        <f>_xlfn.IFNA(IF(VLOOKUP($D39,Organización_Modular!$F$10:$G$195,2,FALSE)=M$23,Itinerario!W39," ")," ")</f>
        <v xml:space="preserve"> </v>
      </c>
      <c r="N39" s="261" t="e">
        <f ca="1">_xludf.IFNA(IF(VLOOKUP($D39,Organización_Modular!$F$10:$G$195,2,FALSE)=N$23,Itinerario!T39," ")," ")</f>
        <v>#NAME?</v>
      </c>
      <c r="O39" s="261" t="e">
        <f ca="1">_xludf.IFNA(IF(VLOOKUP($D39,Organización_Modular!$F$10:$G$195,2,FALSE)=O$23,Itinerario!W39," ")," ")</f>
        <v>#NAME?</v>
      </c>
      <c r="P39" s="261" t="e">
        <f ca="1">_xludf.IFNA(IF(VLOOKUP($D39,Organización_Modular!$F$10:$G$195,2,FALSE)=P$23,Itinerario!T39," ")," ")</f>
        <v>#NAME?</v>
      </c>
      <c r="Q39" s="261" t="e">
        <f ca="1">_xludf.IFNA(IF(VLOOKUP($D39,Organización_Modular!$F$10:$G$195,2,FALSE)=Q$23,Itinerario!W39," ")," ")</f>
        <v>#NAME?</v>
      </c>
      <c r="R39" s="261">
        <f>Organización_Modular!H25</f>
        <v>0</v>
      </c>
      <c r="S39" s="261">
        <f>Organización_Modular!I25</f>
        <v>0</v>
      </c>
      <c r="T39" s="266">
        <f t="shared" si="7"/>
        <v>0</v>
      </c>
      <c r="U39" s="261">
        <f t="shared" si="8"/>
        <v>0</v>
      </c>
      <c r="V39" s="261">
        <f t="shared" si="9"/>
        <v>0</v>
      </c>
      <c r="W39" s="266">
        <f t="shared" si="10"/>
        <v>0</v>
      </c>
      <c r="X39" s="24">
        <f t="shared" si="6"/>
        <v>0</v>
      </c>
      <c r="Y39" s="25"/>
      <c r="Z39" s="25"/>
      <c r="AA39" s="25"/>
      <c r="AB39" s="25"/>
      <c r="AC39" s="25"/>
      <c r="AD39" s="25"/>
      <c r="AE39" s="25"/>
      <c r="AF39" s="25"/>
      <c r="AG39" s="25"/>
      <c r="AH39" s="25"/>
      <c r="AI39" s="25"/>
      <c r="AJ39" s="25"/>
    </row>
    <row r="40" spans="1:36" ht="18" hidden="1" customHeight="1" x14ac:dyDescent="0.25">
      <c r="A40" s="610"/>
      <c r="B40" s="528"/>
      <c r="C40" s="607"/>
      <c r="D40" s="581">
        <f>Organización_Modular!F26</f>
        <v>0</v>
      </c>
      <c r="E40" s="420"/>
      <c r="F40" s="261" t="str">
        <f>_xlfn.IFNA(IF(VLOOKUP($D40,Organización_Modular!$F$10:$G$195,2,FALSE)=F$23,Itinerario!T40," ")," ")</f>
        <v xml:space="preserve"> </v>
      </c>
      <c r="G40" s="261" t="str">
        <f>_xlfn.IFNA(IF(VLOOKUP($D40,Organización_Modular!$F$10:$G$195,2,FALSE)=G$23,Itinerario!W40," ")," ")</f>
        <v xml:space="preserve"> </v>
      </c>
      <c r="H40" s="261" t="str">
        <f>_xlfn.IFNA(IF(VLOOKUP($D40,Organización_Modular!$F$10:$G$195,2,FALSE)=H$23,Itinerario!T40," ")," ")</f>
        <v xml:space="preserve"> </v>
      </c>
      <c r="I40" s="261" t="str">
        <f>_xlfn.IFNA(IF(VLOOKUP($D40,Organización_Modular!$F$10:$G$195,2,FALSE)=I$23,Itinerario!W40," ")," ")</f>
        <v xml:space="preserve"> </v>
      </c>
      <c r="J40" s="261" t="str">
        <f>_xlfn.IFNA(IF(VLOOKUP($D40,Organización_Modular!$F$10:$G$195,2,FALSE)=J$23,Itinerario!T40," ")," ")</f>
        <v xml:space="preserve"> </v>
      </c>
      <c r="K40" s="261" t="str">
        <f>_xlfn.IFNA(IF(VLOOKUP($D40,Organización_Modular!$F$10:$G$195,2,FALSE)=K$23,Itinerario!W40," ")," ")</f>
        <v xml:space="preserve"> </v>
      </c>
      <c r="L40" s="261" t="str">
        <f>_xlfn.IFNA(IF(VLOOKUP($D40,Organización_Modular!$F$10:$G$195,2,FALSE)=L$23,Itinerario!T40," ")," ")</f>
        <v xml:space="preserve"> </v>
      </c>
      <c r="M40" s="261" t="str">
        <f>_xlfn.IFNA(IF(VLOOKUP($D40,Organización_Modular!$F$10:$G$195,2,FALSE)=M$23,Itinerario!W40," ")," ")</f>
        <v xml:space="preserve"> </v>
      </c>
      <c r="N40" s="261" t="e">
        <f ca="1">_xludf.IFNA(IF(VLOOKUP($D40,Organización_Modular!$F$10:$G$195,2,FALSE)=N$23,Itinerario!T40," ")," ")</f>
        <v>#NAME?</v>
      </c>
      <c r="O40" s="261" t="e">
        <f ca="1">_xludf.IFNA(IF(VLOOKUP($D40,Organización_Modular!$F$10:$G$195,2,FALSE)=O$23,Itinerario!W40," ")," ")</f>
        <v>#NAME?</v>
      </c>
      <c r="P40" s="261" t="e">
        <f ca="1">_xludf.IFNA(IF(VLOOKUP($D40,Organización_Modular!$F$10:$G$195,2,FALSE)=P$23,Itinerario!T40," ")," ")</f>
        <v>#NAME?</v>
      </c>
      <c r="Q40" s="261" t="e">
        <f ca="1">_xludf.IFNA(IF(VLOOKUP($D40,Organización_Modular!$F$10:$G$195,2,FALSE)=Q$23,Itinerario!W40," ")," ")</f>
        <v>#NAME?</v>
      </c>
      <c r="R40" s="261">
        <f>Organización_Modular!H26</f>
        <v>0</v>
      </c>
      <c r="S40" s="261">
        <f>Organización_Modular!I26</f>
        <v>0</v>
      </c>
      <c r="T40" s="266">
        <f t="shared" si="7"/>
        <v>0</v>
      </c>
      <c r="U40" s="261">
        <f t="shared" si="8"/>
        <v>0</v>
      </c>
      <c r="V40" s="261">
        <f t="shared" si="9"/>
        <v>0</v>
      </c>
      <c r="W40" s="266">
        <f t="shared" si="10"/>
        <v>0</v>
      </c>
      <c r="X40" s="24">
        <f t="shared" si="6"/>
        <v>0</v>
      </c>
      <c r="Y40" s="25"/>
      <c r="Z40" s="25"/>
      <c r="AA40" s="25"/>
      <c r="AB40" s="25"/>
      <c r="AC40" s="25"/>
      <c r="AD40" s="25"/>
      <c r="AE40" s="25"/>
      <c r="AF40" s="25"/>
      <c r="AG40" s="25"/>
      <c r="AH40" s="25"/>
      <c r="AI40" s="25"/>
      <c r="AJ40" s="25"/>
    </row>
    <row r="41" spans="1:36" ht="18" hidden="1" customHeight="1" x14ac:dyDescent="0.25">
      <c r="A41" s="610"/>
      <c r="B41" s="528"/>
      <c r="C41" s="607"/>
      <c r="D41" s="581">
        <f>Organización_Modular!F27</f>
        <v>0</v>
      </c>
      <c r="E41" s="420"/>
      <c r="F41" s="261" t="str">
        <f>_xlfn.IFNA(IF(VLOOKUP($D41,Organización_Modular!$F$10:$G$195,2,FALSE)=F$23,Itinerario!T41," ")," ")</f>
        <v xml:space="preserve"> </v>
      </c>
      <c r="G41" s="261" t="str">
        <f>_xlfn.IFNA(IF(VLOOKUP($D41,Organización_Modular!$F$10:$G$195,2,FALSE)=G$23,Itinerario!W41," ")," ")</f>
        <v xml:space="preserve"> </v>
      </c>
      <c r="H41" s="261" t="str">
        <f>_xlfn.IFNA(IF(VLOOKUP($D41,Organización_Modular!$F$10:$G$195,2,FALSE)=H$23,Itinerario!T41," ")," ")</f>
        <v xml:space="preserve"> </v>
      </c>
      <c r="I41" s="261" t="str">
        <f>_xlfn.IFNA(IF(VLOOKUP($D41,Organización_Modular!$F$10:$G$195,2,FALSE)=I$23,Itinerario!W41," ")," ")</f>
        <v xml:space="preserve"> </v>
      </c>
      <c r="J41" s="261" t="str">
        <f>_xlfn.IFNA(IF(VLOOKUP($D41,Organización_Modular!$F$10:$G$195,2,FALSE)=J$23,Itinerario!T41," ")," ")</f>
        <v xml:space="preserve"> </v>
      </c>
      <c r="K41" s="261" t="str">
        <f>_xlfn.IFNA(IF(VLOOKUP($D41,Organización_Modular!$F$10:$G$195,2,FALSE)=K$23,Itinerario!W41," ")," ")</f>
        <v xml:space="preserve"> </v>
      </c>
      <c r="L41" s="261" t="str">
        <f>_xlfn.IFNA(IF(VLOOKUP($D41,Organización_Modular!$F$10:$G$195,2,FALSE)=L$23,Itinerario!T41," ")," ")</f>
        <v xml:space="preserve"> </v>
      </c>
      <c r="M41" s="261" t="str">
        <f>_xlfn.IFNA(IF(VLOOKUP($D41,Organización_Modular!$F$10:$G$195,2,FALSE)=M$23,Itinerario!W41," ")," ")</f>
        <v xml:space="preserve"> </v>
      </c>
      <c r="N41" s="261" t="e">
        <f ca="1">_xludf.IFNA(IF(VLOOKUP($D41,Organización_Modular!$F$10:$G$195,2,FALSE)=N$23,Itinerario!T41," ")," ")</f>
        <v>#NAME?</v>
      </c>
      <c r="O41" s="261" t="e">
        <f ca="1">_xludf.IFNA(IF(VLOOKUP($D41,Organización_Modular!$F$10:$G$195,2,FALSE)=O$23,Itinerario!W41," ")," ")</f>
        <v>#NAME?</v>
      </c>
      <c r="P41" s="261" t="e">
        <f ca="1">_xludf.IFNA(IF(VLOOKUP($D41,Organización_Modular!$F$10:$G$195,2,FALSE)=P$23,Itinerario!T41," ")," ")</f>
        <v>#NAME?</v>
      </c>
      <c r="Q41" s="261" t="e">
        <f ca="1">_xludf.IFNA(IF(VLOOKUP($D41,Organización_Modular!$F$10:$G$195,2,FALSE)=Q$23,Itinerario!W41," ")," ")</f>
        <v>#NAME?</v>
      </c>
      <c r="R41" s="261">
        <f>Organización_Modular!H27</f>
        <v>0</v>
      </c>
      <c r="S41" s="261">
        <f>Organización_Modular!I27</f>
        <v>0</v>
      </c>
      <c r="T41" s="266">
        <f t="shared" si="7"/>
        <v>0</v>
      </c>
      <c r="U41" s="261">
        <f t="shared" si="8"/>
        <v>0</v>
      </c>
      <c r="V41" s="261">
        <f t="shared" si="9"/>
        <v>0</v>
      </c>
      <c r="W41" s="266">
        <f t="shared" si="10"/>
        <v>0</v>
      </c>
      <c r="X41" s="24">
        <f t="shared" si="6"/>
        <v>0</v>
      </c>
      <c r="Y41" s="25"/>
      <c r="Z41" s="25"/>
      <c r="AA41" s="25"/>
      <c r="AB41" s="25"/>
      <c r="AC41" s="25"/>
      <c r="AD41" s="25"/>
      <c r="AE41" s="25"/>
      <c r="AF41" s="25"/>
      <c r="AG41" s="25"/>
      <c r="AH41" s="25"/>
      <c r="AI41" s="25"/>
      <c r="AJ41" s="25"/>
    </row>
    <row r="42" spans="1:36" ht="18" hidden="1" customHeight="1" x14ac:dyDescent="0.25">
      <c r="A42" s="610"/>
      <c r="B42" s="528"/>
      <c r="C42" s="607"/>
      <c r="D42" s="581">
        <f>Organización_Modular!F28</f>
        <v>0</v>
      </c>
      <c r="E42" s="420"/>
      <c r="F42" s="261" t="str">
        <f>_xlfn.IFNA(IF(VLOOKUP($D42,Organización_Modular!$F$10:$G$195,2,FALSE)=F$23,Itinerario!T42," ")," ")</f>
        <v xml:space="preserve"> </v>
      </c>
      <c r="G42" s="261" t="str">
        <f>_xlfn.IFNA(IF(VLOOKUP($D42,Organización_Modular!$F$10:$G$195,2,FALSE)=G$23,Itinerario!W42," ")," ")</f>
        <v xml:space="preserve"> </v>
      </c>
      <c r="H42" s="261" t="str">
        <f>_xlfn.IFNA(IF(VLOOKUP($D42,Organización_Modular!$F$10:$G$195,2,FALSE)=H$23,Itinerario!T42," ")," ")</f>
        <v xml:space="preserve"> </v>
      </c>
      <c r="I42" s="261" t="str">
        <f>_xlfn.IFNA(IF(VLOOKUP($D42,Organización_Modular!$F$10:$G$195,2,FALSE)=I$23,Itinerario!W42," ")," ")</f>
        <v xml:space="preserve"> </v>
      </c>
      <c r="J42" s="261" t="str">
        <f>_xlfn.IFNA(IF(VLOOKUP($D42,Organización_Modular!$F$10:$G$195,2,FALSE)=J$23,Itinerario!T42," ")," ")</f>
        <v xml:space="preserve"> </v>
      </c>
      <c r="K42" s="261" t="str">
        <f>_xlfn.IFNA(IF(VLOOKUP($D42,Organización_Modular!$F$10:$G$195,2,FALSE)=K$23,Itinerario!W42," ")," ")</f>
        <v xml:space="preserve"> </v>
      </c>
      <c r="L42" s="261" t="str">
        <f>_xlfn.IFNA(IF(VLOOKUP($D42,Organización_Modular!$F$10:$G$195,2,FALSE)=L$23,Itinerario!T42," ")," ")</f>
        <v xml:space="preserve"> </v>
      </c>
      <c r="M42" s="261" t="str">
        <f>_xlfn.IFNA(IF(VLOOKUP($D42,Organización_Modular!$F$10:$G$195,2,FALSE)=M$23,Itinerario!W42," ")," ")</f>
        <v xml:space="preserve"> </v>
      </c>
      <c r="N42" s="261" t="e">
        <f ca="1">_xludf.IFNA(IF(VLOOKUP($D42,Organización_Modular!$F$10:$G$195,2,FALSE)=N$23,Itinerario!T42," ")," ")</f>
        <v>#NAME?</v>
      </c>
      <c r="O42" s="261" t="e">
        <f ca="1">_xludf.IFNA(IF(VLOOKUP($D42,Organización_Modular!$F$10:$G$195,2,FALSE)=O$23,Itinerario!W42," ")," ")</f>
        <v>#NAME?</v>
      </c>
      <c r="P42" s="261" t="e">
        <f ca="1">_xludf.IFNA(IF(VLOOKUP($D42,Organización_Modular!$F$10:$G$195,2,FALSE)=P$23,Itinerario!T42," ")," ")</f>
        <v>#NAME?</v>
      </c>
      <c r="Q42" s="261" t="e">
        <f ca="1">_xludf.IFNA(IF(VLOOKUP($D42,Organización_Modular!$F$10:$G$195,2,FALSE)=Q$23,Itinerario!W42," ")," ")</f>
        <v>#NAME?</v>
      </c>
      <c r="R42" s="261">
        <f>Organización_Modular!H28</f>
        <v>0</v>
      </c>
      <c r="S42" s="261">
        <f>Organización_Modular!I28</f>
        <v>0</v>
      </c>
      <c r="T42" s="266">
        <f t="shared" si="7"/>
        <v>0</v>
      </c>
      <c r="U42" s="261">
        <f t="shared" si="8"/>
        <v>0</v>
      </c>
      <c r="V42" s="261">
        <f t="shared" si="9"/>
        <v>0</v>
      </c>
      <c r="W42" s="266">
        <f t="shared" si="10"/>
        <v>0</v>
      </c>
      <c r="X42" s="24">
        <f t="shared" si="6"/>
        <v>0</v>
      </c>
      <c r="Y42" s="25"/>
      <c r="Z42" s="25"/>
      <c r="AA42" s="25"/>
      <c r="AB42" s="25"/>
      <c r="AC42" s="25"/>
      <c r="AD42" s="25"/>
      <c r="AE42" s="25"/>
      <c r="AF42" s="25"/>
      <c r="AG42" s="25"/>
      <c r="AH42" s="25"/>
      <c r="AI42" s="25"/>
      <c r="AJ42" s="25"/>
    </row>
    <row r="43" spans="1:36" ht="18" hidden="1" customHeight="1" x14ac:dyDescent="0.25">
      <c r="A43" s="610"/>
      <c r="B43" s="529"/>
      <c r="C43" s="608"/>
      <c r="D43" s="581">
        <f>Organización_Modular!F29</f>
        <v>0</v>
      </c>
      <c r="E43" s="420"/>
      <c r="F43" s="261" t="str">
        <f>_xlfn.IFNA(IF(VLOOKUP($D43,Organización_Modular!$F$10:$G$195,2,FALSE)=F$23,Itinerario!T43," ")," ")</f>
        <v xml:space="preserve"> </v>
      </c>
      <c r="G43" s="261" t="str">
        <f>_xlfn.IFNA(IF(VLOOKUP($D43,Organización_Modular!$F$10:$G$195,2,FALSE)=G$23,Itinerario!W43," ")," ")</f>
        <v xml:space="preserve"> </v>
      </c>
      <c r="H43" s="261" t="str">
        <f>_xlfn.IFNA(IF(VLOOKUP($D43,Organización_Modular!$F$10:$G$195,2,FALSE)=H$23,Itinerario!T43," ")," ")</f>
        <v xml:space="preserve"> </v>
      </c>
      <c r="I43" s="261" t="str">
        <f>_xlfn.IFNA(IF(VLOOKUP($D43,Organización_Modular!$F$10:$G$195,2,FALSE)=I$23,Itinerario!W43," ")," ")</f>
        <v xml:space="preserve"> </v>
      </c>
      <c r="J43" s="261" t="str">
        <f>_xlfn.IFNA(IF(VLOOKUP($D43,Organización_Modular!$F$10:$G$195,2,FALSE)=J$23,Itinerario!T43," ")," ")</f>
        <v xml:space="preserve"> </v>
      </c>
      <c r="K43" s="261" t="str">
        <f>_xlfn.IFNA(IF(VLOOKUP($D43,Organización_Modular!$F$10:$G$195,2,FALSE)=K$23,Itinerario!W43," ")," ")</f>
        <v xml:space="preserve"> </v>
      </c>
      <c r="L43" s="261" t="str">
        <f>_xlfn.IFNA(IF(VLOOKUP($D43,Organización_Modular!$F$10:$G$195,2,FALSE)=L$23,Itinerario!T43," ")," ")</f>
        <v xml:space="preserve"> </v>
      </c>
      <c r="M43" s="261" t="str">
        <f>_xlfn.IFNA(IF(VLOOKUP($D43,Organización_Modular!$F$10:$G$195,2,FALSE)=M$23,Itinerario!W43," ")," ")</f>
        <v xml:space="preserve"> </v>
      </c>
      <c r="N43" s="261" t="e">
        <f ca="1">_xludf.IFNA(IF(VLOOKUP($D43,Organización_Modular!$F$10:$G$195,2,FALSE)=N$23,Itinerario!T43," ")," ")</f>
        <v>#NAME?</v>
      </c>
      <c r="O43" s="261" t="e">
        <f ca="1">_xludf.IFNA(IF(VLOOKUP($D43,Organización_Modular!$F$10:$G$195,2,FALSE)=O$23,Itinerario!W43," ")," ")</f>
        <v>#NAME?</v>
      </c>
      <c r="P43" s="261" t="e">
        <f ca="1">_xludf.IFNA(IF(VLOOKUP($D43,Organización_Modular!$F$10:$G$195,2,FALSE)=P$23,Itinerario!T43," ")," ")</f>
        <v>#NAME?</v>
      </c>
      <c r="Q43" s="261" t="e">
        <f ca="1">_xludf.IFNA(IF(VLOOKUP($D43,Organización_Modular!$F$10:$G$195,2,FALSE)=Q$23,Itinerario!W43," ")," ")</f>
        <v>#NAME?</v>
      </c>
      <c r="R43" s="261">
        <f>Organización_Modular!H29</f>
        <v>0</v>
      </c>
      <c r="S43" s="261">
        <f>Organización_Modular!I29</f>
        <v>0</v>
      </c>
      <c r="T43" s="266">
        <f t="shared" si="7"/>
        <v>0</v>
      </c>
      <c r="U43" s="261">
        <f t="shared" si="8"/>
        <v>0</v>
      </c>
      <c r="V43" s="261">
        <f t="shared" si="9"/>
        <v>0</v>
      </c>
      <c r="W43" s="266">
        <f t="shared" si="10"/>
        <v>0</v>
      </c>
      <c r="X43" s="24">
        <f t="shared" si="6"/>
        <v>0</v>
      </c>
      <c r="Y43" s="25"/>
      <c r="Z43" s="25"/>
      <c r="AA43" s="25"/>
      <c r="AB43" s="25"/>
      <c r="AC43" s="25"/>
      <c r="AD43" s="25"/>
      <c r="AE43" s="25"/>
      <c r="AF43" s="25"/>
      <c r="AG43" s="25"/>
      <c r="AH43" s="25"/>
      <c r="AI43" s="25"/>
      <c r="AJ43" s="25"/>
    </row>
    <row r="44" spans="1:36" ht="54.75" customHeight="1" x14ac:dyDescent="0.25">
      <c r="A44" s="610"/>
      <c r="B44" s="537" t="str">
        <f>Organización_Modular!B30</f>
        <v>Competencias para la empleabilidad</v>
      </c>
      <c r="C44" s="606" t="str">
        <f>Organización_Modular!C30</f>
        <v xml:space="preserve">CE1 Comunicación efectiva.- expresar y comprender de manera clara conceptos, ideas, sentimientos, hechos y opiniones en forma oral y escrita para comunicarse e interactuar con otras personas en contextos sociales y laborales diversos. </v>
      </c>
      <c r="D44" s="581" t="str">
        <f>Organización_Modular!F30</f>
        <v>COMUNICACIÓN VERBAL EFECTIVA</v>
      </c>
      <c r="E44" s="420"/>
      <c r="F44" s="261">
        <f>_xlfn.IFNA(IF(VLOOKUP($D44,Organización_Modular!$F$10:$G$195,2,FALSE)=F$23,Itinerario!T44," ")," ")</f>
        <v>2</v>
      </c>
      <c r="G44" s="261">
        <f>_xlfn.IFNA(IF(VLOOKUP($D44,Organización_Modular!$F$10:$G$195,2,FALSE)=G$23,Itinerario!W44," ")," ")</f>
        <v>48</v>
      </c>
      <c r="H44" s="261" t="str">
        <f>_xlfn.IFNA(IF(VLOOKUP($D44,Organización_Modular!$F$10:$G$195,2,FALSE)=H$23,Itinerario!T44," ")," ")</f>
        <v xml:space="preserve"> </v>
      </c>
      <c r="I44" s="261" t="str">
        <f>_xlfn.IFNA(IF(VLOOKUP($D44,Organización_Modular!$F$10:$G$195,2,FALSE)=I$23,Itinerario!W44," ")," ")</f>
        <v xml:space="preserve"> </v>
      </c>
      <c r="J44" s="261" t="str">
        <f>_xlfn.IFNA(IF(VLOOKUP($D44,Organización_Modular!$F$10:$G$195,2,FALSE)=J$23,Itinerario!T44," ")," ")</f>
        <v xml:space="preserve"> </v>
      </c>
      <c r="K44" s="261" t="str">
        <f>_xlfn.IFNA(IF(VLOOKUP($D44,Organización_Modular!$F$10:$G$195,2,FALSE)=K$23,Itinerario!W44," ")," ")</f>
        <v xml:space="preserve"> </v>
      </c>
      <c r="L44" s="261" t="str">
        <f>_xlfn.IFNA(IF(VLOOKUP($D44,Organización_Modular!$F$10:$G$195,2,FALSE)=L$23,Itinerario!T44," ")," ")</f>
        <v xml:space="preserve"> </v>
      </c>
      <c r="M44" s="261" t="str">
        <f>_xlfn.IFNA(IF(VLOOKUP($D44,Organización_Modular!$F$10:$G$195,2,FALSE)=M$23,Itinerario!W44," ")," ")</f>
        <v xml:space="preserve"> </v>
      </c>
      <c r="N44" s="261" t="e">
        <f ca="1">_xludf.IFNA(IF(VLOOKUP($D44,Organización_Modular!$F$10:$G$195,2,FALSE)=N$23,Itinerario!T44," ")," ")</f>
        <v>#NAME?</v>
      </c>
      <c r="O44" s="261" t="e">
        <f ca="1">_xludf.IFNA(IF(VLOOKUP($D44,Organización_Modular!$F$10:$G$195,2,FALSE)=O$23,Itinerario!W44," ")," ")</f>
        <v>#NAME?</v>
      </c>
      <c r="P44" s="261" t="e">
        <f ca="1">_xludf.IFNA(IF(VLOOKUP($D44,Organización_Modular!$F$10:$G$195,2,FALSE)=P$23,Itinerario!T44," ")," ")</f>
        <v>#NAME?</v>
      </c>
      <c r="Q44" s="261" t="e">
        <f ca="1">_xludf.IFNA(IF(VLOOKUP($D44,Organización_Modular!$F$10:$G$195,2,FALSE)=Q$23,Itinerario!W44," ")," ")</f>
        <v>#NAME?</v>
      </c>
      <c r="R44" s="261">
        <f>Organización_Modular!H30</f>
        <v>1</v>
      </c>
      <c r="S44" s="261">
        <f>Organización_Modular!I30</f>
        <v>1</v>
      </c>
      <c r="T44" s="266">
        <f t="shared" si="7"/>
        <v>2</v>
      </c>
      <c r="U44" s="261">
        <f t="shared" si="8"/>
        <v>16</v>
      </c>
      <c r="V44" s="261">
        <f t="shared" si="9"/>
        <v>32</v>
      </c>
      <c r="W44" s="266">
        <f t="shared" si="10"/>
        <v>48</v>
      </c>
      <c r="X44" s="24">
        <f t="shared" si="6"/>
        <v>48</v>
      </c>
      <c r="Y44" s="25"/>
      <c r="Z44" s="25"/>
      <c r="AA44" s="25"/>
      <c r="AB44" s="25"/>
      <c r="AC44" s="25"/>
      <c r="AD44" s="25"/>
      <c r="AE44" s="25"/>
      <c r="AF44" s="25"/>
      <c r="AG44" s="25"/>
      <c r="AH44" s="25"/>
      <c r="AI44" s="25"/>
      <c r="AJ44" s="25"/>
    </row>
    <row r="45" spans="1:36" ht="55.5" customHeight="1" x14ac:dyDescent="0.25">
      <c r="A45" s="610"/>
      <c r="B45" s="605"/>
      <c r="C45" s="607"/>
      <c r="D45" s="581" t="str">
        <f>Organización_Modular!F31</f>
        <v>COMUNICACIÓN ESCRITA</v>
      </c>
      <c r="E45" s="420"/>
      <c r="F45" s="261">
        <f>_xlfn.IFNA(IF(VLOOKUP($D45,Organización_Modular!$F$10:$G$195,2,FALSE)=F$23,Itinerario!T45," ")," ")</f>
        <v>1</v>
      </c>
      <c r="G45" s="261">
        <f>_xlfn.IFNA(IF(VLOOKUP($D45,Organización_Modular!$F$10:$G$195,2,FALSE)=G$23,Itinerario!W45," ")," ")</f>
        <v>32</v>
      </c>
      <c r="H45" s="261" t="str">
        <f>_xlfn.IFNA(IF(VLOOKUP($D45,Organización_Modular!$F$10:$G$195,2,FALSE)=H$23,Itinerario!T45," ")," ")</f>
        <v xml:space="preserve"> </v>
      </c>
      <c r="I45" s="261" t="str">
        <f>_xlfn.IFNA(IF(VLOOKUP($D45,Organización_Modular!$F$10:$G$195,2,FALSE)=I$23,Itinerario!W45," ")," ")</f>
        <v xml:space="preserve"> </v>
      </c>
      <c r="J45" s="261" t="str">
        <f>_xlfn.IFNA(IF(VLOOKUP($D45,Organización_Modular!$F$10:$G$195,2,FALSE)=J$23,Itinerario!T45," ")," ")</f>
        <v xml:space="preserve"> </v>
      </c>
      <c r="K45" s="261" t="str">
        <f>_xlfn.IFNA(IF(VLOOKUP($D45,Organización_Modular!$F$10:$G$195,2,FALSE)=K$23,Itinerario!W45," ")," ")</f>
        <v xml:space="preserve"> </v>
      </c>
      <c r="L45" s="261" t="str">
        <f>_xlfn.IFNA(IF(VLOOKUP($D45,Organización_Modular!$F$10:$G$195,2,FALSE)=L$23,Itinerario!T45," ")," ")</f>
        <v xml:space="preserve"> </v>
      </c>
      <c r="M45" s="261" t="str">
        <f>_xlfn.IFNA(IF(VLOOKUP($D45,Organización_Modular!$F$10:$G$195,2,FALSE)=M$23,Itinerario!W45," ")," ")</f>
        <v xml:space="preserve"> </v>
      </c>
      <c r="N45" s="261" t="e">
        <f ca="1">_xludf.IFNA(IF(VLOOKUP($D45,Organización_Modular!$F$10:$G$195,2,FALSE)=N$23,Itinerario!T45," ")," ")</f>
        <v>#NAME?</v>
      </c>
      <c r="O45" s="261" t="e">
        <f ca="1">_xludf.IFNA(IF(VLOOKUP($D45,Organización_Modular!$F$10:$G$195,2,FALSE)=O$23,Itinerario!W45," ")," ")</f>
        <v>#NAME?</v>
      </c>
      <c r="P45" s="261" t="e">
        <f ca="1">_xludf.IFNA(IF(VLOOKUP($D45,Organización_Modular!$F$10:$G$195,2,FALSE)=P$23,Itinerario!T45," ")," ")</f>
        <v>#NAME?</v>
      </c>
      <c r="Q45" s="261" t="e">
        <f ca="1">_xludf.IFNA(IF(VLOOKUP($D45,Organización_Modular!$F$10:$G$195,2,FALSE)=Q$23,Itinerario!W45," ")," ")</f>
        <v>#NAME?</v>
      </c>
      <c r="R45" s="261">
        <f>Organización_Modular!H31</f>
        <v>0</v>
      </c>
      <c r="S45" s="261">
        <f>Organización_Modular!I31</f>
        <v>1</v>
      </c>
      <c r="T45" s="266">
        <f t="shared" si="7"/>
        <v>1</v>
      </c>
      <c r="U45" s="261">
        <f t="shared" si="8"/>
        <v>0</v>
      </c>
      <c r="V45" s="261">
        <f t="shared" si="9"/>
        <v>32</v>
      </c>
      <c r="W45" s="266">
        <f t="shared" si="10"/>
        <v>32</v>
      </c>
      <c r="X45" s="24">
        <f t="shared" si="6"/>
        <v>32</v>
      </c>
      <c r="Y45" s="25"/>
      <c r="Z45" s="25"/>
      <c r="AA45" s="25"/>
      <c r="AB45" s="25"/>
      <c r="AC45" s="25"/>
      <c r="AD45" s="25"/>
      <c r="AE45" s="25"/>
      <c r="AF45" s="25"/>
      <c r="AG45" s="25"/>
      <c r="AH45" s="25"/>
      <c r="AI45" s="25"/>
      <c r="AJ45" s="25"/>
    </row>
    <row r="46" spans="1:36" ht="18" hidden="1" customHeight="1" x14ac:dyDescent="0.25">
      <c r="A46" s="610"/>
      <c r="B46" s="605"/>
      <c r="C46" s="607"/>
      <c r="D46" s="581">
        <f>Organización_Modular!F32</f>
        <v>0</v>
      </c>
      <c r="E46" s="420"/>
      <c r="F46" s="261" t="str">
        <f>_xlfn.IFNA(IF(VLOOKUP($D46,Organización_Modular!$F$10:$G$195,2,FALSE)=F$23,Itinerario!T46," ")," ")</f>
        <v xml:space="preserve"> </v>
      </c>
      <c r="G46" s="261" t="str">
        <f>_xlfn.IFNA(IF(VLOOKUP($D46,Organización_Modular!$F$10:$G$195,2,FALSE)=G$23,Itinerario!W46," ")," ")</f>
        <v xml:space="preserve"> </v>
      </c>
      <c r="H46" s="261" t="str">
        <f>_xlfn.IFNA(IF(VLOOKUP($D46,Organización_Modular!$F$10:$G$195,2,FALSE)=H$23,Itinerario!T46," ")," ")</f>
        <v xml:space="preserve"> </v>
      </c>
      <c r="I46" s="261" t="str">
        <f>_xlfn.IFNA(IF(VLOOKUP($D46,Organización_Modular!$F$10:$G$195,2,FALSE)=I$23,Itinerario!W46," ")," ")</f>
        <v xml:space="preserve"> </v>
      </c>
      <c r="J46" s="261" t="str">
        <f>_xlfn.IFNA(IF(VLOOKUP($D46,Organización_Modular!$F$10:$G$195,2,FALSE)=J$23,Itinerario!T46," ")," ")</f>
        <v xml:space="preserve"> </v>
      </c>
      <c r="K46" s="261" t="str">
        <f>_xlfn.IFNA(IF(VLOOKUP($D46,Organización_Modular!$F$10:$G$195,2,FALSE)=K$23,Itinerario!W46," ")," ")</f>
        <v xml:space="preserve"> </v>
      </c>
      <c r="L46" s="261" t="str">
        <f>_xlfn.IFNA(IF(VLOOKUP($D46,Organización_Modular!$F$10:$G$195,2,FALSE)=L$23,Itinerario!T46," ")," ")</f>
        <v xml:space="preserve"> </v>
      </c>
      <c r="M46" s="261" t="str">
        <f>_xlfn.IFNA(IF(VLOOKUP($D46,Organización_Modular!$F$10:$G$195,2,FALSE)=M$23,Itinerario!W46," ")," ")</f>
        <v xml:space="preserve"> </v>
      </c>
      <c r="N46" s="261" t="e">
        <f ca="1">_xludf.IFNA(IF(VLOOKUP($D46,Organización_Modular!$F$10:$G$195,2,FALSE)=N$23,Itinerario!T46," ")," ")</f>
        <v>#NAME?</v>
      </c>
      <c r="O46" s="261" t="e">
        <f ca="1">_xludf.IFNA(IF(VLOOKUP($D46,Organización_Modular!$F$10:$G$195,2,FALSE)=O$23,Itinerario!W46," ")," ")</f>
        <v>#NAME?</v>
      </c>
      <c r="P46" s="261" t="e">
        <f ca="1">_xludf.IFNA(IF(VLOOKUP($D46,Organización_Modular!$F$10:$G$195,2,FALSE)=P$23,Itinerario!T46," ")," ")</f>
        <v>#NAME?</v>
      </c>
      <c r="Q46" s="261" t="e">
        <f ca="1">_xludf.IFNA(IF(VLOOKUP($D46,Organización_Modular!$F$10:$G$195,2,FALSE)=Q$23,Itinerario!W46," ")," ")</f>
        <v>#NAME?</v>
      </c>
      <c r="R46" s="261">
        <f>Organización_Modular!H32</f>
        <v>0</v>
      </c>
      <c r="S46" s="261">
        <f>Organización_Modular!I32</f>
        <v>0</v>
      </c>
      <c r="T46" s="266">
        <f t="shared" si="7"/>
        <v>0</v>
      </c>
      <c r="U46" s="261">
        <f t="shared" si="8"/>
        <v>0</v>
      </c>
      <c r="V46" s="261">
        <f t="shared" si="9"/>
        <v>0</v>
      </c>
      <c r="W46" s="266">
        <f t="shared" si="10"/>
        <v>0</v>
      </c>
      <c r="X46" s="24">
        <f t="shared" si="6"/>
        <v>0</v>
      </c>
      <c r="Y46" s="25"/>
      <c r="Z46" s="25"/>
      <c r="AA46" s="25"/>
      <c r="AB46" s="25"/>
      <c r="AC46" s="25"/>
      <c r="AD46" s="25"/>
      <c r="AE46" s="25"/>
      <c r="AF46" s="25"/>
      <c r="AG46" s="25"/>
      <c r="AH46" s="25"/>
      <c r="AI46" s="25"/>
      <c r="AJ46" s="25"/>
    </row>
    <row r="47" spans="1:36" ht="18" hidden="1" customHeight="1" x14ac:dyDescent="0.25">
      <c r="A47" s="610"/>
      <c r="B47" s="605"/>
      <c r="C47" s="607"/>
      <c r="D47" s="581">
        <f>Organización_Modular!F33</f>
        <v>0</v>
      </c>
      <c r="E47" s="420"/>
      <c r="F47" s="261" t="str">
        <f>_xlfn.IFNA(IF(VLOOKUP($D47,Organización_Modular!$F$10:$G$195,2,FALSE)=F$23,Itinerario!T47," ")," ")</f>
        <v xml:space="preserve"> </v>
      </c>
      <c r="G47" s="261" t="str">
        <f>_xlfn.IFNA(IF(VLOOKUP($D47,Organización_Modular!$F$10:$G$195,2,FALSE)=G$23,Itinerario!W47," ")," ")</f>
        <v xml:space="preserve"> </v>
      </c>
      <c r="H47" s="261" t="str">
        <f>_xlfn.IFNA(IF(VLOOKUP($D47,Organización_Modular!$F$10:$G$195,2,FALSE)=H$23,Itinerario!T47," ")," ")</f>
        <v xml:space="preserve"> </v>
      </c>
      <c r="I47" s="261" t="str">
        <f>_xlfn.IFNA(IF(VLOOKUP($D47,Organización_Modular!$F$10:$G$195,2,FALSE)=I$23,Itinerario!W47," ")," ")</f>
        <v xml:space="preserve"> </v>
      </c>
      <c r="J47" s="261" t="str">
        <f>_xlfn.IFNA(IF(VLOOKUP($D47,Organización_Modular!$F$10:$G$195,2,FALSE)=J$23,Itinerario!T47," ")," ")</f>
        <v xml:space="preserve"> </v>
      </c>
      <c r="K47" s="261" t="str">
        <f>_xlfn.IFNA(IF(VLOOKUP($D47,Organización_Modular!$F$10:$G$195,2,FALSE)=K$23,Itinerario!W47," ")," ")</f>
        <v xml:space="preserve"> </v>
      </c>
      <c r="L47" s="261" t="str">
        <f>_xlfn.IFNA(IF(VLOOKUP($D47,Organización_Modular!$F$10:$G$195,2,FALSE)=L$23,Itinerario!T47," ")," ")</f>
        <v xml:space="preserve"> </v>
      </c>
      <c r="M47" s="261" t="str">
        <f>_xlfn.IFNA(IF(VLOOKUP($D47,Organización_Modular!$F$10:$G$195,2,FALSE)=M$23,Itinerario!W47," ")," ")</f>
        <v xml:space="preserve"> </v>
      </c>
      <c r="N47" s="261" t="e">
        <f ca="1">_xludf.IFNA(IF(VLOOKUP($D47,Organización_Modular!$F$10:$G$195,2,FALSE)=N$23,Itinerario!T47," ")," ")</f>
        <v>#NAME?</v>
      </c>
      <c r="O47" s="261" t="e">
        <f ca="1">_xludf.IFNA(IF(VLOOKUP($D47,Organización_Modular!$F$10:$G$195,2,FALSE)=O$23,Itinerario!W47," ")," ")</f>
        <v>#NAME?</v>
      </c>
      <c r="P47" s="261" t="e">
        <f ca="1">_xludf.IFNA(IF(VLOOKUP($D47,Organización_Modular!$F$10:$G$195,2,FALSE)=P$23,Itinerario!T47," ")," ")</f>
        <v>#NAME?</v>
      </c>
      <c r="Q47" s="261" t="e">
        <f ca="1">_xludf.IFNA(IF(VLOOKUP($D47,Organización_Modular!$F$10:$G$195,2,FALSE)=Q$23,Itinerario!W47," ")," ")</f>
        <v>#NAME?</v>
      </c>
      <c r="R47" s="261">
        <f>Organización_Modular!H33</f>
        <v>0</v>
      </c>
      <c r="S47" s="261">
        <f>Organización_Modular!I33</f>
        <v>0</v>
      </c>
      <c r="T47" s="266">
        <f t="shared" si="7"/>
        <v>0</v>
      </c>
      <c r="U47" s="261">
        <f t="shared" si="8"/>
        <v>0</v>
      </c>
      <c r="V47" s="261">
        <f t="shared" si="9"/>
        <v>0</v>
      </c>
      <c r="W47" s="266">
        <f t="shared" si="10"/>
        <v>0</v>
      </c>
      <c r="X47" s="24">
        <f t="shared" si="6"/>
        <v>0</v>
      </c>
      <c r="Y47" s="25"/>
      <c r="Z47" s="25"/>
      <c r="AA47" s="25"/>
      <c r="AB47" s="25"/>
      <c r="AC47" s="25"/>
      <c r="AD47" s="25"/>
      <c r="AE47" s="25"/>
      <c r="AF47" s="25"/>
      <c r="AG47" s="25"/>
      <c r="AH47" s="25"/>
      <c r="AI47" s="25"/>
      <c r="AJ47" s="25"/>
    </row>
    <row r="48" spans="1:36" ht="18" hidden="1" customHeight="1" x14ac:dyDescent="0.25">
      <c r="A48" s="610"/>
      <c r="B48" s="605"/>
      <c r="C48" s="607"/>
      <c r="D48" s="581">
        <f>Organización_Modular!F34</f>
        <v>0</v>
      </c>
      <c r="E48" s="420"/>
      <c r="F48" s="261" t="str">
        <f>_xlfn.IFNA(IF(VLOOKUP($D48,Organización_Modular!$F$10:$G$195,2,FALSE)=F$23,Itinerario!T48," ")," ")</f>
        <v xml:space="preserve"> </v>
      </c>
      <c r="G48" s="261" t="str">
        <f>_xlfn.IFNA(IF(VLOOKUP($D48,Organización_Modular!$F$10:$G$195,2,FALSE)=G$23,Itinerario!W48," ")," ")</f>
        <v xml:space="preserve"> </v>
      </c>
      <c r="H48" s="261" t="str">
        <f>_xlfn.IFNA(IF(VLOOKUP($D48,Organización_Modular!$F$10:$G$195,2,FALSE)=H$23,Itinerario!T48," ")," ")</f>
        <v xml:space="preserve"> </v>
      </c>
      <c r="I48" s="261" t="str">
        <f>_xlfn.IFNA(IF(VLOOKUP($D48,Organización_Modular!$F$10:$G$195,2,FALSE)=I$23,Itinerario!W48," ")," ")</f>
        <v xml:space="preserve"> </v>
      </c>
      <c r="J48" s="261" t="str">
        <f>_xlfn.IFNA(IF(VLOOKUP($D48,Organización_Modular!$F$10:$G$195,2,FALSE)=J$23,Itinerario!T48," ")," ")</f>
        <v xml:space="preserve"> </v>
      </c>
      <c r="K48" s="261" t="str">
        <f>_xlfn.IFNA(IF(VLOOKUP($D48,Organización_Modular!$F$10:$G$195,2,FALSE)=K$23,Itinerario!W48," ")," ")</f>
        <v xml:space="preserve"> </v>
      </c>
      <c r="L48" s="261" t="str">
        <f>_xlfn.IFNA(IF(VLOOKUP($D48,Organización_Modular!$F$10:$G$195,2,FALSE)=L$23,Itinerario!T48," ")," ")</f>
        <v xml:space="preserve"> </v>
      </c>
      <c r="M48" s="261" t="str">
        <f>_xlfn.IFNA(IF(VLOOKUP($D48,Organización_Modular!$F$10:$G$195,2,FALSE)=M$23,Itinerario!W48," ")," ")</f>
        <v xml:space="preserve"> </v>
      </c>
      <c r="N48" s="261" t="e">
        <f ca="1">_xludf.IFNA(IF(VLOOKUP($D48,Organización_Modular!$F$10:$G$195,2,FALSE)=N$23,Itinerario!T48," ")," ")</f>
        <v>#NAME?</v>
      </c>
      <c r="O48" s="261" t="e">
        <f ca="1">_xludf.IFNA(IF(VLOOKUP($D48,Organización_Modular!$F$10:$G$195,2,FALSE)=O$23,Itinerario!W48," ")," ")</f>
        <v>#NAME?</v>
      </c>
      <c r="P48" s="261" t="e">
        <f ca="1">_xludf.IFNA(IF(VLOOKUP($D48,Organización_Modular!$F$10:$G$195,2,FALSE)=P$23,Itinerario!T48," ")," ")</f>
        <v>#NAME?</v>
      </c>
      <c r="Q48" s="261" t="e">
        <f ca="1">_xludf.IFNA(IF(VLOOKUP($D48,Organización_Modular!$F$10:$G$195,2,FALSE)=Q$23,Itinerario!W48," ")," ")</f>
        <v>#NAME?</v>
      </c>
      <c r="R48" s="261">
        <f>Organización_Modular!H34</f>
        <v>0</v>
      </c>
      <c r="S48" s="261">
        <f>Organización_Modular!I34</f>
        <v>0</v>
      </c>
      <c r="T48" s="266">
        <f t="shared" si="7"/>
        <v>0</v>
      </c>
      <c r="U48" s="261">
        <f t="shared" si="8"/>
        <v>0</v>
      </c>
      <c r="V48" s="261">
        <f t="shared" si="9"/>
        <v>0</v>
      </c>
      <c r="W48" s="266">
        <f t="shared" si="10"/>
        <v>0</v>
      </c>
      <c r="X48" s="24">
        <f t="shared" si="6"/>
        <v>0</v>
      </c>
      <c r="Y48" s="25"/>
      <c r="Z48" s="25"/>
      <c r="AA48" s="25"/>
      <c r="AB48" s="25"/>
      <c r="AC48" s="25"/>
      <c r="AD48" s="25"/>
      <c r="AE48" s="25"/>
      <c r="AF48" s="25"/>
      <c r="AG48" s="25"/>
      <c r="AH48" s="25"/>
      <c r="AI48" s="25"/>
      <c r="AJ48" s="25"/>
    </row>
    <row r="49" spans="1:36" ht="18" hidden="1" customHeight="1" x14ac:dyDescent="0.25">
      <c r="A49" s="610"/>
      <c r="B49" s="605"/>
      <c r="C49" s="607"/>
      <c r="D49" s="581">
        <f>Organización_Modular!F35</f>
        <v>0</v>
      </c>
      <c r="E49" s="420"/>
      <c r="F49" s="261" t="str">
        <f>_xlfn.IFNA(IF(VLOOKUP($D49,Organización_Modular!$F$10:$G$195,2,FALSE)=F$23,Itinerario!T49," ")," ")</f>
        <v xml:space="preserve"> </v>
      </c>
      <c r="G49" s="261" t="str">
        <f>_xlfn.IFNA(IF(VLOOKUP($D49,Organización_Modular!$F$10:$G$195,2,FALSE)=G$23,Itinerario!W49," ")," ")</f>
        <v xml:space="preserve"> </v>
      </c>
      <c r="H49" s="261" t="str">
        <f>_xlfn.IFNA(IF(VLOOKUP($D49,Organización_Modular!$F$10:$G$195,2,FALSE)=H$23,Itinerario!T49," ")," ")</f>
        <v xml:space="preserve"> </v>
      </c>
      <c r="I49" s="261" t="str">
        <f>_xlfn.IFNA(IF(VLOOKUP($D49,Organización_Modular!$F$10:$G$195,2,FALSE)=I$23,Itinerario!W49," ")," ")</f>
        <v xml:space="preserve"> </v>
      </c>
      <c r="J49" s="261" t="str">
        <f>_xlfn.IFNA(IF(VLOOKUP($D49,Organización_Modular!$F$10:$G$195,2,FALSE)=J$23,Itinerario!T49," ")," ")</f>
        <v xml:space="preserve"> </v>
      </c>
      <c r="K49" s="261" t="str">
        <f>_xlfn.IFNA(IF(VLOOKUP($D49,Organización_Modular!$F$10:$G$195,2,FALSE)=K$23,Itinerario!W49," ")," ")</f>
        <v xml:space="preserve"> </v>
      </c>
      <c r="L49" s="261" t="str">
        <f>_xlfn.IFNA(IF(VLOOKUP($D49,Organización_Modular!$F$10:$G$195,2,FALSE)=L$23,Itinerario!T49," ")," ")</f>
        <v xml:space="preserve"> </v>
      </c>
      <c r="M49" s="261" t="str">
        <f>_xlfn.IFNA(IF(VLOOKUP($D49,Organización_Modular!$F$10:$G$195,2,FALSE)=M$23,Itinerario!W49," ")," ")</f>
        <v xml:space="preserve"> </v>
      </c>
      <c r="N49" s="261" t="e">
        <f ca="1">_xludf.IFNA(IF(VLOOKUP($D49,Organización_Modular!$F$10:$G$195,2,FALSE)=N$23,Itinerario!T49," ")," ")</f>
        <v>#NAME?</v>
      </c>
      <c r="O49" s="261" t="e">
        <f ca="1">_xludf.IFNA(IF(VLOOKUP($D49,Organización_Modular!$F$10:$G$195,2,FALSE)=O$23,Itinerario!W49," ")," ")</f>
        <v>#NAME?</v>
      </c>
      <c r="P49" s="261" t="e">
        <f ca="1">_xludf.IFNA(IF(VLOOKUP($D49,Organización_Modular!$F$10:$G$195,2,FALSE)=P$23,Itinerario!T49," ")," ")</f>
        <v>#NAME?</v>
      </c>
      <c r="Q49" s="261" t="e">
        <f ca="1">_xludf.IFNA(IF(VLOOKUP($D49,Organización_Modular!$F$10:$G$195,2,FALSE)=Q$23,Itinerario!W49," ")," ")</f>
        <v>#NAME?</v>
      </c>
      <c r="R49" s="261">
        <f>Organización_Modular!H35</f>
        <v>0</v>
      </c>
      <c r="S49" s="261">
        <f>Organización_Modular!I35</f>
        <v>0</v>
      </c>
      <c r="T49" s="266">
        <f t="shared" si="7"/>
        <v>0</v>
      </c>
      <c r="U49" s="261">
        <f t="shared" si="8"/>
        <v>0</v>
      </c>
      <c r="V49" s="261">
        <f t="shared" si="9"/>
        <v>0</v>
      </c>
      <c r="W49" s="266">
        <f t="shared" si="10"/>
        <v>0</v>
      </c>
      <c r="X49" s="24">
        <f t="shared" si="6"/>
        <v>0</v>
      </c>
      <c r="Y49" s="25"/>
      <c r="Z49" s="25"/>
      <c r="AA49" s="25"/>
      <c r="AB49" s="25"/>
      <c r="AC49" s="25"/>
      <c r="AD49" s="25"/>
      <c r="AE49" s="25"/>
      <c r="AF49" s="25"/>
      <c r="AG49" s="25"/>
      <c r="AH49" s="25"/>
      <c r="AI49" s="25"/>
      <c r="AJ49" s="25"/>
    </row>
    <row r="50" spans="1:36" ht="18" hidden="1" customHeight="1" x14ac:dyDescent="0.25">
      <c r="A50" s="610"/>
      <c r="B50" s="605"/>
      <c r="C50" s="607"/>
      <c r="D50" s="581">
        <f>Organización_Modular!F36</f>
        <v>0</v>
      </c>
      <c r="E50" s="420"/>
      <c r="F50" s="261" t="str">
        <f>_xlfn.IFNA(IF(VLOOKUP($D50,Organización_Modular!$F$10:$G$195,2,FALSE)=F$23,Itinerario!T50," ")," ")</f>
        <v xml:space="preserve"> </v>
      </c>
      <c r="G50" s="261" t="str">
        <f>_xlfn.IFNA(IF(VLOOKUP($D50,Organización_Modular!$F$10:$G$195,2,FALSE)=G$23,Itinerario!W50," ")," ")</f>
        <v xml:space="preserve"> </v>
      </c>
      <c r="H50" s="261" t="str">
        <f>_xlfn.IFNA(IF(VLOOKUP($D50,Organización_Modular!$F$10:$G$195,2,FALSE)=H$23,Itinerario!T50," ")," ")</f>
        <v xml:space="preserve"> </v>
      </c>
      <c r="I50" s="261" t="str">
        <f>_xlfn.IFNA(IF(VLOOKUP($D50,Organización_Modular!$F$10:$G$195,2,FALSE)=I$23,Itinerario!W50," ")," ")</f>
        <v xml:space="preserve"> </v>
      </c>
      <c r="J50" s="261" t="str">
        <f>_xlfn.IFNA(IF(VLOOKUP($D50,Organización_Modular!$F$10:$G$195,2,FALSE)=J$23,Itinerario!T50," ")," ")</f>
        <v xml:space="preserve"> </v>
      </c>
      <c r="K50" s="261" t="str">
        <f>_xlfn.IFNA(IF(VLOOKUP($D50,Organización_Modular!$F$10:$G$195,2,FALSE)=K$23,Itinerario!W50," ")," ")</f>
        <v xml:space="preserve"> </v>
      </c>
      <c r="L50" s="261" t="str">
        <f>_xlfn.IFNA(IF(VLOOKUP($D50,Organización_Modular!$F$10:$G$195,2,FALSE)=L$23,Itinerario!T50," ")," ")</f>
        <v xml:space="preserve"> </v>
      </c>
      <c r="M50" s="261" t="str">
        <f>_xlfn.IFNA(IF(VLOOKUP($D50,Organización_Modular!$F$10:$G$195,2,FALSE)=M$23,Itinerario!W50," ")," ")</f>
        <v xml:space="preserve"> </v>
      </c>
      <c r="N50" s="261" t="e">
        <f ca="1">_xludf.IFNA(IF(VLOOKUP($D50,Organización_Modular!$F$10:$G$195,2,FALSE)=N$23,Itinerario!T50," ")," ")</f>
        <v>#NAME?</v>
      </c>
      <c r="O50" s="261" t="e">
        <f ca="1">_xludf.IFNA(IF(VLOOKUP($D50,Organización_Modular!$F$10:$G$195,2,FALSE)=O$23,Itinerario!W50," ")," ")</f>
        <v>#NAME?</v>
      </c>
      <c r="P50" s="261" t="e">
        <f ca="1">_xludf.IFNA(IF(VLOOKUP($D50,Organización_Modular!$F$10:$G$195,2,FALSE)=P$23,Itinerario!T50," ")," ")</f>
        <v>#NAME?</v>
      </c>
      <c r="Q50" s="261" t="e">
        <f ca="1">_xludf.IFNA(IF(VLOOKUP($D50,Organización_Modular!$F$10:$G$195,2,FALSE)=Q$23,Itinerario!W50," ")," ")</f>
        <v>#NAME?</v>
      </c>
      <c r="R50" s="261">
        <f>Organización_Modular!H36</f>
        <v>0</v>
      </c>
      <c r="S50" s="261">
        <f>Organización_Modular!I36</f>
        <v>0</v>
      </c>
      <c r="T50" s="266">
        <f t="shared" si="7"/>
        <v>0</v>
      </c>
      <c r="U50" s="261">
        <f t="shared" si="8"/>
        <v>0</v>
      </c>
      <c r="V50" s="261">
        <f t="shared" si="9"/>
        <v>0</v>
      </c>
      <c r="W50" s="266">
        <f t="shared" si="10"/>
        <v>0</v>
      </c>
      <c r="X50" s="24">
        <f t="shared" si="6"/>
        <v>0</v>
      </c>
      <c r="Y50" s="25"/>
      <c r="Z50" s="25"/>
      <c r="AA50" s="25"/>
      <c r="AB50" s="25"/>
      <c r="AC50" s="25"/>
      <c r="AD50" s="25"/>
      <c r="AE50" s="25"/>
      <c r="AF50" s="25"/>
      <c r="AG50" s="25"/>
      <c r="AH50" s="25"/>
      <c r="AI50" s="25"/>
      <c r="AJ50" s="25"/>
    </row>
    <row r="51" spans="1:36" ht="18" hidden="1" customHeight="1" x14ac:dyDescent="0.25">
      <c r="A51" s="610"/>
      <c r="B51" s="605"/>
      <c r="C51" s="607"/>
      <c r="D51" s="581">
        <f>Organización_Modular!F37</f>
        <v>0</v>
      </c>
      <c r="E51" s="420"/>
      <c r="F51" s="261" t="str">
        <f>_xlfn.IFNA(IF(VLOOKUP($D51,Organización_Modular!$F$10:$G$195,2,FALSE)=F$23,Itinerario!T51," ")," ")</f>
        <v xml:space="preserve"> </v>
      </c>
      <c r="G51" s="261" t="str">
        <f>_xlfn.IFNA(IF(VLOOKUP($D51,Organización_Modular!$F$10:$G$195,2,FALSE)=G$23,Itinerario!W51," ")," ")</f>
        <v xml:space="preserve"> </v>
      </c>
      <c r="H51" s="261" t="str">
        <f>_xlfn.IFNA(IF(VLOOKUP($D51,Organización_Modular!$F$10:$G$195,2,FALSE)=H$23,Itinerario!T51," ")," ")</f>
        <v xml:space="preserve"> </v>
      </c>
      <c r="I51" s="261" t="str">
        <f>_xlfn.IFNA(IF(VLOOKUP($D51,Organización_Modular!$F$10:$G$195,2,FALSE)=I$23,Itinerario!W51," ")," ")</f>
        <v xml:space="preserve"> </v>
      </c>
      <c r="J51" s="261" t="str">
        <f>_xlfn.IFNA(IF(VLOOKUP($D51,Organización_Modular!$F$10:$G$195,2,FALSE)=J$23,Itinerario!T51," ")," ")</f>
        <v xml:space="preserve"> </v>
      </c>
      <c r="K51" s="261" t="str">
        <f>_xlfn.IFNA(IF(VLOOKUP($D51,Organización_Modular!$F$10:$G$195,2,FALSE)=K$23,Itinerario!W51," ")," ")</f>
        <v xml:space="preserve"> </v>
      </c>
      <c r="L51" s="261" t="str">
        <f>_xlfn.IFNA(IF(VLOOKUP($D51,Organización_Modular!$F$10:$G$195,2,FALSE)=L$23,Itinerario!T51," ")," ")</f>
        <v xml:space="preserve"> </v>
      </c>
      <c r="M51" s="261" t="str">
        <f>_xlfn.IFNA(IF(VLOOKUP($D51,Organización_Modular!$F$10:$G$195,2,FALSE)=M$23,Itinerario!W51," ")," ")</f>
        <v xml:space="preserve"> </v>
      </c>
      <c r="N51" s="261" t="e">
        <f ca="1">_xludf.IFNA(IF(VLOOKUP($D51,Organización_Modular!$F$10:$G$195,2,FALSE)=N$23,Itinerario!T51," ")," ")</f>
        <v>#NAME?</v>
      </c>
      <c r="O51" s="261" t="e">
        <f ca="1">_xludf.IFNA(IF(VLOOKUP($D51,Organización_Modular!$F$10:$G$195,2,FALSE)=O$23,Itinerario!W51," ")," ")</f>
        <v>#NAME?</v>
      </c>
      <c r="P51" s="261" t="e">
        <f ca="1">_xludf.IFNA(IF(VLOOKUP($D51,Organización_Modular!$F$10:$G$195,2,FALSE)=P$23,Itinerario!T51," ")," ")</f>
        <v>#NAME?</v>
      </c>
      <c r="Q51" s="261" t="e">
        <f ca="1">_xludf.IFNA(IF(VLOOKUP($D51,Organización_Modular!$F$10:$G$195,2,FALSE)=Q$23,Itinerario!W51," ")," ")</f>
        <v>#NAME?</v>
      </c>
      <c r="R51" s="261">
        <f>Organización_Modular!H37</f>
        <v>0</v>
      </c>
      <c r="S51" s="261">
        <f>Organización_Modular!I37</f>
        <v>0</v>
      </c>
      <c r="T51" s="266">
        <f t="shared" si="7"/>
        <v>0</v>
      </c>
      <c r="U51" s="261">
        <f t="shared" si="8"/>
        <v>0</v>
      </c>
      <c r="V51" s="261">
        <f t="shared" si="9"/>
        <v>0</v>
      </c>
      <c r="W51" s="266">
        <f t="shared" si="10"/>
        <v>0</v>
      </c>
      <c r="X51" s="24">
        <f t="shared" si="6"/>
        <v>0</v>
      </c>
      <c r="Y51" s="25"/>
      <c r="Z51" s="25"/>
      <c r="AA51" s="25"/>
      <c r="AB51" s="25"/>
      <c r="AC51" s="25"/>
      <c r="AD51" s="25"/>
      <c r="AE51" s="25"/>
      <c r="AF51" s="25"/>
      <c r="AG51" s="25"/>
      <c r="AH51" s="25"/>
      <c r="AI51" s="25"/>
      <c r="AJ51" s="25"/>
    </row>
    <row r="52" spans="1:36" ht="18" hidden="1" customHeight="1" x14ac:dyDescent="0.25">
      <c r="A52" s="610"/>
      <c r="B52" s="605"/>
      <c r="C52" s="607"/>
      <c r="D52" s="581">
        <f>Organización_Modular!F38</f>
        <v>0</v>
      </c>
      <c r="E52" s="420"/>
      <c r="F52" s="261" t="str">
        <f>_xlfn.IFNA(IF(VLOOKUP($D52,Organización_Modular!$F$10:$G$195,2,FALSE)=F$23,Itinerario!T52," ")," ")</f>
        <v xml:space="preserve"> </v>
      </c>
      <c r="G52" s="261" t="str">
        <f>_xlfn.IFNA(IF(VLOOKUP($D52,Organización_Modular!$F$10:$G$195,2,FALSE)=G$23,Itinerario!W52," ")," ")</f>
        <v xml:space="preserve"> </v>
      </c>
      <c r="H52" s="261" t="str">
        <f>_xlfn.IFNA(IF(VLOOKUP($D52,Organización_Modular!$F$10:$G$195,2,FALSE)=H$23,Itinerario!T52," ")," ")</f>
        <v xml:space="preserve"> </v>
      </c>
      <c r="I52" s="261" t="str">
        <f>_xlfn.IFNA(IF(VLOOKUP($D52,Organización_Modular!$F$10:$G$195,2,FALSE)=I$23,Itinerario!W52," ")," ")</f>
        <v xml:space="preserve"> </v>
      </c>
      <c r="J52" s="261" t="str">
        <f>_xlfn.IFNA(IF(VLOOKUP($D52,Organización_Modular!$F$10:$G$195,2,FALSE)=J$23,Itinerario!T52," ")," ")</f>
        <v xml:space="preserve"> </v>
      </c>
      <c r="K52" s="261" t="str">
        <f>_xlfn.IFNA(IF(VLOOKUP($D52,Organización_Modular!$F$10:$G$195,2,FALSE)=K$23,Itinerario!W52," ")," ")</f>
        <v xml:space="preserve"> </v>
      </c>
      <c r="L52" s="261" t="str">
        <f>_xlfn.IFNA(IF(VLOOKUP($D52,Organización_Modular!$F$10:$G$195,2,FALSE)=L$23,Itinerario!T52," ")," ")</f>
        <v xml:space="preserve"> </v>
      </c>
      <c r="M52" s="261" t="str">
        <f>_xlfn.IFNA(IF(VLOOKUP($D52,Organización_Modular!$F$10:$G$195,2,FALSE)=M$23,Itinerario!W52," ")," ")</f>
        <v xml:space="preserve"> </v>
      </c>
      <c r="N52" s="261" t="e">
        <f ca="1">_xludf.IFNA(IF(VLOOKUP($D52,Organización_Modular!$F$10:$G$195,2,FALSE)=N$23,Itinerario!T52," ")," ")</f>
        <v>#NAME?</v>
      </c>
      <c r="O52" s="261" t="e">
        <f ca="1">_xludf.IFNA(IF(VLOOKUP($D52,Organización_Modular!$F$10:$G$195,2,FALSE)=O$23,Itinerario!W52," ")," ")</f>
        <v>#NAME?</v>
      </c>
      <c r="P52" s="261" t="e">
        <f ca="1">_xludf.IFNA(IF(VLOOKUP($D52,Organización_Modular!$F$10:$G$195,2,FALSE)=P$23,Itinerario!T52," ")," ")</f>
        <v>#NAME?</v>
      </c>
      <c r="Q52" s="261" t="e">
        <f ca="1">_xludf.IFNA(IF(VLOOKUP($D52,Organización_Modular!$F$10:$G$195,2,FALSE)=Q$23,Itinerario!W52," ")," ")</f>
        <v>#NAME?</v>
      </c>
      <c r="R52" s="261">
        <f>Organización_Modular!H38</f>
        <v>0</v>
      </c>
      <c r="S52" s="261">
        <f>Organización_Modular!I38</f>
        <v>0</v>
      </c>
      <c r="T52" s="266">
        <f t="shared" si="7"/>
        <v>0</v>
      </c>
      <c r="U52" s="261">
        <f t="shared" si="8"/>
        <v>0</v>
      </c>
      <c r="V52" s="261">
        <f t="shared" si="9"/>
        <v>0</v>
      </c>
      <c r="W52" s="266">
        <f t="shared" si="10"/>
        <v>0</v>
      </c>
      <c r="X52" s="24">
        <f t="shared" si="6"/>
        <v>0</v>
      </c>
      <c r="Y52" s="25"/>
      <c r="Z52" s="25"/>
      <c r="AA52" s="25"/>
      <c r="AB52" s="25"/>
      <c r="AC52" s="25"/>
      <c r="AD52" s="25"/>
      <c r="AE52" s="25"/>
      <c r="AF52" s="25"/>
      <c r="AG52" s="25"/>
      <c r="AH52" s="25"/>
      <c r="AI52" s="25"/>
      <c r="AJ52" s="25"/>
    </row>
    <row r="53" spans="1:36" ht="18" hidden="1" customHeight="1" x14ac:dyDescent="0.25">
      <c r="A53" s="610"/>
      <c r="B53" s="538"/>
      <c r="C53" s="608"/>
      <c r="D53" s="581">
        <f>Organización_Modular!F39</f>
        <v>0</v>
      </c>
      <c r="E53" s="420"/>
      <c r="F53" s="261" t="str">
        <f>_xlfn.IFNA(IF(VLOOKUP($D53,Organización_Modular!$F$10:$G$195,2,FALSE)=F$23,Itinerario!T53," ")," ")</f>
        <v xml:space="preserve"> </v>
      </c>
      <c r="G53" s="261" t="str">
        <f>_xlfn.IFNA(IF(VLOOKUP($D53,Organización_Modular!$F$10:$G$195,2,FALSE)=G$23,Itinerario!W53," ")," ")</f>
        <v xml:space="preserve"> </v>
      </c>
      <c r="H53" s="415" t="str">
        <f>_xlfn.IFNA(IF(VLOOKUP($D53,Organización_Modular!$F$10:$G$195,2,FALSE)=H$23,Itinerario!T53," ")," ")</f>
        <v xml:space="preserve"> </v>
      </c>
      <c r="I53" s="415" t="str">
        <f>_xlfn.IFNA(IF(VLOOKUP($D53,Organización_Modular!$F$10:$G$195,2,FALSE)=I$23,Itinerario!W53," ")," ")</f>
        <v xml:space="preserve"> </v>
      </c>
      <c r="J53" s="415" t="str">
        <f>_xlfn.IFNA(IF(VLOOKUP($D53,Organización_Modular!$F$10:$G$195,2,FALSE)=J$23,Itinerario!T53," ")," ")</f>
        <v xml:space="preserve"> </v>
      </c>
      <c r="K53" s="415" t="str">
        <f>_xlfn.IFNA(IF(VLOOKUP($D53,Organización_Modular!$F$10:$G$195,2,FALSE)=K$23,Itinerario!W53," ")," ")</f>
        <v xml:space="preserve"> </v>
      </c>
      <c r="L53" s="415" t="str">
        <f>_xlfn.IFNA(IF(VLOOKUP($D53,Organización_Modular!$F$10:$G$195,2,FALSE)=L$23,Itinerario!T53," ")," ")</f>
        <v xml:space="preserve"> </v>
      </c>
      <c r="M53" s="415" t="str">
        <f>_xlfn.IFNA(IF(VLOOKUP($D53,Organización_Modular!$F$10:$G$195,2,FALSE)=M$23,Itinerario!W53," ")," ")</f>
        <v xml:space="preserve"> </v>
      </c>
      <c r="N53" s="261" t="e">
        <f ca="1">_xludf.IFNA(IF(VLOOKUP($D53,Organización_Modular!$F$10:$G$195,2,FALSE)=N$23,Itinerario!T53," ")," ")</f>
        <v>#NAME?</v>
      </c>
      <c r="O53" s="261" t="e">
        <f ca="1">_xludf.IFNA(IF(VLOOKUP($D53,Organización_Modular!$F$10:$G$195,2,FALSE)=O$23,Itinerario!W53," ")," ")</f>
        <v>#NAME?</v>
      </c>
      <c r="P53" s="261" t="e">
        <f ca="1">_xludf.IFNA(IF(VLOOKUP($D53,Organización_Modular!$F$10:$G$195,2,FALSE)=P$23,Itinerario!T53," ")," ")</f>
        <v>#NAME?</v>
      </c>
      <c r="Q53" s="261" t="e">
        <f ca="1">_xludf.IFNA(IF(VLOOKUP($D53,Organización_Modular!$F$10:$G$195,2,FALSE)=Q$23,Itinerario!W53," ")," ")</f>
        <v>#NAME?</v>
      </c>
      <c r="R53" s="261">
        <f>Organización_Modular!H39</f>
        <v>0</v>
      </c>
      <c r="S53" s="261">
        <f>Organización_Modular!I39</f>
        <v>0</v>
      </c>
      <c r="T53" s="266">
        <f t="shared" si="7"/>
        <v>0</v>
      </c>
      <c r="U53" s="261">
        <f t="shared" si="8"/>
        <v>0</v>
      </c>
      <c r="V53" s="261">
        <f t="shared" si="9"/>
        <v>0</v>
      </c>
      <c r="W53" s="266">
        <f t="shared" si="10"/>
        <v>0</v>
      </c>
      <c r="X53" s="24">
        <f t="shared" si="6"/>
        <v>0</v>
      </c>
      <c r="Y53" s="25"/>
      <c r="Z53" s="25"/>
      <c r="AA53" s="25"/>
      <c r="AB53" s="25"/>
      <c r="AC53" s="25"/>
      <c r="AD53" s="25"/>
      <c r="AE53" s="25"/>
      <c r="AF53" s="25"/>
      <c r="AG53" s="25"/>
      <c r="AH53" s="25"/>
      <c r="AI53" s="25"/>
      <c r="AJ53" s="25"/>
    </row>
    <row r="54" spans="1:36" ht="28.5" customHeight="1" x14ac:dyDescent="0.25">
      <c r="A54" s="611"/>
      <c r="B54" s="509" t="str">
        <f>Organización_Modular!B40</f>
        <v>Experiencias formativas en situaciones reales de trabajo (EFSRT)</v>
      </c>
      <c r="C54" s="419"/>
      <c r="D54" s="419"/>
      <c r="E54" s="419"/>
      <c r="F54" s="277">
        <v>4</v>
      </c>
      <c r="G54" s="414">
        <v>128</v>
      </c>
      <c r="H54" s="417"/>
      <c r="I54" s="417"/>
      <c r="J54" s="417"/>
      <c r="K54" s="417"/>
      <c r="L54" s="417"/>
      <c r="M54" s="417"/>
      <c r="N54" s="278"/>
      <c r="O54" s="278"/>
      <c r="P54" s="278"/>
      <c r="Q54" s="278"/>
      <c r="R54" s="278">
        <f>Organización_Modular!H40</f>
        <v>0</v>
      </c>
      <c r="S54" s="279">
        <f>Organización_Modular!I40</f>
        <v>4</v>
      </c>
      <c r="T54" s="280">
        <f t="shared" si="7"/>
        <v>4</v>
      </c>
      <c r="U54" s="279">
        <f t="shared" si="8"/>
        <v>0</v>
      </c>
      <c r="V54" s="279">
        <f t="shared" si="9"/>
        <v>128</v>
      </c>
      <c r="W54" s="280">
        <f t="shared" si="10"/>
        <v>128</v>
      </c>
      <c r="X54" s="24">
        <f t="shared" si="6"/>
        <v>128</v>
      </c>
      <c r="Y54" s="25"/>
      <c r="Z54" s="25"/>
      <c r="AA54" s="25"/>
      <c r="AB54" s="25"/>
      <c r="AC54" s="25"/>
      <c r="AD54" s="25"/>
      <c r="AE54" s="25"/>
      <c r="AF54" s="25"/>
      <c r="AG54" s="25"/>
      <c r="AH54" s="25"/>
      <c r="AI54" s="25"/>
      <c r="AJ54" s="25"/>
    </row>
    <row r="55" spans="1:36" ht="40.5" customHeight="1" x14ac:dyDescent="0.25">
      <c r="A55" s="609" t="str">
        <f>Organización_Modular!A41</f>
        <v xml:space="preserve">M2. ONDULACIÓN, LACEADO Y  TINTURACIÓN DEL CABELLO
</v>
      </c>
      <c r="B55" s="527" t="str">
        <f>B24</f>
        <v>Competencias técnicas (Unidad de competencia)</v>
      </c>
      <c r="C55" s="606" t="str">
        <f>Organización_Modular!C41</f>
        <v>UC2. Realizar procedimientos técnicos capilares, tomando en cuenta su diagnóstico, requerimientos del cliente, y de bioseguridad e higiene técnicos capilares, tomando en cuenta su diagnóstico, requerimientos del cliente, y de bioseguridad e higiene.</v>
      </c>
      <c r="D55" s="581" t="str">
        <f>Organización_Modular!F41</f>
        <v>TRATAMIENTO CAPILAR</v>
      </c>
      <c r="E55" s="420"/>
      <c r="F55" s="261" t="str">
        <f>_xlfn.IFNA(IF(VLOOKUP($D55,Organización_Modular!$F$10:$G$195,2,FALSE)=F$23,Itinerario!T55," ")," ")</f>
        <v xml:space="preserve"> </v>
      </c>
      <c r="G55" s="261" t="str">
        <f>_xlfn.IFNA(IF(VLOOKUP($D55,Organización_Modular!$F$10:$G$195,2,FALSE)=G$23,Itinerario!W55," ")," ")</f>
        <v xml:space="preserve"> </v>
      </c>
      <c r="H55" s="416">
        <f>_xlfn.IFNA(IF(VLOOKUP($D55,Organización_Modular!$F$10:$G$195,2,FALSE)=H$23,Itinerario!T55," ")," ")</f>
        <v>5</v>
      </c>
      <c r="I55" s="416">
        <f>_xlfn.IFNA(IF(VLOOKUP($D55,Organización_Modular!$F$10:$G$195,2,FALSE)=I$23,Itinerario!W55," ")," ")</f>
        <v>128</v>
      </c>
      <c r="J55" s="416" t="str">
        <f>_xlfn.IFNA(IF(VLOOKUP($D55,Organización_Modular!$F$10:$G$195,2,FALSE)=J$23,Itinerario!T55," ")," ")</f>
        <v xml:space="preserve"> </v>
      </c>
      <c r="K55" s="416" t="str">
        <f>_xlfn.IFNA(IF(VLOOKUP($D55,Organización_Modular!$F$10:$G$195,2,FALSE)=K$23,Itinerario!W55," ")," ")</f>
        <v xml:space="preserve"> </v>
      </c>
      <c r="L55" s="416" t="str">
        <f>_xlfn.IFNA(IF(VLOOKUP($D55,Organización_Modular!$F$10:$G$195,2,FALSE)=L$23,Itinerario!T55," ")," ")</f>
        <v xml:space="preserve"> </v>
      </c>
      <c r="M55" s="416" t="str">
        <f>_xlfn.IFNA(IF(VLOOKUP($D55,Organización_Modular!$F$10:$G$195,2,FALSE)=M$23,Itinerario!W55," ")," ")</f>
        <v xml:space="preserve"> </v>
      </c>
      <c r="N55" s="261" t="e">
        <f ca="1">_xludf.IFNA(IF(VLOOKUP($D55,Organización_Modular!$F$10:$G$195,2,FALSE)=N$23,Itinerario!T55," ")," ")</f>
        <v>#NAME?</v>
      </c>
      <c r="O55" s="261" t="e">
        <f ca="1">_xludf.IFNA(IF(VLOOKUP($D55,Organización_Modular!$F$10:$G$195,2,FALSE)=O$23,Itinerario!W55," ")," ")</f>
        <v>#NAME?</v>
      </c>
      <c r="P55" s="261" t="e">
        <f ca="1">_xludf.IFNA(IF(VLOOKUP($D55,Organización_Modular!$F$10:$G$195,2,FALSE)=P$23,Itinerario!T55," ")," ")</f>
        <v>#NAME?</v>
      </c>
      <c r="Q55" s="261" t="e">
        <f ca="1">_xludf.IFNA(IF(VLOOKUP($D55,Organización_Modular!$F$10:$G$195,2,FALSE)=Q$23,Itinerario!W55," ")," ")</f>
        <v>#NAME?</v>
      </c>
      <c r="R55" s="261">
        <f>Organización_Modular!H41</f>
        <v>2</v>
      </c>
      <c r="S55" s="261">
        <f>Organización_Modular!I41</f>
        <v>3</v>
      </c>
      <c r="T55" s="266">
        <f t="shared" si="7"/>
        <v>5</v>
      </c>
      <c r="U55" s="261">
        <f t="shared" si="8"/>
        <v>32</v>
      </c>
      <c r="V55" s="261">
        <f t="shared" si="9"/>
        <v>96</v>
      </c>
      <c r="W55" s="266">
        <f t="shared" si="10"/>
        <v>128</v>
      </c>
      <c r="X55" s="24">
        <f t="shared" si="6"/>
        <v>128</v>
      </c>
      <c r="Y55" s="25"/>
      <c r="Z55" s="25"/>
      <c r="AA55" s="25"/>
      <c r="AB55" s="25"/>
      <c r="AC55" s="25"/>
      <c r="AD55" s="25"/>
      <c r="AE55" s="25"/>
      <c r="AF55" s="25"/>
      <c r="AG55" s="25"/>
      <c r="AH55" s="25"/>
      <c r="AI55" s="25"/>
      <c r="AJ55" s="25"/>
    </row>
    <row r="56" spans="1:36" ht="38.25" customHeight="1" x14ac:dyDescent="0.25">
      <c r="A56" s="610"/>
      <c r="B56" s="528"/>
      <c r="C56" s="607"/>
      <c r="D56" s="581" t="str">
        <f>Organización_Modular!F42</f>
        <v>ONDULACIÓN Y LACEADO</v>
      </c>
      <c r="E56" s="420"/>
      <c r="F56" s="261" t="str">
        <f>_xlfn.IFNA(IF(VLOOKUP($D56,Organización_Modular!$F$10:$G$195,2,FALSE)=F$23,Itinerario!T56," ")," ")</f>
        <v xml:space="preserve"> </v>
      </c>
      <c r="G56" s="261" t="str">
        <f>_xlfn.IFNA(IF(VLOOKUP($D56,Organización_Modular!$F$10:$G$195,2,FALSE)=G$23,Itinerario!W56," ")," ")</f>
        <v xml:space="preserve"> </v>
      </c>
      <c r="H56" s="261">
        <f>_xlfn.IFNA(IF(VLOOKUP($D56,Organización_Modular!$F$10:$G$195,2,FALSE)=H$23,Itinerario!T56," ")," ")</f>
        <v>6</v>
      </c>
      <c r="I56" s="261">
        <f>_xlfn.IFNA(IF(VLOOKUP($D56,Organización_Modular!$F$10:$G$195,2,FALSE)=I$23,Itinerario!W56," ")," ")</f>
        <v>160</v>
      </c>
      <c r="J56" s="261" t="str">
        <f>_xlfn.IFNA(IF(VLOOKUP($D56,Organización_Modular!$F$10:$G$195,2,FALSE)=J$23,Itinerario!T56," ")," ")</f>
        <v xml:space="preserve"> </v>
      </c>
      <c r="K56" s="261" t="str">
        <f>_xlfn.IFNA(IF(VLOOKUP($D56,Organización_Modular!$F$10:$G$195,2,FALSE)=K$23,Itinerario!W56," ")," ")</f>
        <v xml:space="preserve"> </v>
      </c>
      <c r="L56" s="261" t="str">
        <f>_xlfn.IFNA(IF(VLOOKUP($D56,Organización_Modular!$F$10:$G$195,2,FALSE)=L$23,Itinerario!T56," ")," ")</f>
        <v xml:space="preserve"> </v>
      </c>
      <c r="M56" s="261" t="str">
        <f>_xlfn.IFNA(IF(VLOOKUP($D56,Organización_Modular!$F$10:$G$195,2,FALSE)=M$23,Itinerario!W56," ")," ")</f>
        <v xml:space="preserve"> </v>
      </c>
      <c r="N56" s="261" t="e">
        <f ca="1">_xludf.IFNA(IF(VLOOKUP($D56,Organización_Modular!$F$10:$G$195,2,FALSE)=N$23,Itinerario!T56," ")," ")</f>
        <v>#NAME?</v>
      </c>
      <c r="O56" s="261" t="e">
        <f ca="1">_xludf.IFNA(IF(VLOOKUP($D56,Organización_Modular!$F$10:$G$195,2,FALSE)=O$23,Itinerario!W56," ")," ")</f>
        <v>#NAME?</v>
      </c>
      <c r="P56" s="261" t="e">
        <f ca="1">_xludf.IFNA(IF(VLOOKUP($D56,Organización_Modular!$F$10:$G$195,2,FALSE)=P$23,Itinerario!T56," ")," ")</f>
        <v>#NAME?</v>
      </c>
      <c r="Q56" s="261" t="e">
        <f ca="1">_xludf.IFNA(IF(VLOOKUP($D56,Organización_Modular!$F$10:$G$195,2,FALSE)=Q$23,Itinerario!W56," ")," ")</f>
        <v>#NAME?</v>
      </c>
      <c r="R56" s="261">
        <f>Organización_Modular!H42</f>
        <v>2</v>
      </c>
      <c r="S56" s="261">
        <f>Organización_Modular!I42</f>
        <v>4</v>
      </c>
      <c r="T56" s="266">
        <f t="shared" si="7"/>
        <v>6</v>
      </c>
      <c r="U56" s="261">
        <f t="shared" si="8"/>
        <v>32</v>
      </c>
      <c r="V56" s="261">
        <f t="shared" si="9"/>
        <v>128</v>
      </c>
      <c r="W56" s="266">
        <f t="shared" si="10"/>
        <v>160</v>
      </c>
      <c r="X56" s="24">
        <f t="shared" si="6"/>
        <v>160</v>
      </c>
      <c r="Y56" s="25"/>
      <c r="Z56" s="25"/>
      <c r="AA56" s="25"/>
      <c r="AB56" s="25"/>
      <c r="AC56" s="25"/>
      <c r="AD56" s="25"/>
      <c r="AE56" s="25"/>
      <c r="AF56" s="25"/>
      <c r="AG56" s="25"/>
      <c r="AH56" s="25"/>
      <c r="AI56" s="25"/>
      <c r="AJ56" s="25"/>
    </row>
    <row r="57" spans="1:36" ht="33" customHeight="1" x14ac:dyDescent="0.25">
      <c r="A57" s="610"/>
      <c r="B57" s="528"/>
      <c r="C57" s="607"/>
      <c r="D57" s="581" t="str">
        <f>Organización_Modular!F43</f>
        <v>TINTURACIÓN Y DECOLORACION DEL CABELLO</v>
      </c>
      <c r="E57" s="420"/>
      <c r="F57" s="261" t="str">
        <f>_xlfn.IFNA(IF(VLOOKUP($D57,Organización_Modular!$F$10:$G$195,2,FALSE)=F$23,Itinerario!T57," ")," ")</f>
        <v xml:space="preserve"> </v>
      </c>
      <c r="G57" s="261" t="str">
        <f>_xlfn.IFNA(IF(VLOOKUP($D57,Organización_Modular!$F$10:$G$195,2,FALSE)=G$23,Itinerario!W57," ")," ")</f>
        <v xml:space="preserve"> </v>
      </c>
      <c r="H57" s="261">
        <f>_xlfn.IFNA(IF(VLOOKUP($D57,Organización_Modular!$F$10:$G$195,2,FALSE)=H$23,Itinerario!T57," ")," ")</f>
        <v>4</v>
      </c>
      <c r="I57" s="261">
        <f>_xlfn.IFNA(IF(VLOOKUP($D57,Organización_Modular!$F$10:$G$195,2,FALSE)=I$23,Itinerario!W57," ")," ")</f>
        <v>96</v>
      </c>
      <c r="J57" s="261" t="str">
        <f>_xlfn.IFNA(IF(VLOOKUP($D57,Organización_Modular!$F$10:$G$195,2,FALSE)=J$23,Itinerario!T57," ")," ")</f>
        <v xml:space="preserve"> </v>
      </c>
      <c r="K57" s="261" t="str">
        <f>_xlfn.IFNA(IF(VLOOKUP($D57,Organización_Modular!$F$10:$G$195,2,FALSE)=K$23,Itinerario!W57," ")," ")</f>
        <v xml:space="preserve"> </v>
      </c>
      <c r="L57" s="261" t="str">
        <f>_xlfn.IFNA(IF(VLOOKUP($D57,Organización_Modular!$F$10:$G$195,2,FALSE)=L$23,Itinerario!T57," ")," ")</f>
        <v xml:space="preserve"> </v>
      </c>
      <c r="M57" s="261" t="str">
        <f>_xlfn.IFNA(IF(VLOOKUP($D57,Organización_Modular!$F$10:$G$195,2,FALSE)=M$23,Itinerario!W57," ")," ")</f>
        <v xml:space="preserve"> </v>
      </c>
      <c r="N57" s="261" t="e">
        <f ca="1">_xludf.IFNA(IF(VLOOKUP($D57,Organización_Modular!$F$10:$G$195,2,FALSE)=N$23,Itinerario!T57," ")," ")</f>
        <v>#NAME?</v>
      </c>
      <c r="O57" s="261" t="e">
        <f ca="1">_xludf.IFNA(IF(VLOOKUP($D57,Organización_Modular!$F$10:$G$195,2,FALSE)=O$23,Itinerario!W57," ")," ")</f>
        <v>#NAME?</v>
      </c>
      <c r="P57" s="261" t="e">
        <f ca="1">_xludf.IFNA(IF(VLOOKUP($D57,Organización_Modular!$F$10:$G$195,2,FALSE)=P$23,Itinerario!T57," ")," ")</f>
        <v>#NAME?</v>
      </c>
      <c r="Q57" s="261" t="e">
        <f ca="1">_xludf.IFNA(IF(VLOOKUP($D57,Organización_Modular!$F$10:$G$195,2,FALSE)=Q$23,Itinerario!W57," ")," ")</f>
        <v>#NAME?</v>
      </c>
      <c r="R57" s="261">
        <f>Organización_Modular!H43</f>
        <v>2</v>
      </c>
      <c r="S57" s="261">
        <f>Organización_Modular!I43</f>
        <v>2</v>
      </c>
      <c r="T57" s="266">
        <f t="shared" si="7"/>
        <v>4</v>
      </c>
      <c r="U57" s="261">
        <f t="shared" si="8"/>
        <v>32</v>
      </c>
      <c r="V57" s="261">
        <f t="shared" si="9"/>
        <v>64</v>
      </c>
      <c r="W57" s="266">
        <f t="shared" si="10"/>
        <v>96</v>
      </c>
      <c r="X57" s="24">
        <f t="shared" si="6"/>
        <v>96</v>
      </c>
      <c r="Y57" s="25"/>
      <c r="Z57" s="25"/>
      <c r="AA57" s="25"/>
      <c r="AB57" s="25"/>
      <c r="AC57" s="25"/>
      <c r="AD57" s="25"/>
      <c r="AE57" s="25"/>
      <c r="AF57" s="25"/>
      <c r="AG57" s="25"/>
      <c r="AH57" s="25"/>
      <c r="AI57" s="25"/>
      <c r="AJ57" s="25"/>
    </row>
    <row r="58" spans="1:36" ht="33" hidden="1" customHeight="1" x14ac:dyDescent="0.25">
      <c r="A58" s="610"/>
      <c r="B58" s="528"/>
      <c r="C58" s="607"/>
      <c r="D58" s="581">
        <f>Organización_Modular!F44</f>
        <v>0</v>
      </c>
      <c r="E58" s="420"/>
      <c r="F58" s="261" t="str">
        <f>_xlfn.IFNA(IF(VLOOKUP($D58,Organización_Modular!$F$10:$G$195,2,FALSE)=F$23,Itinerario!T58," ")," ")</f>
        <v xml:space="preserve"> </v>
      </c>
      <c r="G58" s="261" t="str">
        <f>_xlfn.IFNA(IF(VLOOKUP($D58,Organización_Modular!$F$10:$G$195,2,FALSE)=G$23,Itinerario!W58," ")," ")</f>
        <v xml:space="preserve"> </v>
      </c>
      <c r="H58" s="261" t="str">
        <f>_xlfn.IFNA(IF(VLOOKUP($D58,Organización_Modular!$F$10:$G$195,2,FALSE)=H$23,Itinerario!T58," ")," ")</f>
        <v xml:space="preserve"> </v>
      </c>
      <c r="I58" s="261" t="str">
        <f>_xlfn.IFNA(IF(VLOOKUP($D58,Organización_Modular!$F$10:$G$195,2,FALSE)=I$23,Itinerario!W58," ")," ")</f>
        <v xml:space="preserve"> </v>
      </c>
      <c r="J58" s="261" t="str">
        <f>_xlfn.IFNA(IF(VLOOKUP($D58,Organización_Modular!$F$10:$G$195,2,FALSE)=J$23,Itinerario!T58," ")," ")</f>
        <v xml:space="preserve"> </v>
      </c>
      <c r="K58" s="261" t="str">
        <f>_xlfn.IFNA(IF(VLOOKUP($D58,Organización_Modular!$F$10:$G$195,2,FALSE)=K$23,Itinerario!W58," ")," ")</f>
        <v xml:space="preserve"> </v>
      </c>
      <c r="L58" s="261" t="str">
        <f>_xlfn.IFNA(IF(VLOOKUP($D58,Organización_Modular!$F$10:$G$195,2,FALSE)=L$23,Itinerario!T58," ")," ")</f>
        <v xml:space="preserve"> </v>
      </c>
      <c r="M58" s="261" t="str">
        <f>_xlfn.IFNA(IF(VLOOKUP($D58,Organización_Modular!$F$10:$G$195,2,FALSE)=M$23,Itinerario!W58," ")," ")</f>
        <v xml:space="preserve"> </v>
      </c>
      <c r="N58" s="261" t="e">
        <f ca="1">_xludf.IFNA(IF(VLOOKUP($D58,Organización_Modular!$F$10:$G$195,2,FALSE)=N$23,Itinerario!T58," ")," ")</f>
        <v>#NAME?</v>
      </c>
      <c r="O58" s="261" t="e">
        <f ca="1">_xludf.IFNA(IF(VLOOKUP($D58,Organización_Modular!$F$10:$G$195,2,FALSE)=O$23,Itinerario!W58," ")," ")</f>
        <v>#NAME?</v>
      </c>
      <c r="P58" s="261" t="e">
        <f ca="1">_xludf.IFNA(IF(VLOOKUP($D58,Organización_Modular!$F$10:$G$195,2,FALSE)=P$23,Itinerario!T58," ")," ")</f>
        <v>#NAME?</v>
      </c>
      <c r="Q58" s="261" t="e">
        <f ca="1">_xludf.IFNA(IF(VLOOKUP($D58,Organización_Modular!$F$10:$G$195,2,FALSE)=Q$23,Itinerario!W58," ")," ")</f>
        <v>#NAME?</v>
      </c>
      <c r="R58" s="261">
        <f>Organización_Modular!H44</f>
        <v>0</v>
      </c>
      <c r="S58" s="261">
        <f>Organización_Modular!I44</f>
        <v>0</v>
      </c>
      <c r="T58" s="266">
        <f t="shared" si="7"/>
        <v>0</v>
      </c>
      <c r="U58" s="261">
        <f t="shared" si="8"/>
        <v>0</v>
      </c>
      <c r="V58" s="261">
        <f t="shared" si="9"/>
        <v>0</v>
      </c>
      <c r="W58" s="266">
        <f t="shared" si="10"/>
        <v>0</v>
      </c>
      <c r="X58" s="24">
        <f t="shared" si="6"/>
        <v>0</v>
      </c>
      <c r="Y58" s="25"/>
      <c r="Z58" s="25"/>
      <c r="AA58" s="25"/>
      <c r="AB58" s="25"/>
      <c r="AC58" s="25"/>
      <c r="AD58" s="25"/>
      <c r="AE58" s="25"/>
      <c r="AF58" s="25"/>
      <c r="AG58" s="25"/>
      <c r="AH58" s="25"/>
      <c r="AI58" s="25"/>
      <c r="AJ58" s="25"/>
    </row>
    <row r="59" spans="1:36" ht="33" hidden="1" customHeight="1" x14ac:dyDescent="0.25">
      <c r="A59" s="610"/>
      <c r="B59" s="528"/>
      <c r="C59" s="607"/>
      <c r="D59" s="581">
        <f>Organización_Modular!F45</f>
        <v>0</v>
      </c>
      <c r="E59" s="420"/>
      <c r="F59" s="261" t="str">
        <f>_xlfn.IFNA(IF(VLOOKUP($D59,Organización_Modular!$F$10:$G$195,2,FALSE)=F$23,Itinerario!T59," ")," ")</f>
        <v xml:space="preserve"> </v>
      </c>
      <c r="G59" s="261" t="str">
        <f>_xlfn.IFNA(IF(VLOOKUP($D59,Organización_Modular!$F$10:$G$195,2,FALSE)=G$23,Itinerario!W59," ")," ")</f>
        <v xml:space="preserve"> </v>
      </c>
      <c r="H59" s="261" t="str">
        <f>_xlfn.IFNA(IF(VLOOKUP($D59,Organización_Modular!$F$10:$G$195,2,FALSE)=H$23,Itinerario!T59," ")," ")</f>
        <v xml:space="preserve"> </v>
      </c>
      <c r="I59" s="261" t="str">
        <f>_xlfn.IFNA(IF(VLOOKUP($D59,Organización_Modular!$F$10:$G$195,2,FALSE)=I$23,Itinerario!W59," ")," ")</f>
        <v xml:space="preserve"> </v>
      </c>
      <c r="J59" s="261" t="str">
        <f>_xlfn.IFNA(IF(VLOOKUP($D59,Organización_Modular!$F$10:$G$195,2,FALSE)=J$23,Itinerario!T59," ")," ")</f>
        <v xml:space="preserve"> </v>
      </c>
      <c r="K59" s="261" t="str">
        <f>_xlfn.IFNA(IF(VLOOKUP($D59,Organización_Modular!$F$10:$G$195,2,FALSE)=K$23,Itinerario!W59," ")," ")</f>
        <v xml:space="preserve"> </v>
      </c>
      <c r="L59" s="261" t="str">
        <f>_xlfn.IFNA(IF(VLOOKUP($D59,Organización_Modular!$F$10:$G$195,2,FALSE)=L$23,Itinerario!T59," ")," ")</f>
        <v xml:space="preserve"> </v>
      </c>
      <c r="M59" s="261" t="str">
        <f>_xlfn.IFNA(IF(VLOOKUP($D59,Organización_Modular!$F$10:$G$195,2,FALSE)=M$23,Itinerario!W59," ")," ")</f>
        <v xml:space="preserve"> </v>
      </c>
      <c r="N59" s="261" t="e">
        <f ca="1">_xludf.IFNA(IF(VLOOKUP($D59,Organización_Modular!$F$10:$G$195,2,FALSE)=N$23,Itinerario!T59," ")," ")</f>
        <v>#NAME?</v>
      </c>
      <c r="O59" s="261" t="e">
        <f ca="1">_xludf.IFNA(IF(VLOOKUP($D59,Organización_Modular!$F$10:$G$195,2,FALSE)=O$23,Itinerario!W59," ")," ")</f>
        <v>#NAME?</v>
      </c>
      <c r="P59" s="261" t="e">
        <f ca="1">_xludf.IFNA(IF(VLOOKUP($D59,Organización_Modular!$F$10:$G$195,2,FALSE)=P$23,Itinerario!T59," ")," ")</f>
        <v>#NAME?</v>
      </c>
      <c r="Q59" s="261" t="e">
        <f ca="1">_xludf.IFNA(IF(VLOOKUP($D59,Organización_Modular!$F$10:$G$195,2,FALSE)=Q$23,Itinerario!W59," ")," ")</f>
        <v>#NAME?</v>
      </c>
      <c r="R59" s="261">
        <f>Organización_Modular!H45</f>
        <v>0</v>
      </c>
      <c r="S59" s="261">
        <f>Organización_Modular!I45</f>
        <v>0</v>
      </c>
      <c r="T59" s="266">
        <f t="shared" si="7"/>
        <v>0</v>
      </c>
      <c r="U59" s="261">
        <f t="shared" si="8"/>
        <v>0</v>
      </c>
      <c r="V59" s="261">
        <f t="shared" si="9"/>
        <v>0</v>
      </c>
      <c r="W59" s="266">
        <f t="shared" si="10"/>
        <v>0</v>
      </c>
      <c r="X59" s="24">
        <f t="shared" si="6"/>
        <v>0</v>
      </c>
      <c r="Y59" s="25"/>
      <c r="Z59" s="25"/>
      <c r="AA59" s="25"/>
      <c r="AB59" s="25"/>
      <c r="AC59" s="25"/>
      <c r="AD59" s="25"/>
      <c r="AE59" s="25"/>
      <c r="AF59" s="25"/>
      <c r="AG59" s="25"/>
      <c r="AH59" s="25"/>
      <c r="AI59" s="25"/>
      <c r="AJ59" s="25"/>
    </row>
    <row r="60" spans="1:36" ht="18" hidden="1" customHeight="1" x14ac:dyDescent="0.25">
      <c r="A60" s="610"/>
      <c r="B60" s="528"/>
      <c r="C60" s="607"/>
      <c r="D60" s="581">
        <f>Organización_Modular!F46</f>
        <v>0</v>
      </c>
      <c r="E60" s="420"/>
      <c r="F60" s="261" t="str">
        <f>_xlfn.IFNA(IF(VLOOKUP($D60,Organización_Modular!$F$10:$G$195,2,FALSE)=F$23,Itinerario!T60," ")," ")</f>
        <v xml:space="preserve"> </v>
      </c>
      <c r="G60" s="261" t="str">
        <f>_xlfn.IFNA(IF(VLOOKUP($D60,Organización_Modular!$F$10:$G$195,2,FALSE)=G$23,Itinerario!W60," ")," ")</f>
        <v xml:space="preserve"> </v>
      </c>
      <c r="H60" s="261" t="str">
        <f>_xlfn.IFNA(IF(VLOOKUP($D60,Organización_Modular!$F$10:$G$195,2,FALSE)=H$23,Itinerario!T60," ")," ")</f>
        <v xml:space="preserve"> </v>
      </c>
      <c r="I60" s="261" t="str">
        <f>_xlfn.IFNA(IF(VLOOKUP($D60,Organización_Modular!$F$10:$G$195,2,FALSE)=I$23,Itinerario!W60," ")," ")</f>
        <v xml:space="preserve"> </v>
      </c>
      <c r="J60" s="261" t="str">
        <f>_xlfn.IFNA(IF(VLOOKUP($D60,Organización_Modular!$F$10:$G$195,2,FALSE)=J$23,Itinerario!T60," ")," ")</f>
        <v xml:space="preserve"> </v>
      </c>
      <c r="K60" s="261" t="str">
        <f>_xlfn.IFNA(IF(VLOOKUP($D60,Organización_Modular!$F$10:$G$195,2,FALSE)=K$23,Itinerario!W60," ")," ")</f>
        <v xml:space="preserve"> </v>
      </c>
      <c r="L60" s="261" t="str">
        <f>_xlfn.IFNA(IF(VLOOKUP($D60,Organización_Modular!$F$10:$G$195,2,FALSE)=L$23,Itinerario!T60," ")," ")</f>
        <v xml:space="preserve"> </v>
      </c>
      <c r="M60" s="261" t="str">
        <f>_xlfn.IFNA(IF(VLOOKUP($D60,Organización_Modular!$F$10:$G$195,2,FALSE)=M$23,Itinerario!W60," ")," ")</f>
        <v xml:space="preserve"> </v>
      </c>
      <c r="N60" s="261" t="e">
        <f ca="1">_xludf.IFNA(IF(VLOOKUP($D60,Organización_Modular!$F$10:$G$195,2,FALSE)=N$23,Itinerario!T60," ")," ")</f>
        <v>#NAME?</v>
      </c>
      <c r="O60" s="261" t="e">
        <f ca="1">_xludf.IFNA(IF(VLOOKUP($D60,Organización_Modular!$F$10:$G$195,2,FALSE)=O$23,Itinerario!W60," ")," ")</f>
        <v>#NAME?</v>
      </c>
      <c r="P60" s="261" t="e">
        <f ca="1">_xludf.IFNA(IF(VLOOKUP($D60,Organización_Modular!$F$10:$G$195,2,FALSE)=P$23,Itinerario!T60," ")," ")</f>
        <v>#NAME?</v>
      </c>
      <c r="Q60" s="261" t="e">
        <f ca="1">_xludf.IFNA(IF(VLOOKUP($D60,Organización_Modular!$F$10:$G$195,2,FALSE)=Q$23,Itinerario!W60," ")," ")</f>
        <v>#NAME?</v>
      </c>
      <c r="R60" s="261">
        <f>Organización_Modular!H46</f>
        <v>0</v>
      </c>
      <c r="S60" s="261">
        <f>Organización_Modular!I46</f>
        <v>0</v>
      </c>
      <c r="T60" s="266">
        <f t="shared" si="7"/>
        <v>0</v>
      </c>
      <c r="U60" s="261">
        <f t="shared" si="8"/>
        <v>0</v>
      </c>
      <c r="V60" s="261">
        <f t="shared" si="9"/>
        <v>0</v>
      </c>
      <c r="W60" s="266">
        <f t="shared" si="10"/>
        <v>0</v>
      </c>
      <c r="X60" s="24">
        <f t="shared" si="6"/>
        <v>0</v>
      </c>
      <c r="Y60" s="25"/>
      <c r="Z60" s="25"/>
      <c r="AA60" s="25"/>
      <c r="AB60" s="25"/>
      <c r="AC60" s="25"/>
      <c r="AD60" s="25"/>
      <c r="AE60" s="25"/>
      <c r="AF60" s="25"/>
      <c r="AG60" s="25"/>
      <c r="AH60" s="25"/>
      <c r="AI60" s="25"/>
      <c r="AJ60" s="25"/>
    </row>
    <row r="61" spans="1:36" ht="18" hidden="1" customHeight="1" x14ac:dyDescent="0.25">
      <c r="A61" s="610"/>
      <c r="B61" s="528"/>
      <c r="C61" s="607"/>
      <c r="D61" s="581">
        <f>Organización_Modular!F47</f>
        <v>0</v>
      </c>
      <c r="E61" s="420"/>
      <c r="F61" s="261" t="str">
        <f>_xlfn.IFNA(IF(VLOOKUP($D61,Organización_Modular!$F$10:$G$195,2,FALSE)=F$23,Itinerario!T61," ")," ")</f>
        <v xml:space="preserve"> </v>
      </c>
      <c r="G61" s="261" t="str">
        <f>_xlfn.IFNA(IF(VLOOKUP($D61,Organización_Modular!$F$10:$G$195,2,FALSE)=G$23,Itinerario!W61," ")," ")</f>
        <v xml:space="preserve"> </v>
      </c>
      <c r="H61" s="261" t="str">
        <f>_xlfn.IFNA(IF(VLOOKUP($D61,Organización_Modular!$F$10:$G$195,2,FALSE)=H$23,Itinerario!T61," ")," ")</f>
        <v xml:space="preserve"> </v>
      </c>
      <c r="I61" s="261" t="str">
        <f>_xlfn.IFNA(IF(VLOOKUP($D61,Organización_Modular!$F$10:$G$195,2,FALSE)=I$23,Itinerario!W61," ")," ")</f>
        <v xml:space="preserve"> </v>
      </c>
      <c r="J61" s="261" t="str">
        <f>_xlfn.IFNA(IF(VLOOKUP($D61,Organización_Modular!$F$10:$G$195,2,FALSE)=J$23,Itinerario!T61," ")," ")</f>
        <v xml:space="preserve"> </v>
      </c>
      <c r="K61" s="261" t="str">
        <f>_xlfn.IFNA(IF(VLOOKUP($D61,Organización_Modular!$F$10:$G$195,2,FALSE)=K$23,Itinerario!W61," ")," ")</f>
        <v xml:space="preserve"> </v>
      </c>
      <c r="L61" s="261" t="str">
        <f>_xlfn.IFNA(IF(VLOOKUP($D61,Organización_Modular!$F$10:$G$195,2,FALSE)=L$23,Itinerario!T61," ")," ")</f>
        <v xml:space="preserve"> </v>
      </c>
      <c r="M61" s="261" t="str">
        <f>_xlfn.IFNA(IF(VLOOKUP($D61,Organización_Modular!$F$10:$G$195,2,FALSE)=M$23,Itinerario!W61," ")," ")</f>
        <v xml:space="preserve"> </v>
      </c>
      <c r="N61" s="261" t="e">
        <f ca="1">_xludf.IFNA(IF(VLOOKUP($D61,Organización_Modular!$F$10:$G$195,2,FALSE)=N$23,Itinerario!T61," ")," ")</f>
        <v>#NAME?</v>
      </c>
      <c r="O61" s="261" t="e">
        <f ca="1">_xludf.IFNA(IF(VLOOKUP($D61,Organización_Modular!$F$10:$G$195,2,FALSE)=O$23,Itinerario!W61," ")," ")</f>
        <v>#NAME?</v>
      </c>
      <c r="P61" s="261" t="e">
        <f ca="1">_xludf.IFNA(IF(VLOOKUP($D61,Organización_Modular!$F$10:$G$195,2,FALSE)=P$23,Itinerario!T61," ")," ")</f>
        <v>#NAME?</v>
      </c>
      <c r="Q61" s="261" t="e">
        <f ca="1">_xludf.IFNA(IF(VLOOKUP($D61,Organización_Modular!$F$10:$G$195,2,FALSE)=Q$23,Itinerario!W61," ")," ")</f>
        <v>#NAME?</v>
      </c>
      <c r="R61" s="261">
        <f>Organización_Modular!H47</f>
        <v>0</v>
      </c>
      <c r="S61" s="261">
        <f>Organización_Modular!I47</f>
        <v>0</v>
      </c>
      <c r="T61" s="266">
        <f t="shared" si="7"/>
        <v>0</v>
      </c>
      <c r="U61" s="261">
        <f t="shared" si="8"/>
        <v>0</v>
      </c>
      <c r="V61" s="261">
        <f t="shared" si="9"/>
        <v>0</v>
      </c>
      <c r="W61" s="266">
        <f t="shared" si="10"/>
        <v>0</v>
      </c>
      <c r="X61" s="24">
        <f t="shared" si="6"/>
        <v>0</v>
      </c>
      <c r="Y61" s="25"/>
      <c r="Z61" s="25"/>
      <c r="AA61" s="25"/>
      <c r="AB61" s="25"/>
      <c r="AC61" s="25"/>
      <c r="AD61" s="25"/>
      <c r="AE61" s="25"/>
      <c r="AF61" s="25"/>
      <c r="AG61" s="25"/>
      <c r="AH61" s="25"/>
      <c r="AI61" s="25"/>
      <c r="AJ61" s="25"/>
    </row>
    <row r="62" spans="1:36" ht="18" hidden="1" customHeight="1" x14ac:dyDescent="0.25">
      <c r="A62" s="610"/>
      <c r="B62" s="528"/>
      <c r="C62" s="607"/>
      <c r="D62" s="581">
        <f>Organización_Modular!F48</f>
        <v>0</v>
      </c>
      <c r="E62" s="420"/>
      <c r="F62" s="261" t="str">
        <f>_xlfn.IFNA(IF(VLOOKUP($D62,Organización_Modular!$F$10:$G$195,2,FALSE)=F$23,Itinerario!T62," ")," ")</f>
        <v xml:space="preserve"> </v>
      </c>
      <c r="G62" s="261" t="str">
        <f>_xlfn.IFNA(IF(VLOOKUP($D62,Organización_Modular!$F$10:$G$195,2,FALSE)=G$23,Itinerario!W62," ")," ")</f>
        <v xml:space="preserve"> </v>
      </c>
      <c r="H62" s="261" t="str">
        <f>_xlfn.IFNA(IF(VLOOKUP($D62,Organización_Modular!$F$10:$G$195,2,FALSE)=H$23,Itinerario!T62," ")," ")</f>
        <v xml:space="preserve"> </v>
      </c>
      <c r="I62" s="261" t="str">
        <f>_xlfn.IFNA(IF(VLOOKUP($D62,Organización_Modular!$F$10:$G$195,2,FALSE)=I$23,Itinerario!W62," ")," ")</f>
        <v xml:space="preserve"> </v>
      </c>
      <c r="J62" s="261" t="str">
        <f>_xlfn.IFNA(IF(VLOOKUP($D62,Organización_Modular!$F$10:$G$195,2,FALSE)=J$23,Itinerario!T62," ")," ")</f>
        <v xml:space="preserve"> </v>
      </c>
      <c r="K62" s="261" t="str">
        <f>_xlfn.IFNA(IF(VLOOKUP($D62,Organización_Modular!$F$10:$G$195,2,FALSE)=K$23,Itinerario!W62," ")," ")</f>
        <v xml:space="preserve"> </v>
      </c>
      <c r="L62" s="261" t="str">
        <f>_xlfn.IFNA(IF(VLOOKUP($D62,Organización_Modular!$F$10:$G$195,2,FALSE)=L$23,Itinerario!T62," ")," ")</f>
        <v xml:space="preserve"> </v>
      </c>
      <c r="M62" s="261" t="str">
        <f>_xlfn.IFNA(IF(VLOOKUP($D62,Organización_Modular!$F$10:$G$195,2,FALSE)=M$23,Itinerario!W62," ")," ")</f>
        <v xml:space="preserve"> </v>
      </c>
      <c r="N62" s="261" t="e">
        <f ca="1">_xludf.IFNA(IF(VLOOKUP($D62,Organización_Modular!$F$10:$G$195,2,FALSE)=N$23,Itinerario!T62," ")," ")</f>
        <v>#NAME?</v>
      </c>
      <c r="O62" s="261" t="e">
        <f ca="1">_xludf.IFNA(IF(VLOOKUP($D62,Organización_Modular!$F$10:$G$195,2,FALSE)=O$23,Itinerario!W62," ")," ")</f>
        <v>#NAME?</v>
      </c>
      <c r="P62" s="261" t="e">
        <f ca="1">_xludf.IFNA(IF(VLOOKUP($D62,Organización_Modular!$F$10:$G$195,2,FALSE)=P$23,Itinerario!T62," ")," ")</f>
        <v>#NAME?</v>
      </c>
      <c r="Q62" s="261" t="e">
        <f ca="1">_xludf.IFNA(IF(VLOOKUP($D62,Organización_Modular!$F$10:$G$195,2,FALSE)=Q$23,Itinerario!W62," ")," ")</f>
        <v>#NAME?</v>
      </c>
      <c r="R62" s="261">
        <f>Organización_Modular!H48</f>
        <v>0</v>
      </c>
      <c r="S62" s="261">
        <f>Organización_Modular!I48</f>
        <v>0</v>
      </c>
      <c r="T62" s="266">
        <f t="shared" si="7"/>
        <v>0</v>
      </c>
      <c r="U62" s="261">
        <f t="shared" si="8"/>
        <v>0</v>
      </c>
      <c r="V62" s="261">
        <f t="shared" si="9"/>
        <v>0</v>
      </c>
      <c r="W62" s="266">
        <f t="shared" si="10"/>
        <v>0</v>
      </c>
      <c r="X62" s="24">
        <f t="shared" si="6"/>
        <v>0</v>
      </c>
      <c r="Y62" s="25"/>
      <c r="Z62" s="25"/>
      <c r="AA62" s="25"/>
      <c r="AB62" s="25"/>
      <c r="AC62" s="25"/>
      <c r="AD62" s="25"/>
      <c r="AE62" s="25"/>
      <c r="AF62" s="25"/>
      <c r="AG62" s="25"/>
      <c r="AH62" s="25"/>
      <c r="AI62" s="25"/>
      <c r="AJ62" s="25"/>
    </row>
    <row r="63" spans="1:36" ht="18" hidden="1" customHeight="1" x14ac:dyDescent="0.25">
      <c r="A63" s="610"/>
      <c r="B63" s="528"/>
      <c r="C63" s="607"/>
      <c r="D63" s="581">
        <f>Organización_Modular!F49</f>
        <v>0</v>
      </c>
      <c r="E63" s="420"/>
      <c r="F63" s="261" t="str">
        <f>_xlfn.IFNA(IF(VLOOKUP($D63,Organización_Modular!$F$10:$G$195,2,FALSE)=F$23,Itinerario!T63," ")," ")</f>
        <v xml:space="preserve"> </v>
      </c>
      <c r="G63" s="261" t="str">
        <f>_xlfn.IFNA(IF(VLOOKUP($D63,Organización_Modular!$F$10:$G$195,2,FALSE)=G$23,Itinerario!W63," ")," ")</f>
        <v xml:space="preserve"> </v>
      </c>
      <c r="H63" s="261" t="str">
        <f>_xlfn.IFNA(IF(VLOOKUP($D63,Organización_Modular!$F$10:$G$195,2,FALSE)=H$23,Itinerario!T63," ")," ")</f>
        <v xml:space="preserve"> </v>
      </c>
      <c r="I63" s="261" t="str">
        <f>_xlfn.IFNA(IF(VLOOKUP($D63,Organización_Modular!$F$10:$G$195,2,FALSE)=I$23,Itinerario!W63," ")," ")</f>
        <v xml:space="preserve"> </v>
      </c>
      <c r="J63" s="261" t="str">
        <f>_xlfn.IFNA(IF(VLOOKUP($D63,Organización_Modular!$F$10:$G$195,2,FALSE)=J$23,Itinerario!T63," ")," ")</f>
        <v xml:space="preserve"> </v>
      </c>
      <c r="K63" s="261" t="str">
        <f>_xlfn.IFNA(IF(VLOOKUP($D63,Organización_Modular!$F$10:$G$195,2,FALSE)=K$23,Itinerario!W63," ")," ")</f>
        <v xml:space="preserve"> </v>
      </c>
      <c r="L63" s="261" t="str">
        <f>_xlfn.IFNA(IF(VLOOKUP($D63,Organización_Modular!$F$10:$G$195,2,FALSE)=L$23,Itinerario!T63," ")," ")</f>
        <v xml:space="preserve"> </v>
      </c>
      <c r="M63" s="261" t="str">
        <f>_xlfn.IFNA(IF(VLOOKUP($D63,Organización_Modular!$F$10:$G$195,2,FALSE)=M$23,Itinerario!W63," ")," ")</f>
        <v xml:space="preserve"> </v>
      </c>
      <c r="N63" s="261" t="e">
        <f ca="1">_xludf.IFNA(IF(VLOOKUP($D63,Organización_Modular!$F$10:$G$195,2,FALSE)=N$23,Itinerario!T63," ")," ")</f>
        <v>#NAME?</v>
      </c>
      <c r="O63" s="261" t="e">
        <f ca="1">_xludf.IFNA(IF(VLOOKUP($D63,Organización_Modular!$F$10:$G$195,2,FALSE)=O$23,Itinerario!W63," ")," ")</f>
        <v>#NAME?</v>
      </c>
      <c r="P63" s="261" t="e">
        <f ca="1">_xludf.IFNA(IF(VLOOKUP($D63,Organización_Modular!$F$10:$G$195,2,FALSE)=P$23,Itinerario!T63," ")," ")</f>
        <v>#NAME?</v>
      </c>
      <c r="Q63" s="261" t="e">
        <f ca="1">_xludf.IFNA(IF(VLOOKUP($D63,Organización_Modular!$F$10:$G$195,2,FALSE)=Q$23,Itinerario!W63," ")," ")</f>
        <v>#NAME?</v>
      </c>
      <c r="R63" s="261">
        <f>Organización_Modular!H49</f>
        <v>0</v>
      </c>
      <c r="S63" s="261">
        <f>Organización_Modular!I49</f>
        <v>0</v>
      </c>
      <c r="T63" s="266">
        <f t="shared" si="7"/>
        <v>0</v>
      </c>
      <c r="U63" s="261">
        <f t="shared" si="8"/>
        <v>0</v>
      </c>
      <c r="V63" s="261">
        <f t="shared" si="9"/>
        <v>0</v>
      </c>
      <c r="W63" s="266">
        <f t="shared" si="10"/>
        <v>0</v>
      </c>
      <c r="X63" s="24">
        <f t="shared" si="6"/>
        <v>0</v>
      </c>
      <c r="Y63" s="25"/>
      <c r="Z63" s="25"/>
      <c r="AA63" s="25"/>
      <c r="AB63" s="25"/>
      <c r="AC63" s="25"/>
      <c r="AD63" s="25"/>
      <c r="AE63" s="25"/>
      <c r="AF63" s="25"/>
      <c r="AG63" s="25"/>
      <c r="AH63" s="25"/>
      <c r="AI63" s="25"/>
      <c r="AJ63" s="25"/>
    </row>
    <row r="64" spans="1:36" ht="18" hidden="1" customHeight="1" x14ac:dyDescent="0.25">
      <c r="A64" s="610"/>
      <c r="B64" s="528"/>
      <c r="C64" s="607"/>
      <c r="D64" s="581">
        <f>Organización_Modular!F50</f>
        <v>0</v>
      </c>
      <c r="E64" s="420"/>
      <c r="F64" s="261" t="str">
        <f>_xlfn.IFNA(IF(VLOOKUP($D64,Organización_Modular!$F$10:$G$195,2,FALSE)=F$23,Itinerario!T64," ")," ")</f>
        <v xml:space="preserve"> </v>
      </c>
      <c r="G64" s="261" t="str">
        <f>_xlfn.IFNA(IF(VLOOKUP($D64,Organización_Modular!$F$10:$G$195,2,FALSE)=G$23,Itinerario!W64," ")," ")</f>
        <v xml:space="preserve"> </v>
      </c>
      <c r="H64" s="261" t="str">
        <f>_xlfn.IFNA(IF(VLOOKUP($D64,Organización_Modular!$F$10:$G$195,2,FALSE)=H$23,Itinerario!T64," ")," ")</f>
        <v xml:space="preserve"> </v>
      </c>
      <c r="I64" s="261" t="str">
        <f>_xlfn.IFNA(IF(VLOOKUP($D64,Organización_Modular!$F$10:$G$195,2,FALSE)=I$23,Itinerario!W64," ")," ")</f>
        <v xml:space="preserve"> </v>
      </c>
      <c r="J64" s="261" t="str">
        <f>_xlfn.IFNA(IF(VLOOKUP($D64,Organización_Modular!$F$10:$G$195,2,FALSE)=J$23,Itinerario!T64," ")," ")</f>
        <v xml:space="preserve"> </v>
      </c>
      <c r="K64" s="261" t="str">
        <f>_xlfn.IFNA(IF(VLOOKUP($D64,Organización_Modular!$F$10:$G$195,2,FALSE)=K$23,Itinerario!W64," ")," ")</f>
        <v xml:space="preserve"> </v>
      </c>
      <c r="L64" s="261" t="str">
        <f>_xlfn.IFNA(IF(VLOOKUP($D64,Organización_Modular!$F$10:$G$195,2,FALSE)=L$23,Itinerario!T64," ")," ")</f>
        <v xml:space="preserve"> </v>
      </c>
      <c r="M64" s="261" t="str">
        <f>_xlfn.IFNA(IF(VLOOKUP($D64,Organización_Modular!$F$10:$G$195,2,FALSE)=M$23,Itinerario!W64," ")," ")</f>
        <v xml:space="preserve"> </v>
      </c>
      <c r="N64" s="261" t="e">
        <f ca="1">_xludf.IFNA(IF(VLOOKUP($D64,Organización_Modular!$F$10:$G$195,2,FALSE)=N$23,Itinerario!T64," ")," ")</f>
        <v>#NAME?</v>
      </c>
      <c r="O64" s="261" t="e">
        <f ca="1">_xludf.IFNA(IF(VLOOKUP($D64,Organización_Modular!$F$10:$G$195,2,FALSE)=O$23,Itinerario!W64," ")," ")</f>
        <v>#NAME?</v>
      </c>
      <c r="P64" s="261" t="e">
        <f ca="1">_xludf.IFNA(IF(VLOOKUP($D64,Organización_Modular!$F$10:$G$195,2,FALSE)=P$23,Itinerario!T64," ")," ")</f>
        <v>#NAME?</v>
      </c>
      <c r="Q64" s="261" t="e">
        <f ca="1">_xludf.IFNA(IF(VLOOKUP($D64,Organización_Modular!$F$10:$G$195,2,FALSE)=Q$23,Itinerario!W64," ")," ")</f>
        <v>#NAME?</v>
      </c>
      <c r="R64" s="261">
        <f>Organización_Modular!H50</f>
        <v>0</v>
      </c>
      <c r="S64" s="261">
        <f>Organización_Modular!I50</f>
        <v>0</v>
      </c>
      <c r="T64" s="266">
        <f t="shared" si="7"/>
        <v>0</v>
      </c>
      <c r="U64" s="261">
        <f t="shared" si="8"/>
        <v>0</v>
      </c>
      <c r="V64" s="261">
        <f t="shared" si="9"/>
        <v>0</v>
      </c>
      <c r="W64" s="266">
        <f t="shared" si="10"/>
        <v>0</v>
      </c>
      <c r="X64" s="24">
        <f t="shared" si="6"/>
        <v>0</v>
      </c>
      <c r="Y64" s="25"/>
      <c r="Z64" s="25"/>
      <c r="AA64" s="25"/>
      <c r="AB64" s="25"/>
      <c r="AC64" s="25"/>
      <c r="AD64" s="25"/>
      <c r="AE64" s="25"/>
      <c r="AF64" s="25"/>
      <c r="AG64" s="25"/>
      <c r="AH64" s="25"/>
      <c r="AI64" s="25"/>
      <c r="AJ64" s="25"/>
    </row>
    <row r="65" spans="1:36" ht="18" hidden="1" customHeight="1" x14ac:dyDescent="0.25">
      <c r="A65" s="610"/>
      <c r="B65" s="528"/>
      <c r="C65" s="607"/>
      <c r="D65" s="581">
        <f>Organización_Modular!F51</f>
        <v>0</v>
      </c>
      <c r="E65" s="420"/>
      <c r="F65" s="261" t="str">
        <f>_xlfn.IFNA(IF(VLOOKUP($D65,Organización_Modular!$F$10:$G$195,2,FALSE)=F$23,Itinerario!T65," ")," ")</f>
        <v xml:space="preserve"> </v>
      </c>
      <c r="G65" s="261" t="str">
        <f>_xlfn.IFNA(IF(VLOOKUP($D65,Organización_Modular!$F$10:$G$195,2,FALSE)=G$23,Itinerario!W65," ")," ")</f>
        <v xml:space="preserve"> </v>
      </c>
      <c r="H65" s="261" t="str">
        <f>_xlfn.IFNA(IF(VLOOKUP($D65,Organización_Modular!$F$10:$G$195,2,FALSE)=H$23,Itinerario!T65," ")," ")</f>
        <v xml:space="preserve"> </v>
      </c>
      <c r="I65" s="261" t="str">
        <f>_xlfn.IFNA(IF(VLOOKUP($D65,Organización_Modular!$F$10:$G$195,2,FALSE)=I$23,Itinerario!W65," ")," ")</f>
        <v xml:space="preserve"> </v>
      </c>
      <c r="J65" s="261" t="str">
        <f>_xlfn.IFNA(IF(VLOOKUP($D65,Organización_Modular!$F$10:$G$195,2,FALSE)=J$23,Itinerario!T65," ")," ")</f>
        <v xml:space="preserve"> </v>
      </c>
      <c r="K65" s="261" t="str">
        <f>_xlfn.IFNA(IF(VLOOKUP($D65,Organización_Modular!$F$10:$G$195,2,FALSE)=K$23,Itinerario!W65," ")," ")</f>
        <v xml:space="preserve"> </v>
      </c>
      <c r="L65" s="261" t="str">
        <f>_xlfn.IFNA(IF(VLOOKUP($D65,Organización_Modular!$F$10:$G$195,2,FALSE)=L$23,Itinerario!T65," ")," ")</f>
        <v xml:space="preserve"> </v>
      </c>
      <c r="M65" s="261" t="str">
        <f>_xlfn.IFNA(IF(VLOOKUP($D65,Organización_Modular!$F$10:$G$195,2,FALSE)=M$23,Itinerario!W65," ")," ")</f>
        <v xml:space="preserve"> </v>
      </c>
      <c r="N65" s="261" t="e">
        <f ca="1">_xludf.IFNA(IF(VLOOKUP($D65,Organización_Modular!$F$10:$G$195,2,FALSE)=N$23,Itinerario!T65," ")," ")</f>
        <v>#NAME?</v>
      </c>
      <c r="O65" s="261" t="e">
        <f ca="1">_xludf.IFNA(IF(VLOOKUP($D65,Organización_Modular!$F$10:$G$195,2,FALSE)=O$23,Itinerario!W65," ")," ")</f>
        <v>#NAME?</v>
      </c>
      <c r="P65" s="261" t="e">
        <f ca="1">_xludf.IFNA(IF(VLOOKUP($D65,Organización_Modular!$F$10:$G$195,2,FALSE)=P$23,Itinerario!T65," ")," ")</f>
        <v>#NAME?</v>
      </c>
      <c r="Q65" s="261" t="e">
        <f ca="1">_xludf.IFNA(IF(VLOOKUP($D65,Organización_Modular!$F$10:$G$195,2,FALSE)=Q$23,Itinerario!W65," ")," ")</f>
        <v>#NAME?</v>
      </c>
      <c r="R65" s="261">
        <f>Organización_Modular!H51</f>
        <v>0</v>
      </c>
      <c r="S65" s="261">
        <f>Organización_Modular!I51</f>
        <v>0</v>
      </c>
      <c r="T65" s="266">
        <f t="shared" si="7"/>
        <v>0</v>
      </c>
      <c r="U65" s="261">
        <f t="shared" si="8"/>
        <v>0</v>
      </c>
      <c r="V65" s="261">
        <f t="shared" si="9"/>
        <v>0</v>
      </c>
      <c r="W65" s="266">
        <f t="shared" si="10"/>
        <v>0</v>
      </c>
      <c r="X65" s="24">
        <f t="shared" si="6"/>
        <v>0</v>
      </c>
      <c r="Y65" s="25"/>
      <c r="Z65" s="25"/>
      <c r="AA65" s="25"/>
      <c r="AB65" s="25"/>
      <c r="AC65" s="25"/>
      <c r="AD65" s="25"/>
      <c r="AE65" s="25"/>
      <c r="AF65" s="25"/>
      <c r="AG65" s="25"/>
      <c r="AH65" s="25"/>
      <c r="AI65" s="25"/>
      <c r="AJ65" s="25"/>
    </row>
    <row r="66" spans="1:36" ht="18" hidden="1" customHeight="1" x14ac:dyDescent="0.25">
      <c r="A66" s="610"/>
      <c r="B66" s="528"/>
      <c r="C66" s="607"/>
      <c r="D66" s="581">
        <f>Organización_Modular!F52</f>
        <v>0</v>
      </c>
      <c r="E66" s="420"/>
      <c r="F66" s="261" t="str">
        <f>_xlfn.IFNA(IF(VLOOKUP($D66,Organización_Modular!$F$10:$G$195,2,FALSE)=F$23,Itinerario!T66," ")," ")</f>
        <v xml:space="preserve"> </v>
      </c>
      <c r="G66" s="261" t="str">
        <f>_xlfn.IFNA(IF(VLOOKUP($D66,Organización_Modular!$F$10:$G$195,2,FALSE)=G$23,Itinerario!W66," ")," ")</f>
        <v xml:space="preserve"> </v>
      </c>
      <c r="H66" s="261" t="str">
        <f>_xlfn.IFNA(IF(VLOOKUP($D66,Organización_Modular!$F$10:$G$195,2,FALSE)=H$23,Itinerario!T66," ")," ")</f>
        <v xml:space="preserve"> </v>
      </c>
      <c r="I66" s="261" t="str">
        <f>_xlfn.IFNA(IF(VLOOKUP($D66,Organización_Modular!$F$10:$G$195,2,FALSE)=I$23,Itinerario!W66," ")," ")</f>
        <v xml:space="preserve"> </v>
      </c>
      <c r="J66" s="261" t="str">
        <f>_xlfn.IFNA(IF(VLOOKUP($D66,Organización_Modular!$F$10:$G$195,2,FALSE)=J$23,Itinerario!T66," ")," ")</f>
        <v xml:space="preserve"> </v>
      </c>
      <c r="K66" s="261" t="str">
        <f>_xlfn.IFNA(IF(VLOOKUP($D66,Organización_Modular!$F$10:$G$195,2,FALSE)=K$23,Itinerario!W66," ")," ")</f>
        <v xml:space="preserve"> </v>
      </c>
      <c r="L66" s="261" t="str">
        <f>_xlfn.IFNA(IF(VLOOKUP($D66,Organización_Modular!$F$10:$G$195,2,FALSE)=L$23,Itinerario!T66," ")," ")</f>
        <v xml:space="preserve"> </v>
      </c>
      <c r="M66" s="261" t="str">
        <f>_xlfn.IFNA(IF(VLOOKUP($D66,Organización_Modular!$F$10:$G$195,2,FALSE)=M$23,Itinerario!W66," ")," ")</f>
        <v xml:space="preserve"> </v>
      </c>
      <c r="N66" s="261" t="e">
        <f ca="1">_xludf.IFNA(IF(VLOOKUP($D66,Organización_Modular!$F$10:$G$195,2,FALSE)=N$23,Itinerario!T66," ")," ")</f>
        <v>#NAME?</v>
      </c>
      <c r="O66" s="261" t="e">
        <f ca="1">_xludf.IFNA(IF(VLOOKUP($D66,Organización_Modular!$F$10:$G$195,2,FALSE)=O$23,Itinerario!W66," ")," ")</f>
        <v>#NAME?</v>
      </c>
      <c r="P66" s="261" t="e">
        <f ca="1">_xludf.IFNA(IF(VLOOKUP($D66,Organización_Modular!$F$10:$G$195,2,FALSE)=P$23,Itinerario!T66," ")," ")</f>
        <v>#NAME?</v>
      </c>
      <c r="Q66" s="261" t="e">
        <f ca="1">_xludf.IFNA(IF(VLOOKUP($D66,Organización_Modular!$F$10:$G$195,2,FALSE)=Q$23,Itinerario!W66," ")," ")</f>
        <v>#NAME?</v>
      </c>
      <c r="R66" s="261">
        <f>Organización_Modular!H52</f>
        <v>0</v>
      </c>
      <c r="S66" s="261">
        <f>Organización_Modular!I52</f>
        <v>0</v>
      </c>
      <c r="T66" s="266">
        <f t="shared" si="7"/>
        <v>0</v>
      </c>
      <c r="U66" s="261">
        <f t="shared" si="8"/>
        <v>0</v>
      </c>
      <c r="V66" s="261">
        <f t="shared" si="9"/>
        <v>0</v>
      </c>
      <c r="W66" s="266">
        <f t="shared" si="10"/>
        <v>0</v>
      </c>
      <c r="X66" s="24">
        <f t="shared" si="6"/>
        <v>0</v>
      </c>
      <c r="Y66" s="25"/>
      <c r="Z66" s="25"/>
      <c r="AA66" s="25"/>
      <c r="AB66" s="25"/>
      <c r="AC66" s="25"/>
      <c r="AD66" s="25"/>
      <c r="AE66" s="25"/>
      <c r="AF66" s="25"/>
      <c r="AG66" s="25"/>
      <c r="AH66" s="25"/>
      <c r="AI66" s="25"/>
      <c r="AJ66" s="25"/>
    </row>
    <row r="67" spans="1:36" ht="18" hidden="1" customHeight="1" x14ac:dyDescent="0.25">
      <c r="A67" s="610"/>
      <c r="B67" s="528"/>
      <c r="C67" s="607"/>
      <c r="D67" s="581">
        <f>Organización_Modular!F53</f>
        <v>0</v>
      </c>
      <c r="E67" s="420"/>
      <c r="F67" s="261" t="str">
        <f>_xlfn.IFNA(IF(VLOOKUP($D67,Organización_Modular!$F$10:$G$195,2,FALSE)=F$23,Itinerario!T67," ")," ")</f>
        <v xml:space="preserve"> </v>
      </c>
      <c r="G67" s="261" t="str">
        <f>_xlfn.IFNA(IF(VLOOKUP($D67,Organización_Modular!$F$10:$G$195,2,FALSE)=G$23,Itinerario!W67," ")," ")</f>
        <v xml:space="preserve"> </v>
      </c>
      <c r="H67" s="261" t="str">
        <f>_xlfn.IFNA(IF(VLOOKUP($D67,Organización_Modular!$F$10:$G$195,2,FALSE)=H$23,Itinerario!T67," ")," ")</f>
        <v xml:space="preserve"> </v>
      </c>
      <c r="I67" s="261" t="str">
        <f>_xlfn.IFNA(IF(VLOOKUP($D67,Organización_Modular!$F$10:$G$195,2,FALSE)=I$23,Itinerario!W67," ")," ")</f>
        <v xml:space="preserve"> </v>
      </c>
      <c r="J67" s="261" t="str">
        <f>_xlfn.IFNA(IF(VLOOKUP($D67,Organización_Modular!$F$10:$G$195,2,FALSE)=J$23,Itinerario!T67," ")," ")</f>
        <v xml:space="preserve"> </v>
      </c>
      <c r="K67" s="261" t="str">
        <f>_xlfn.IFNA(IF(VLOOKUP($D67,Organización_Modular!$F$10:$G$195,2,FALSE)=K$23,Itinerario!W67," ")," ")</f>
        <v xml:space="preserve"> </v>
      </c>
      <c r="L67" s="261" t="str">
        <f>_xlfn.IFNA(IF(VLOOKUP($D67,Organización_Modular!$F$10:$G$195,2,FALSE)=L$23,Itinerario!T67," ")," ")</f>
        <v xml:space="preserve"> </v>
      </c>
      <c r="M67" s="261" t="str">
        <f>_xlfn.IFNA(IF(VLOOKUP($D67,Organización_Modular!$F$10:$G$195,2,FALSE)=M$23,Itinerario!W67," ")," ")</f>
        <v xml:space="preserve"> </v>
      </c>
      <c r="N67" s="261" t="e">
        <f ca="1">_xludf.IFNA(IF(VLOOKUP($D67,Organización_Modular!$F$10:$G$195,2,FALSE)=N$23,Itinerario!T67," ")," ")</f>
        <v>#NAME?</v>
      </c>
      <c r="O67" s="261" t="e">
        <f ca="1">_xludf.IFNA(IF(VLOOKUP($D67,Organización_Modular!$F$10:$G$195,2,FALSE)=O$23,Itinerario!W67," ")," ")</f>
        <v>#NAME?</v>
      </c>
      <c r="P67" s="261" t="e">
        <f ca="1">_xludf.IFNA(IF(VLOOKUP($D67,Organización_Modular!$F$10:$G$195,2,FALSE)=P$23,Itinerario!T67," ")," ")</f>
        <v>#NAME?</v>
      </c>
      <c r="Q67" s="261" t="e">
        <f ca="1">_xludf.IFNA(IF(VLOOKUP($D67,Organización_Modular!$F$10:$G$195,2,FALSE)=Q$23,Itinerario!W67," ")," ")</f>
        <v>#NAME?</v>
      </c>
      <c r="R67" s="261">
        <f>Organización_Modular!H53</f>
        <v>0</v>
      </c>
      <c r="S67" s="261">
        <f>Organización_Modular!I53</f>
        <v>0</v>
      </c>
      <c r="T67" s="266">
        <f t="shared" si="7"/>
        <v>0</v>
      </c>
      <c r="U67" s="261">
        <f t="shared" si="8"/>
        <v>0</v>
      </c>
      <c r="V67" s="261">
        <f t="shared" si="9"/>
        <v>0</v>
      </c>
      <c r="W67" s="266">
        <f t="shared" si="10"/>
        <v>0</v>
      </c>
      <c r="X67" s="24">
        <f t="shared" si="6"/>
        <v>0</v>
      </c>
      <c r="Y67" s="25"/>
      <c r="Z67" s="25"/>
      <c r="AA67" s="25"/>
      <c r="AB67" s="25"/>
      <c r="AC67" s="25"/>
      <c r="AD67" s="25"/>
      <c r="AE67" s="25"/>
      <c r="AF67" s="25"/>
      <c r="AG67" s="25"/>
      <c r="AH67" s="25"/>
      <c r="AI67" s="25"/>
      <c r="AJ67" s="25"/>
    </row>
    <row r="68" spans="1:36" ht="18" hidden="1" customHeight="1" x14ac:dyDescent="0.25">
      <c r="A68" s="610"/>
      <c r="B68" s="528"/>
      <c r="C68" s="607"/>
      <c r="D68" s="581">
        <f>Organización_Modular!F54</f>
        <v>0</v>
      </c>
      <c r="E68" s="420"/>
      <c r="F68" s="261" t="str">
        <f>_xlfn.IFNA(IF(VLOOKUP($D68,Organización_Modular!$F$10:$G$195,2,FALSE)=F$23,Itinerario!T68," ")," ")</f>
        <v xml:space="preserve"> </v>
      </c>
      <c r="G68" s="261" t="str">
        <f>_xlfn.IFNA(IF(VLOOKUP($D68,Organización_Modular!$F$10:$G$195,2,FALSE)=G$23,Itinerario!W68," ")," ")</f>
        <v xml:space="preserve"> </v>
      </c>
      <c r="H68" s="261" t="str">
        <f>_xlfn.IFNA(IF(VLOOKUP($D68,Organización_Modular!$F$10:$G$195,2,FALSE)=H$23,Itinerario!T68," ")," ")</f>
        <v xml:space="preserve"> </v>
      </c>
      <c r="I68" s="261" t="str">
        <f>_xlfn.IFNA(IF(VLOOKUP($D68,Organización_Modular!$F$10:$G$195,2,FALSE)=I$23,Itinerario!W68," ")," ")</f>
        <v xml:space="preserve"> </v>
      </c>
      <c r="J68" s="261" t="str">
        <f>_xlfn.IFNA(IF(VLOOKUP($D68,Organización_Modular!$F$10:$G$195,2,FALSE)=J$23,Itinerario!T68," ")," ")</f>
        <v xml:space="preserve"> </v>
      </c>
      <c r="K68" s="261" t="str">
        <f>_xlfn.IFNA(IF(VLOOKUP($D68,Organización_Modular!$F$10:$G$195,2,FALSE)=K$23,Itinerario!W68," ")," ")</f>
        <v xml:space="preserve"> </v>
      </c>
      <c r="L68" s="261" t="str">
        <f>_xlfn.IFNA(IF(VLOOKUP($D68,Organización_Modular!$F$10:$G$195,2,FALSE)=L$23,Itinerario!T68," ")," ")</f>
        <v xml:space="preserve"> </v>
      </c>
      <c r="M68" s="261" t="str">
        <f>_xlfn.IFNA(IF(VLOOKUP($D68,Organización_Modular!$F$10:$G$195,2,FALSE)=M$23,Itinerario!W68," ")," ")</f>
        <v xml:space="preserve"> </v>
      </c>
      <c r="N68" s="261" t="e">
        <f ca="1">_xludf.IFNA(IF(VLOOKUP($D68,Organización_Modular!$F$10:$G$195,2,FALSE)=N$23,Itinerario!T68," ")," ")</f>
        <v>#NAME?</v>
      </c>
      <c r="O68" s="261" t="e">
        <f ca="1">_xludf.IFNA(IF(VLOOKUP($D68,Organización_Modular!$F$10:$G$195,2,FALSE)=O$23,Itinerario!W68," ")," ")</f>
        <v>#NAME?</v>
      </c>
      <c r="P68" s="261" t="e">
        <f ca="1">_xludf.IFNA(IF(VLOOKUP($D68,Organización_Modular!$F$10:$G$195,2,FALSE)=P$23,Itinerario!T68," ")," ")</f>
        <v>#NAME?</v>
      </c>
      <c r="Q68" s="261" t="e">
        <f ca="1">_xludf.IFNA(IF(VLOOKUP($D68,Organización_Modular!$F$10:$G$195,2,FALSE)=Q$23,Itinerario!W68," ")," ")</f>
        <v>#NAME?</v>
      </c>
      <c r="R68" s="261">
        <f>Organización_Modular!H54</f>
        <v>0</v>
      </c>
      <c r="S68" s="261">
        <f>Organización_Modular!I54</f>
        <v>0</v>
      </c>
      <c r="T68" s="266">
        <f t="shared" si="7"/>
        <v>0</v>
      </c>
      <c r="U68" s="261">
        <f t="shared" si="8"/>
        <v>0</v>
      </c>
      <c r="V68" s="261">
        <f t="shared" si="9"/>
        <v>0</v>
      </c>
      <c r="W68" s="266">
        <f t="shared" si="10"/>
        <v>0</v>
      </c>
      <c r="X68" s="24">
        <f t="shared" si="6"/>
        <v>0</v>
      </c>
      <c r="Y68" s="25"/>
      <c r="Z68" s="25"/>
      <c r="AA68" s="25"/>
      <c r="AB68" s="25"/>
      <c r="AC68" s="25"/>
      <c r="AD68" s="25"/>
      <c r="AE68" s="25"/>
      <c r="AF68" s="25"/>
      <c r="AG68" s="25"/>
      <c r="AH68" s="25"/>
      <c r="AI68" s="25"/>
      <c r="AJ68" s="25"/>
    </row>
    <row r="69" spans="1:36" ht="18" hidden="1" customHeight="1" x14ac:dyDescent="0.25">
      <c r="A69" s="610"/>
      <c r="B69" s="528"/>
      <c r="C69" s="607"/>
      <c r="D69" s="581">
        <f>Organización_Modular!F55</f>
        <v>0</v>
      </c>
      <c r="E69" s="420"/>
      <c r="F69" s="261" t="str">
        <f>_xlfn.IFNA(IF(VLOOKUP($D69,Organización_Modular!$F$10:$G$195,2,FALSE)=F$23,Itinerario!T69," ")," ")</f>
        <v xml:space="preserve"> </v>
      </c>
      <c r="G69" s="261" t="str">
        <f>_xlfn.IFNA(IF(VLOOKUP($D69,Organización_Modular!$F$10:$G$195,2,FALSE)=G$23,Itinerario!W69," ")," ")</f>
        <v xml:space="preserve"> </v>
      </c>
      <c r="H69" s="261" t="str">
        <f>_xlfn.IFNA(IF(VLOOKUP($D69,Organización_Modular!$F$10:$G$195,2,FALSE)=H$23,Itinerario!T69," ")," ")</f>
        <v xml:space="preserve"> </v>
      </c>
      <c r="I69" s="261" t="str">
        <f>_xlfn.IFNA(IF(VLOOKUP($D69,Organización_Modular!$F$10:$G$195,2,FALSE)=I$23,Itinerario!W69," ")," ")</f>
        <v xml:space="preserve"> </v>
      </c>
      <c r="J69" s="261" t="str">
        <f>_xlfn.IFNA(IF(VLOOKUP($D69,Organización_Modular!$F$10:$G$195,2,FALSE)=J$23,Itinerario!T69," ")," ")</f>
        <v xml:space="preserve"> </v>
      </c>
      <c r="K69" s="261" t="str">
        <f>_xlfn.IFNA(IF(VLOOKUP($D69,Organización_Modular!$F$10:$G$195,2,FALSE)=K$23,Itinerario!W69," ")," ")</f>
        <v xml:space="preserve"> </v>
      </c>
      <c r="L69" s="261" t="str">
        <f>_xlfn.IFNA(IF(VLOOKUP($D69,Organización_Modular!$F$10:$G$195,2,FALSE)=L$23,Itinerario!T69," ")," ")</f>
        <v xml:space="preserve"> </v>
      </c>
      <c r="M69" s="261" t="str">
        <f>_xlfn.IFNA(IF(VLOOKUP($D69,Organización_Modular!$F$10:$G$195,2,FALSE)=M$23,Itinerario!W69," ")," ")</f>
        <v xml:space="preserve"> </v>
      </c>
      <c r="N69" s="261" t="e">
        <f ca="1">_xludf.IFNA(IF(VLOOKUP($D69,Organización_Modular!$F$10:$G$195,2,FALSE)=N$23,Itinerario!T69," ")," ")</f>
        <v>#NAME?</v>
      </c>
      <c r="O69" s="261" t="e">
        <f ca="1">_xludf.IFNA(IF(VLOOKUP($D69,Organización_Modular!$F$10:$G$195,2,FALSE)=O$23,Itinerario!W69," ")," ")</f>
        <v>#NAME?</v>
      </c>
      <c r="P69" s="261" t="e">
        <f ca="1">_xludf.IFNA(IF(VLOOKUP($D69,Organización_Modular!$F$10:$G$195,2,FALSE)=P$23,Itinerario!T69," ")," ")</f>
        <v>#NAME?</v>
      </c>
      <c r="Q69" s="261" t="e">
        <f ca="1">_xludf.IFNA(IF(VLOOKUP($D69,Organización_Modular!$F$10:$G$195,2,FALSE)=Q$23,Itinerario!W69," ")," ")</f>
        <v>#NAME?</v>
      </c>
      <c r="R69" s="261">
        <f>Organización_Modular!H55</f>
        <v>0</v>
      </c>
      <c r="S69" s="261">
        <f>Organización_Modular!I55</f>
        <v>0</v>
      </c>
      <c r="T69" s="266">
        <f t="shared" si="7"/>
        <v>0</v>
      </c>
      <c r="U69" s="261">
        <f t="shared" si="8"/>
        <v>0</v>
      </c>
      <c r="V69" s="261">
        <f t="shared" si="9"/>
        <v>0</v>
      </c>
      <c r="W69" s="266">
        <f t="shared" si="10"/>
        <v>0</v>
      </c>
      <c r="X69" s="24">
        <f t="shared" si="6"/>
        <v>0</v>
      </c>
      <c r="Y69" s="25"/>
      <c r="Z69" s="25"/>
      <c r="AA69" s="25"/>
      <c r="AB69" s="25"/>
      <c r="AC69" s="25"/>
      <c r="AD69" s="25"/>
      <c r="AE69" s="25"/>
      <c r="AF69" s="25"/>
      <c r="AG69" s="25"/>
      <c r="AH69" s="25"/>
      <c r="AI69" s="25"/>
      <c r="AJ69" s="25"/>
    </row>
    <row r="70" spans="1:36" ht="18" hidden="1" customHeight="1" x14ac:dyDescent="0.25">
      <c r="A70" s="610"/>
      <c r="B70" s="528"/>
      <c r="C70" s="607"/>
      <c r="D70" s="581">
        <f>Organización_Modular!F56</f>
        <v>0</v>
      </c>
      <c r="E70" s="420"/>
      <c r="F70" s="261" t="str">
        <f>_xlfn.IFNA(IF(VLOOKUP($D70,Organización_Modular!$F$10:$G$195,2,FALSE)=F$23,Itinerario!T70," ")," ")</f>
        <v xml:space="preserve"> </v>
      </c>
      <c r="G70" s="261" t="str">
        <f>_xlfn.IFNA(IF(VLOOKUP($D70,Organización_Modular!$F$10:$G$195,2,FALSE)=G$23,Itinerario!W70," ")," ")</f>
        <v xml:space="preserve"> </v>
      </c>
      <c r="H70" s="261" t="str">
        <f>_xlfn.IFNA(IF(VLOOKUP($D70,Organización_Modular!$F$10:$G$195,2,FALSE)=H$23,Itinerario!T70," ")," ")</f>
        <v xml:space="preserve"> </v>
      </c>
      <c r="I70" s="261" t="str">
        <f>_xlfn.IFNA(IF(VLOOKUP($D70,Organización_Modular!$F$10:$G$195,2,FALSE)=I$23,Itinerario!W70," ")," ")</f>
        <v xml:space="preserve"> </v>
      </c>
      <c r="J70" s="261" t="str">
        <f>_xlfn.IFNA(IF(VLOOKUP($D70,Organización_Modular!$F$10:$G$195,2,FALSE)=J$23,Itinerario!T70," ")," ")</f>
        <v xml:space="preserve"> </v>
      </c>
      <c r="K70" s="261" t="str">
        <f>_xlfn.IFNA(IF(VLOOKUP($D70,Organización_Modular!$F$10:$G$195,2,FALSE)=K$23,Itinerario!W70," ")," ")</f>
        <v xml:space="preserve"> </v>
      </c>
      <c r="L70" s="261" t="str">
        <f>_xlfn.IFNA(IF(VLOOKUP($D70,Organización_Modular!$F$10:$G$195,2,FALSE)=L$23,Itinerario!T70," ")," ")</f>
        <v xml:space="preserve"> </v>
      </c>
      <c r="M70" s="261" t="str">
        <f>_xlfn.IFNA(IF(VLOOKUP($D70,Organización_Modular!$F$10:$G$195,2,FALSE)=M$23,Itinerario!W70," ")," ")</f>
        <v xml:space="preserve"> </v>
      </c>
      <c r="N70" s="261" t="e">
        <f ca="1">_xludf.IFNA(IF(VLOOKUP($D70,Organización_Modular!$F$10:$G$195,2,FALSE)=N$23,Itinerario!T70," ")," ")</f>
        <v>#NAME?</v>
      </c>
      <c r="O70" s="261" t="e">
        <f ca="1">_xludf.IFNA(IF(VLOOKUP($D70,Organización_Modular!$F$10:$G$195,2,FALSE)=O$23,Itinerario!W70," ")," ")</f>
        <v>#NAME?</v>
      </c>
      <c r="P70" s="261" t="e">
        <f ca="1">_xludf.IFNA(IF(VLOOKUP($D70,Organización_Modular!$F$10:$G$195,2,FALSE)=P$23,Itinerario!T70," ")," ")</f>
        <v>#NAME?</v>
      </c>
      <c r="Q70" s="261" t="e">
        <f ca="1">_xludf.IFNA(IF(VLOOKUP($D70,Organización_Modular!$F$10:$G$195,2,FALSE)=Q$23,Itinerario!W70," ")," ")</f>
        <v>#NAME?</v>
      </c>
      <c r="R70" s="261">
        <f>Organización_Modular!H56</f>
        <v>0</v>
      </c>
      <c r="S70" s="261">
        <f>Organización_Modular!I56</f>
        <v>0</v>
      </c>
      <c r="T70" s="266">
        <f t="shared" si="7"/>
        <v>0</v>
      </c>
      <c r="U70" s="261">
        <f t="shared" si="8"/>
        <v>0</v>
      </c>
      <c r="V70" s="261">
        <f t="shared" si="9"/>
        <v>0</v>
      </c>
      <c r="W70" s="266">
        <f t="shared" si="10"/>
        <v>0</v>
      </c>
      <c r="X70" s="24">
        <f t="shared" si="6"/>
        <v>0</v>
      </c>
      <c r="Y70" s="25"/>
      <c r="Z70" s="25"/>
      <c r="AA70" s="25"/>
      <c r="AB70" s="25"/>
      <c r="AC70" s="25"/>
      <c r="AD70" s="25"/>
      <c r="AE70" s="25"/>
      <c r="AF70" s="25"/>
      <c r="AG70" s="25"/>
      <c r="AH70" s="25"/>
      <c r="AI70" s="25"/>
      <c r="AJ70" s="25"/>
    </row>
    <row r="71" spans="1:36" ht="18" hidden="1" customHeight="1" x14ac:dyDescent="0.25">
      <c r="A71" s="610"/>
      <c r="B71" s="528"/>
      <c r="C71" s="607"/>
      <c r="D71" s="581">
        <f>Organización_Modular!F57</f>
        <v>0</v>
      </c>
      <c r="E71" s="420"/>
      <c r="F71" s="261" t="str">
        <f>_xlfn.IFNA(IF(VLOOKUP($D71,Organización_Modular!$F$10:$G$195,2,FALSE)=F$23,Itinerario!T71," ")," ")</f>
        <v xml:space="preserve"> </v>
      </c>
      <c r="G71" s="261" t="str">
        <f>_xlfn.IFNA(IF(VLOOKUP($D71,Organización_Modular!$F$10:$G$195,2,FALSE)=G$23,Itinerario!W71," ")," ")</f>
        <v xml:space="preserve"> </v>
      </c>
      <c r="H71" s="261" t="str">
        <f>_xlfn.IFNA(IF(VLOOKUP($D71,Organización_Modular!$F$10:$G$195,2,FALSE)=H$23,Itinerario!T71," ")," ")</f>
        <v xml:space="preserve"> </v>
      </c>
      <c r="I71" s="261" t="str">
        <f>_xlfn.IFNA(IF(VLOOKUP($D71,Organización_Modular!$F$10:$G$195,2,FALSE)=I$23,Itinerario!W71," ")," ")</f>
        <v xml:space="preserve"> </v>
      </c>
      <c r="J71" s="261" t="str">
        <f>_xlfn.IFNA(IF(VLOOKUP($D71,Organización_Modular!$F$10:$G$195,2,FALSE)=J$23,Itinerario!T71," ")," ")</f>
        <v xml:space="preserve"> </v>
      </c>
      <c r="K71" s="261" t="str">
        <f>_xlfn.IFNA(IF(VLOOKUP($D71,Organización_Modular!$F$10:$G$195,2,FALSE)=K$23,Itinerario!W71," ")," ")</f>
        <v xml:space="preserve"> </v>
      </c>
      <c r="L71" s="261" t="str">
        <f>_xlfn.IFNA(IF(VLOOKUP($D71,Organización_Modular!$F$10:$G$195,2,FALSE)=L$23,Itinerario!T71," ")," ")</f>
        <v xml:space="preserve"> </v>
      </c>
      <c r="M71" s="261" t="str">
        <f>_xlfn.IFNA(IF(VLOOKUP($D71,Organización_Modular!$F$10:$G$195,2,FALSE)=M$23,Itinerario!W71," ")," ")</f>
        <v xml:space="preserve"> </v>
      </c>
      <c r="N71" s="261" t="e">
        <f ca="1">_xludf.IFNA(IF(VLOOKUP($D71,Organización_Modular!$F$10:$G$195,2,FALSE)=N$23,Itinerario!T71," ")," ")</f>
        <v>#NAME?</v>
      </c>
      <c r="O71" s="261" t="e">
        <f ca="1">_xludf.IFNA(IF(VLOOKUP($D71,Organización_Modular!$F$10:$G$195,2,FALSE)=O$23,Itinerario!W71," ")," ")</f>
        <v>#NAME?</v>
      </c>
      <c r="P71" s="261" t="e">
        <f ca="1">_xludf.IFNA(IF(VLOOKUP($D71,Organización_Modular!$F$10:$G$195,2,FALSE)=P$23,Itinerario!T71," ")," ")</f>
        <v>#NAME?</v>
      </c>
      <c r="Q71" s="261" t="e">
        <f ca="1">_xludf.IFNA(IF(VLOOKUP($D71,Organización_Modular!$F$10:$G$195,2,FALSE)=Q$23,Itinerario!W71," ")," ")</f>
        <v>#NAME?</v>
      </c>
      <c r="R71" s="261">
        <f>Organización_Modular!H57</f>
        <v>0</v>
      </c>
      <c r="S71" s="261">
        <f>Organización_Modular!I57</f>
        <v>0</v>
      </c>
      <c r="T71" s="266">
        <f t="shared" si="7"/>
        <v>0</v>
      </c>
      <c r="U71" s="261">
        <f t="shared" si="8"/>
        <v>0</v>
      </c>
      <c r="V71" s="261">
        <f t="shared" si="9"/>
        <v>0</v>
      </c>
      <c r="W71" s="266">
        <f t="shared" si="10"/>
        <v>0</v>
      </c>
      <c r="X71" s="24">
        <f t="shared" si="6"/>
        <v>0</v>
      </c>
      <c r="Y71" s="25"/>
      <c r="Z71" s="25"/>
      <c r="AA71" s="25"/>
      <c r="AB71" s="25"/>
      <c r="AC71" s="25"/>
      <c r="AD71" s="25"/>
      <c r="AE71" s="25"/>
      <c r="AF71" s="25"/>
      <c r="AG71" s="25"/>
      <c r="AH71" s="25"/>
      <c r="AI71" s="25"/>
      <c r="AJ71" s="25"/>
    </row>
    <row r="72" spans="1:36" ht="18" hidden="1" customHeight="1" x14ac:dyDescent="0.25">
      <c r="A72" s="610"/>
      <c r="B72" s="528"/>
      <c r="C72" s="607"/>
      <c r="D72" s="581">
        <f>Organización_Modular!F58</f>
        <v>0</v>
      </c>
      <c r="E72" s="420"/>
      <c r="F72" s="261" t="str">
        <f>_xlfn.IFNA(IF(VLOOKUP($D72,Organización_Modular!$F$10:$G$195,2,FALSE)=F$23,Itinerario!T72," ")," ")</f>
        <v xml:space="preserve"> </v>
      </c>
      <c r="G72" s="261" t="str">
        <f>_xlfn.IFNA(IF(VLOOKUP($D72,Organización_Modular!$F$10:$G$195,2,FALSE)=G$23,Itinerario!W72," ")," ")</f>
        <v xml:space="preserve"> </v>
      </c>
      <c r="H72" s="261" t="str">
        <f>_xlfn.IFNA(IF(VLOOKUP($D72,Organización_Modular!$F$10:$G$195,2,FALSE)=H$23,Itinerario!T72," ")," ")</f>
        <v xml:space="preserve"> </v>
      </c>
      <c r="I72" s="261" t="str">
        <f>_xlfn.IFNA(IF(VLOOKUP($D72,Organización_Modular!$F$10:$G$195,2,FALSE)=I$23,Itinerario!W72," ")," ")</f>
        <v xml:space="preserve"> </v>
      </c>
      <c r="J72" s="261" t="str">
        <f>_xlfn.IFNA(IF(VLOOKUP($D72,Organización_Modular!$F$10:$G$195,2,FALSE)=J$23,Itinerario!T72," ")," ")</f>
        <v xml:space="preserve"> </v>
      </c>
      <c r="K72" s="261" t="str">
        <f>_xlfn.IFNA(IF(VLOOKUP($D72,Organización_Modular!$F$10:$G$195,2,FALSE)=K$23,Itinerario!W72," ")," ")</f>
        <v xml:space="preserve"> </v>
      </c>
      <c r="L72" s="261" t="str">
        <f>_xlfn.IFNA(IF(VLOOKUP($D72,Organización_Modular!$F$10:$G$195,2,FALSE)=L$23,Itinerario!T72," ")," ")</f>
        <v xml:space="preserve"> </v>
      </c>
      <c r="M72" s="261" t="str">
        <f>_xlfn.IFNA(IF(VLOOKUP($D72,Organización_Modular!$F$10:$G$195,2,FALSE)=M$23,Itinerario!W72," ")," ")</f>
        <v xml:space="preserve"> </v>
      </c>
      <c r="N72" s="261" t="e">
        <f ca="1">_xludf.IFNA(IF(VLOOKUP($D72,Organización_Modular!$F$10:$G$195,2,FALSE)=N$23,Itinerario!T72," ")," ")</f>
        <v>#NAME?</v>
      </c>
      <c r="O72" s="261" t="e">
        <f ca="1">_xludf.IFNA(IF(VLOOKUP($D72,Organización_Modular!$F$10:$G$195,2,FALSE)=O$23,Itinerario!W72," ")," ")</f>
        <v>#NAME?</v>
      </c>
      <c r="P72" s="261" t="e">
        <f ca="1">_xludf.IFNA(IF(VLOOKUP($D72,Organización_Modular!$F$10:$G$195,2,FALSE)=P$23,Itinerario!T72," ")," ")</f>
        <v>#NAME?</v>
      </c>
      <c r="Q72" s="261" t="e">
        <f ca="1">_xludf.IFNA(IF(VLOOKUP($D72,Organización_Modular!$F$10:$G$195,2,FALSE)=Q$23,Itinerario!W72," ")," ")</f>
        <v>#NAME?</v>
      </c>
      <c r="R72" s="261">
        <f>Organización_Modular!H58</f>
        <v>0</v>
      </c>
      <c r="S72" s="261">
        <f>Organización_Modular!I58</f>
        <v>0</v>
      </c>
      <c r="T72" s="266">
        <f t="shared" si="7"/>
        <v>0</v>
      </c>
      <c r="U72" s="261">
        <f t="shared" si="8"/>
        <v>0</v>
      </c>
      <c r="V72" s="261">
        <f t="shared" si="9"/>
        <v>0</v>
      </c>
      <c r="W72" s="266">
        <f t="shared" si="10"/>
        <v>0</v>
      </c>
      <c r="X72" s="24">
        <f t="shared" si="6"/>
        <v>0</v>
      </c>
      <c r="Y72" s="25"/>
      <c r="Z72" s="25"/>
      <c r="AA72" s="25"/>
      <c r="AB72" s="25"/>
      <c r="AC72" s="25"/>
      <c r="AD72" s="25"/>
      <c r="AE72" s="25"/>
      <c r="AF72" s="25"/>
      <c r="AG72" s="25"/>
      <c r="AH72" s="25"/>
      <c r="AI72" s="25"/>
      <c r="AJ72" s="25"/>
    </row>
    <row r="73" spans="1:36" ht="18" hidden="1" customHeight="1" x14ac:dyDescent="0.25">
      <c r="A73" s="610"/>
      <c r="B73" s="528"/>
      <c r="C73" s="607"/>
      <c r="D73" s="581">
        <f>Organización_Modular!F59</f>
        <v>0</v>
      </c>
      <c r="E73" s="420"/>
      <c r="F73" s="261" t="str">
        <f>_xlfn.IFNA(IF(VLOOKUP($D73,Organización_Modular!$F$10:$G$195,2,FALSE)=F$23,Itinerario!T73," ")," ")</f>
        <v xml:space="preserve"> </v>
      </c>
      <c r="G73" s="261" t="str">
        <f>_xlfn.IFNA(IF(VLOOKUP($D73,Organización_Modular!$F$10:$G$195,2,FALSE)=G$23,Itinerario!W73," ")," ")</f>
        <v xml:space="preserve"> </v>
      </c>
      <c r="H73" s="261" t="str">
        <f>_xlfn.IFNA(IF(VLOOKUP($D73,Organización_Modular!$F$10:$G$195,2,FALSE)=H$23,Itinerario!T73," ")," ")</f>
        <v xml:space="preserve"> </v>
      </c>
      <c r="I73" s="261" t="str">
        <f>_xlfn.IFNA(IF(VLOOKUP($D73,Organización_Modular!$F$10:$G$195,2,FALSE)=I$23,Itinerario!W73," ")," ")</f>
        <v xml:space="preserve"> </v>
      </c>
      <c r="J73" s="261" t="str">
        <f>_xlfn.IFNA(IF(VLOOKUP($D73,Organización_Modular!$F$10:$G$195,2,FALSE)=J$23,Itinerario!T73," ")," ")</f>
        <v xml:space="preserve"> </v>
      </c>
      <c r="K73" s="261" t="str">
        <f>_xlfn.IFNA(IF(VLOOKUP($D73,Organización_Modular!$F$10:$G$195,2,FALSE)=K$23,Itinerario!W73," ")," ")</f>
        <v xml:space="preserve"> </v>
      </c>
      <c r="L73" s="261" t="str">
        <f>_xlfn.IFNA(IF(VLOOKUP($D73,Organización_Modular!$F$10:$G$195,2,FALSE)=L$23,Itinerario!T73," ")," ")</f>
        <v xml:space="preserve"> </v>
      </c>
      <c r="M73" s="261" t="str">
        <f>_xlfn.IFNA(IF(VLOOKUP($D73,Organización_Modular!$F$10:$G$195,2,FALSE)=M$23,Itinerario!W73," ")," ")</f>
        <v xml:space="preserve"> </v>
      </c>
      <c r="N73" s="261" t="e">
        <f ca="1">_xludf.IFNA(IF(VLOOKUP($D73,Organización_Modular!$F$10:$G$195,2,FALSE)=N$23,Itinerario!T73," ")," ")</f>
        <v>#NAME?</v>
      </c>
      <c r="O73" s="261" t="e">
        <f ca="1">_xludf.IFNA(IF(VLOOKUP($D73,Organización_Modular!$F$10:$G$195,2,FALSE)=O$23,Itinerario!W73," ")," ")</f>
        <v>#NAME?</v>
      </c>
      <c r="P73" s="261" t="e">
        <f ca="1">_xludf.IFNA(IF(VLOOKUP($D73,Organización_Modular!$F$10:$G$195,2,FALSE)=P$23,Itinerario!T73," ")," ")</f>
        <v>#NAME?</v>
      </c>
      <c r="Q73" s="261" t="e">
        <f ca="1">_xludf.IFNA(IF(VLOOKUP($D73,Organización_Modular!$F$10:$G$195,2,FALSE)=Q$23,Itinerario!W73," ")," ")</f>
        <v>#NAME?</v>
      </c>
      <c r="R73" s="261">
        <f>Organización_Modular!H59</f>
        <v>0</v>
      </c>
      <c r="S73" s="261">
        <f>Organización_Modular!I59</f>
        <v>0</v>
      </c>
      <c r="T73" s="266">
        <f t="shared" si="7"/>
        <v>0</v>
      </c>
      <c r="U73" s="261">
        <f t="shared" si="8"/>
        <v>0</v>
      </c>
      <c r="V73" s="261">
        <f t="shared" si="9"/>
        <v>0</v>
      </c>
      <c r="W73" s="266">
        <f t="shared" si="10"/>
        <v>0</v>
      </c>
      <c r="X73" s="24">
        <f t="shared" si="6"/>
        <v>0</v>
      </c>
      <c r="Y73" s="25"/>
      <c r="Z73" s="25"/>
      <c r="AA73" s="25"/>
      <c r="AB73" s="25"/>
      <c r="AC73" s="25"/>
      <c r="AD73" s="25"/>
      <c r="AE73" s="25"/>
      <c r="AF73" s="25"/>
      <c r="AG73" s="25"/>
      <c r="AH73" s="25"/>
      <c r="AI73" s="25"/>
      <c r="AJ73" s="25"/>
    </row>
    <row r="74" spans="1:36" ht="18" hidden="1" customHeight="1" x14ac:dyDescent="0.25">
      <c r="A74" s="610"/>
      <c r="B74" s="529"/>
      <c r="C74" s="608"/>
      <c r="D74" s="581">
        <f>Organización_Modular!F60</f>
        <v>0</v>
      </c>
      <c r="E74" s="420"/>
      <c r="F74" s="261" t="str">
        <f>_xlfn.IFNA(IF(VLOOKUP($D74,Organización_Modular!$F$10:$G$195,2,FALSE)=F$23,Itinerario!T74," ")," ")</f>
        <v xml:space="preserve"> </v>
      </c>
      <c r="G74" s="261" t="str">
        <f>_xlfn.IFNA(IF(VLOOKUP($D74,Organización_Modular!$F$10:$G$195,2,FALSE)=G$23,Itinerario!W74," ")," ")</f>
        <v xml:space="preserve"> </v>
      </c>
      <c r="H74" s="261" t="str">
        <f>_xlfn.IFNA(IF(VLOOKUP($D74,Organización_Modular!$F$10:$G$195,2,FALSE)=H$23,Itinerario!T74," ")," ")</f>
        <v xml:space="preserve"> </v>
      </c>
      <c r="I74" s="261" t="str">
        <f>_xlfn.IFNA(IF(VLOOKUP($D74,Organización_Modular!$F$10:$G$195,2,FALSE)=I$23,Itinerario!W74," ")," ")</f>
        <v xml:space="preserve"> </v>
      </c>
      <c r="J74" s="261" t="str">
        <f>_xlfn.IFNA(IF(VLOOKUP($D74,Organización_Modular!$F$10:$G$195,2,FALSE)=J$23,Itinerario!T74," ")," ")</f>
        <v xml:space="preserve"> </v>
      </c>
      <c r="K74" s="261" t="str">
        <f>_xlfn.IFNA(IF(VLOOKUP($D74,Organización_Modular!$F$10:$G$195,2,FALSE)=K$23,Itinerario!W74," ")," ")</f>
        <v xml:space="preserve"> </v>
      </c>
      <c r="L74" s="261" t="str">
        <f>_xlfn.IFNA(IF(VLOOKUP($D74,Organización_Modular!$F$10:$G$195,2,FALSE)=L$23,Itinerario!T74," ")," ")</f>
        <v xml:space="preserve"> </v>
      </c>
      <c r="M74" s="261" t="str">
        <f>_xlfn.IFNA(IF(VLOOKUP($D74,Organización_Modular!$F$10:$G$195,2,FALSE)=M$23,Itinerario!W74," ")," ")</f>
        <v xml:space="preserve"> </v>
      </c>
      <c r="N74" s="261" t="e">
        <f ca="1">_xludf.IFNA(IF(VLOOKUP($D74,Organización_Modular!$F$10:$G$195,2,FALSE)=N$23,Itinerario!T74," ")," ")</f>
        <v>#NAME?</v>
      </c>
      <c r="O74" s="261" t="e">
        <f ca="1">_xludf.IFNA(IF(VLOOKUP($D74,Organización_Modular!$F$10:$G$195,2,FALSE)=O$23,Itinerario!W74," ")," ")</f>
        <v>#NAME?</v>
      </c>
      <c r="P74" s="261" t="e">
        <f ca="1">_xludf.IFNA(IF(VLOOKUP($D74,Organización_Modular!$F$10:$G$195,2,FALSE)=P$23,Itinerario!T74," ")," ")</f>
        <v>#NAME?</v>
      </c>
      <c r="Q74" s="261" t="e">
        <f ca="1">_xludf.IFNA(IF(VLOOKUP($D74,Organización_Modular!$F$10:$G$195,2,FALSE)=Q$23,Itinerario!W74," ")," ")</f>
        <v>#NAME?</v>
      </c>
      <c r="R74" s="261">
        <f>Organización_Modular!H60</f>
        <v>0</v>
      </c>
      <c r="S74" s="261">
        <f>Organización_Modular!I60</f>
        <v>0</v>
      </c>
      <c r="T74" s="266">
        <f t="shared" si="7"/>
        <v>0</v>
      </c>
      <c r="U74" s="261">
        <f t="shared" si="8"/>
        <v>0</v>
      </c>
      <c r="V74" s="261">
        <f t="shared" si="9"/>
        <v>0</v>
      </c>
      <c r="W74" s="266">
        <f t="shared" si="10"/>
        <v>0</v>
      </c>
      <c r="X74" s="24">
        <f t="shared" si="6"/>
        <v>0</v>
      </c>
      <c r="Y74" s="25"/>
      <c r="Z74" s="25"/>
      <c r="AA74" s="25"/>
      <c r="AB74" s="25"/>
      <c r="AC74" s="25"/>
      <c r="AD74" s="25"/>
      <c r="AE74" s="25"/>
      <c r="AF74" s="25"/>
      <c r="AG74" s="25"/>
      <c r="AH74" s="25"/>
      <c r="AI74" s="25"/>
      <c r="AJ74" s="25"/>
    </row>
    <row r="75" spans="1:36" ht="62.25" customHeight="1" x14ac:dyDescent="0.25">
      <c r="A75" s="610"/>
      <c r="B75" s="537" t="str">
        <f>B44</f>
        <v>Competencias para la empleabilidad</v>
      </c>
      <c r="C75" s="606" t="str">
        <f>Organización_Modular!C61</f>
        <v xml:space="preserve">CE4.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v>
      </c>
      <c r="D75" s="581" t="str">
        <f>Organización_Modular!F61</f>
        <v>RELACIONES INTERPERSONALES</v>
      </c>
      <c r="E75" s="420"/>
      <c r="F75" s="261" t="str">
        <f>_xlfn.IFNA(IF(VLOOKUP($D75,Organización_Modular!$F$10:$G$195,2,FALSE)=F$23,Itinerario!T75," ")," ")</f>
        <v xml:space="preserve"> </v>
      </c>
      <c r="G75" s="261" t="str">
        <f>_xlfn.IFNA(IF(VLOOKUP($D75,Organización_Modular!$F$10:$G$195,2,FALSE)=G$23,Itinerario!W75," ")," ")</f>
        <v xml:space="preserve"> </v>
      </c>
      <c r="H75" s="261">
        <f>_xlfn.IFNA(IF(VLOOKUP($D75,Organización_Modular!$F$10:$G$195,2,FALSE)=H$23,Itinerario!T75," ")," ")</f>
        <v>2</v>
      </c>
      <c r="I75" s="261">
        <f>_xlfn.IFNA(IF(VLOOKUP($D75,Organización_Modular!$F$10:$G$195,2,FALSE)=I$23,Itinerario!W75," ")," ")</f>
        <v>48</v>
      </c>
      <c r="J75" s="261" t="str">
        <f>_xlfn.IFNA(IF(VLOOKUP($D75,Organización_Modular!$F$10:$G$195,2,FALSE)=J$23,Itinerario!T75," ")," ")</f>
        <v xml:space="preserve"> </v>
      </c>
      <c r="K75" s="261" t="str">
        <f>_xlfn.IFNA(IF(VLOOKUP($D75,Organización_Modular!$F$10:$G$195,2,FALSE)=K$23,Itinerario!W75," ")," ")</f>
        <v xml:space="preserve"> </v>
      </c>
      <c r="L75" s="261" t="str">
        <f>_xlfn.IFNA(IF(VLOOKUP($D75,Organización_Modular!$F$10:$G$195,2,FALSE)=L$23,Itinerario!T75," ")," ")</f>
        <v xml:space="preserve"> </v>
      </c>
      <c r="M75" s="261" t="str">
        <f>_xlfn.IFNA(IF(VLOOKUP($D75,Organización_Modular!$F$10:$G$195,2,FALSE)=M$23,Itinerario!W75," ")," ")</f>
        <v xml:space="preserve"> </v>
      </c>
      <c r="N75" s="261" t="e">
        <f ca="1">_xludf.IFNA(IF(VLOOKUP($D75,Organización_Modular!$F$10:$G$195,2,FALSE)=N$23,Itinerario!T75," ")," ")</f>
        <v>#NAME?</v>
      </c>
      <c r="O75" s="261" t="e">
        <f ca="1">_xludf.IFNA(IF(VLOOKUP($D75,Organización_Modular!$F$10:$G$195,2,FALSE)=O$23,Itinerario!W75," ")," ")</f>
        <v>#NAME?</v>
      </c>
      <c r="P75" s="261" t="e">
        <f ca="1">_xludf.IFNA(IF(VLOOKUP($D75,Organización_Modular!$F$10:$G$195,2,FALSE)=P$23,Itinerario!T75," ")," ")</f>
        <v>#NAME?</v>
      </c>
      <c r="Q75" s="261" t="e">
        <f ca="1">_xludf.IFNA(IF(VLOOKUP($D75,Organización_Modular!$F$10:$G$195,2,FALSE)=Q$23,Itinerario!W75," ")," ")</f>
        <v>#NAME?</v>
      </c>
      <c r="R75" s="261">
        <f>Organización_Modular!H61</f>
        <v>1</v>
      </c>
      <c r="S75" s="261">
        <f>Organización_Modular!I61</f>
        <v>1</v>
      </c>
      <c r="T75" s="266">
        <f t="shared" si="7"/>
        <v>2</v>
      </c>
      <c r="U75" s="261">
        <f t="shared" si="8"/>
        <v>16</v>
      </c>
      <c r="V75" s="261">
        <f t="shared" si="9"/>
        <v>32</v>
      </c>
      <c r="W75" s="266">
        <f t="shared" si="10"/>
        <v>48</v>
      </c>
      <c r="X75" s="24">
        <f t="shared" si="6"/>
        <v>48</v>
      </c>
      <c r="Y75" s="25"/>
      <c r="Z75" s="25"/>
      <c r="AA75" s="25"/>
      <c r="AB75" s="25"/>
      <c r="AC75" s="25"/>
      <c r="AD75" s="25"/>
      <c r="AE75" s="25"/>
      <c r="AF75" s="25"/>
      <c r="AG75" s="25"/>
      <c r="AH75" s="25"/>
      <c r="AI75" s="25"/>
      <c r="AJ75" s="25"/>
    </row>
    <row r="76" spans="1:36" ht="54" customHeight="1" x14ac:dyDescent="0.25">
      <c r="A76" s="610"/>
      <c r="B76" s="605"/>
      <c r="C76" s="607"/>
      <c r="D76" s="581" t="str">
        <f>Organización_Modular!F62</f>
        <v>ÉTICA Y VALORES</v>
      </c>
      <c r="E76" s="420"/>
      <c r="F76" s="261" t="str">
        <f>_xlfn.IFNA(IF(VLOOKUP($D76,Organización_Modular!$F$10:$G$195,2,FALSE)=F$23,Itinerario!T76," ")," ")</f>
        <v xml:space="preserve"> </v>
      </c>
      <c r="G76" s="261" t="str">
        <f>_xlfn.IFNA(IF(VLOOKUP($D76,Organización_Modular!$F$10:$G$195,2,FALSE)=G$23,Itinerario!W76," ")," ")</f>
        <v xml:space="preserve"> </v>
      </c>
      <c r="H76" s="261">
        <f>_xlfn.IFNA(IF(VLOOKUP($D76,Organización_Modular!$F$10:$G$195,2,FALSE)=H$23,Itinerario!T76," ")," ")</f>
        <v>1</v>
      </c>
      <c r="I76" s="261">
        <f>_xlfn.IFNA(IF(VLOOKUP($D76,Organización_Modular!$F$10:$G$195,2,FALSE)=I$23,Itinerario!W76," ")," ")</f>
        <v>32</v>
      </c>
      <c r="J76" s="261" t="str">
        <f>_xlfn.IFNA(IF(VLOOKUP($D76,Organización_Modular!$F$10:$G$195,2,FALSE)=J$23,Itinerario!T76," ")," ")</f>
        <v xml:space="preserve"> </v>
      </c>
      <c r="K76" s="261" t="str">
        <f>_xlfn.IFNA(IF(VLOOKUP($D76,Organización_Modular!$F$10:$G$195,2,FALSE)=K$23,Itinerario!W76," ")," ")</f>
        <v xml:space="preserve"> </v>
      </c>
      <c r="L76" s="261" t="str">
        <f>_xlfn.IFNA(IF(VLOOKUP($D76,Organización_Modular!$F$10:$G$195,2,FALSE)=L$23,Itinerario!T76," ")," ")</f>
        <v xml:space="preserve"> </v>
      </c>
      <c r="M76" s="261" t="str">
        <f>_xlfn.IFNA(IF(VLOOKUP($D76,Organización_Modular!$F$10:$G$195,2,FALSE)=M$23,Itinerario!W76," ")," ")</f>
        <v xml:space="preserve"> </v>
      </c>
      <c r="N76" s="261" t="e">
        <f ca="1">_xludf.IFNA(IF(VLOOKUP($D76,Organización_Modular!$F$10:$G$195,2,FALSE)=N$23,Itinerario!T76," ")," ")</f>
        <v>#NAME?</v>
      </c>
      <c r="O76" s="261" t="e">
        <f ca="1">_xludf.IFNA(IF(VLOOKUP($D76,Organización_Modular!$F$10:$G$195,2,FALSE)=O$23,Itinerario!W76," ")," ")</f>
        <v>#NAME?</v>
      </c>
      <c r="P76" s="261" t="e">
        <f ca="1">_xludf.IFNA(IF(VLOOKUP($D76,Organización_Modular!$F$10:$G$195,2,FALSE)=P$23,Itinerario!T76," ")," ")</f>
        <v>#NAME?</v>
      </c>
      <c r="Q76" s="261" t="e">
        <f ca="1">_xludf.IFNA(IF(VLOOKUP($D76,Organización_Modular!$F$10:$G$195,2,FALSE)=Q$23,Itinerario!W76," ")," ")</f>
        <v>#NAME?</v>
      </c>
      <c r="R76" s="261">
        <f>Organización_Modular!H62</f>
        <v>0</v>
      </c>
      <c r="S76" s="261">
        <f>Organización_Modular!I62</f>
        <v>1</v>
      </c>
      <c r="T76" s="266">
        <f t="shared" si="7"/>
        <v>1</v>
      </c>
      <c r="U76" s="261">
        <f t="shared" si="8"/>
        <v>0</v>
      </c>
      <c r="V76" s="261">
        <f t="shared" si="9"/>
        <v>32</v>
      </c>
      <c r="W76" s="266">
        <f t="shared" si="10"/>
        <v>32</v>
      </c>
      <c r="X76" s="24">
        <f t="shared" si="6"/>
        <v>32</v>
      </c>
      <c r="Y76" s="25"/>
      <c r="Z76" s="25"/>
      <c r="AA76" s="25"/>
      <c r="AB76" s="25"/>
      <c r="AC76" s="25"/>
      <c r="AD76" s="25"/>
      <c r="AE76" s="25"/>
      <c r="AF76" s="25"/>
      <c r="AG76" s="25"/>
      <c r="AH76" s="25"/>
      <c r="AI76" s="25"/>
      <c r="AJ76" s="25"/>
    </row>
    <row r="77" spans="1:36" ht="18" hidden="1" customHeight="1" x14ac:dyDescent="0.25">
      <c r="A77" s="610"/>
      <c r="B77" s="605"/>
      <c r="C77" s="607"/>
      <c r="D77" s="581">
        <f>Organización_Modular!F63</f>
        <v>0</v>
      </c>
      <c r="E77" s="420"/>
      <c r="F77" s="261" t="str">
        <f>_xlfn.IFNA(IF(VLOOKUP($D77,Organización_Modular!$F$10:$G$195,2,FALSE)=F$23,Itinerario!T77," ")," ")</f>
        <v xml:space="preserve"> </v>
      </c>
      <c r="G77" s="261" t="str">
        <f>_xlfn.IFNA(IF(VLOOKUP($D77,Organización_Modular!$F$10:$G$195,2,FALSE)=G$23,Itinerario!W77," ")," ")</f>
        <v xml:space="preserve"> </v>
      </c>
      <c r="H77" s="261" t="str">
        <f>_xlfn.IFNA(IF(VLOOKUP($D77,Organización_Modular!$F$10:$G$195,2,FALSE)=H$23,Itinerario!T77," ")," ")</f>
        <v xml:space="preserve"> </v>
      </c>
      <c r="I77" s="261" t="str">
        <f>_xlfn.IFNA(IF(VLOOKUP($D77,Organización_Modular!$F$10:$G$195,2,FALSE)=I$23,Itinerario!W77," ")," ")</f>
        <v xml:space="preserve"> </v>
      </c>
      <c r="J77" s="261" t="str">
        <f>_xlfn.IFNA(IF(VLOOKUP($D77,Organización_Modular!$F$10:$G$195,2,FALSE)=J$23,Itinerario!T77," ")," ")</f>
        <v xml:space="preserve"> </v>
      </c>
      <c r="K77" s="261" t="str">
        <f>_xlfn.IFNA(IF(VLOOKUP($D77,Organización_Modular!$F$10:$G$195,2,FALSE)=K$23,Itinerario!W77," ")," ")</f>
        <v xml:space="preserve"> </v>
      </c>
      <c r="L77" s="261" t="str">
        <f>_xlfn.IFNA(IF(VLOOKUP($D77,Organización_Modular!$F$10:$G$195,2,FALSE)=L$23,Itinerario!T77," ")," ")</f>
        <v xml:space="preserve"> </v>
      </c>
      <c r="M77" s="261" t="str">
        <f>_xlfn.IFNA(IF(VLOOKUP($D77,Organización_Modular!$F$10:$G$195,2,FALSE)=M$23,Itinerario!W77," ")," ")</f>
        <v xml:space="preserve"> </v>
      </c>
      <c r="N77" s="261" t="e">
        <f ca="1">_xludf.IFNA(IF(VLOOKUP($D77,Organización_Modular!$F$10:$G$195,2,FALSE)=N$23,Itinerario!T77," ")," ")</f>
        <v>#NAME?</v>
      </c>
      <c r="O77" s="261" t="e">
        <f ca="1">_xludf.IFNA(IF(VLOOKUP($D77,Organización_Modular!$F$10:$G$195,2,FALSE)=O$23,Itinerario!W77," ")," ")</f>
        <v>#NAME?</v>
      </c>
      <c r="P77" s="261" t="e">
        <f ca="1">_xludf.IFNA(IF(VLOOKUP($D77,Organización_Modular!$F$10:$G$195,2,FALSE)=P$23,Itinerario!T77," ")," ")</f>
        <v>#NAME?</v>
      </c>
      <c r="Q77" s="261" t="e">
        <f ca="1">_xludf.IFNA(IF(VLOOKUP($D77,Organización_Modular!$F$10:$G$195,2,FALSE)=Q$23,Itinerario!W77," ")," ")</f>
        <v>#NAME?</v>
      </c>
      <c r="R77" s="261">
        <f>Organización_Modular!H63</f>
        <v>0</v>
      </c>
      <c r="S77" s="261">
        <f>Organización_Modular!I63</f>
        <v>0</v>
      </c>
      <c r="T77" s="266">
        <f t="shared" si="7"/>
        <v>0</v>
      </c>
      <c r="U77" s="261">
        <f t="shared" si="8"/>
        <v>0</v>
      </c>
      <c r="V77" s="261">
        <f t="shared" si="9"/>
        <v>0</v>
      </c>
      <c r="W77" s="266">
        <f t="shared" si="10"/>
        <v>0</v>
      </c>
      <c r="X77" s="24">
        <f t="shared" si="6"/>
        <v>0</v>
      </c>
      <c r="Y77" s="25"/>
      <c r="Z77" s="25"/>
      <c r="AA77" s="25"/>
      <c r="AB77" s="25"/>
      <c r="AC77" s="25"/>
      <c r="AD77" s="25"/>
      <c r="AE77" s="25"/>
      <c r="AF77" s="25"/>
      <c r="AG77" s="25"/>
      <c r="AH77" s="25"/>
      <c r="AI77" s="25"/>
      <c r="AJ77" s="25"/>
    </row>
    <row r="78" spans="1:36" ht="18" hidden="1" customHeight="1" x14ac:dyDescent="0.25">
      <c r="A78" s="610"/>
      <c r="B78" s="605"/>
      <c r="C78" s="607"/>
      <c r="D78" s="581">
        <f>Organización_Modular!F64</f>
        <v>0</v>
      </c>
      <c r="E78" s="420"/>
      <c r="F78" s="261" t="str">
        <f>_xlfn.IFNA(IF(VLOOKUP($D78,Organización_Modular!$F$10:$G$195,2,FALSE)=F$23,Itinerario!T78," ")," ")</f>
        <v xml:space="preserve"> </v>
      </c>
      <c r="G78" s="261" t="str">
        <f>_xlfn.IFNA(IF(VLOOKUP($D78,Organización_Modular!$F$10:$G$195,2,FALSE)=G$23,Itinerario!W78," ")," ")</f>
        <v xml:space="preserve"> </v>
      </c>
      <c r="H78" s="261" t="str">
        <f>_xlfn.IFNA(IF(VLOOKUP($D78,Organización_Modular!$F$10:$G$195,2,FALSE)=H$23,Itinerario!T78," ")," ")</f>
        <v xml:space="preserve"> </v>
      </c>
      <c r="I78" s="261" t="str">
        <f>_xlfn.IFNA(IF(VLOOKUP($D78,Organización_Modular!$F$10:$G$195,2,FALSE)=I$23,Itinerario!W78," ")," ")</f>
        <v xml:space="preserve"> </v>
      </c>
      <c r="J78" s="261" t="str">
        <f>_xlfn.IFNA(IF(VLOOKUP($D78,Organización_Modular!$F$10:$G$195,2,FALSE)=J$23,Itinerario!T78," ")," ")</f>
        <v xml:space="preserve"> </v>
      </c>
      <c r="K78" s="261" t="str">
        <f>_xlfn.IFNA(IF(VLOOKUP($D78,Organización_Modular!$F$10:$G$195,2,FALSE)=K$23,Itinerario!W78," ")," ")</f>
        <v xml:space="preserve"> </v>
      </c>
      <c r="L78" s="261" t="str">
        <f>_xlfn.IFNA(IF(VLOOKUP($D78,Organización_Modular!$F$10:$G$195,2,FALSE)=L$23,Itinerario!T78," ")," ")</f>
        <v xml:space="preserve"> </v>
      </c>
      <c r="M78" s="261" t="str">
        <f>_xlfn.IFNA(IF(VLOOKUP($D78,Organización_Modular!$F$10:$G$195,2,FALSE)=M$23,Itinerario!W78," ")," ")</f>
        <v xml:space="preserve"> </v>
      </c>
      <c r="N78" s="261" t="e">
        <f ca="1">_xludf.IFNA(IF(VLOOKUP($D78,Organización_Modular!$F$10:$G$195,2,FALSE)=N$23,Itinerario!T78," ")," ")</f>
        <v>#NAME?</v>
      </c>
      <c r="O78" s="261" t="e">
        <f ca="1">_xludf.IFNA(IF(VLOOKUP($D78,Organización_Modular!$F$10:$G$195,2,FALSE)=O$23,Itinerario!W78," ")," ")</f>
        <v>#NAME?</v>
      </c>
      <c r="P78" s="261" t="e">
        <f ca="1">_xludf.IFNA(IF(VLOOKUP($D78,Organización_Modular!$F$10:$G$195,2,FALSE)=P$23,Itinerario!T78," ")," ")</f>
        <v>#NAME?</v>
      </c>
      <c r="Q78" s="261" t="e">
        <f ca="1">_xludf.IFNA(IF(VLOOKUP($D78,Organización_Modular!$F$10:$G$195,2,FALSE)=Q$23,Itinerario!W78," ")," ")</f>
        <v>#NAME?</v>
      </c>
      <c r="R78" s="261">
        <f>Organización_Modular!H64</f>
        <v>0</v>
      </c>
      <c r="S78" s="261">
        <f>Organización_Modular!I64</f>
        <v>0</v>
      </c>
      <c r="T78" s="266">
        <f t="shared" si="7"/>
        <v>0</v>
      </c>
      <c r="U78" s="261">
        <f t="shared" si="8"/>
        <v>0</v>
      </c>
      <c r="V78" s="261">
        <f t="shared" si="9"/>
        <v>0</v>
      </c>
      <c r="W78" s="266">
        <f t="shared" si="10"/>
        <v>0</v>
      </c>
      <c r="X78" s="24">
        <f t="shared" si="6"/>
        <v>0</v>
      </c>
      <c r="Y78" s="25"/>
      <c r="Z78" s="25"/>
      <c r="AA78" s="25"/>
      <c r="AB78" s="25"/>
      <c r="AC78" s="25"/>
      <c r="AD78" s="25"/>
      <c r="AE78" s="25"/>
      <c r="AF78" s="25"/>
      <c r="AG78" s="25"/>
      <c r="AH78" s="25"/>
      <c r="AI78" s="25"/>
      <c r="AJ78" s="25"/>
    </row>
    <row r="79" spans="1:36" ht="18" hidden="1" customHeight="1" x14ac:dyDescent="0.25">
      <c r="A79" s="610"/>
      <c r="B79" s="605"/>
      <c r="C79" s="607"/>
      <c r="D79" s="581">
        <f>Organización_Modular!F65</f>
        <v>0</v>
      </c>
      <c r="E79" s="420"/>
      <c r="F79" s="261" t="str">
        <f>_xlfn.IFNA(IF(VLOOKUP($D79,Organización_Modular!$F$10:$G$195,2,FALSE)=F$23,Itinerario!T79," ")," ")</f>
        <v xml:space="preserve"> </v>
      </c>
      <c r="G79" s="261" t="str">
        <f>_xlfn.IFNA(IF(VLOOKUP($D79,Organización_Modular!$F$10:$G$195,2,FALSE)=G$23,Itinerario!W79," ")," ")</f>
        <v xml:space="preserve"> </v>
      </c>
      <c r="H79" s="261" t="str">
        <f>_xlfn.IFNA(IF(VLOOKUP($D79,Organización_Modular!$F$10:$G$195,2,FALSE)=H$23,Itinerario!T79," ")," ")</f>
        <v xml:space="preserve"> </v>
      </c>
      <c r="I79" s="261" t="str">
        <f>_xlfn.IFNA(IF(VLOOKUP($D79,Organización_Modular!$F$10:$G$195,2,FALSE)=I$23,Itinerario!W79," ")," ")</f>
        <v xml:space="preserve"> </v>
      </c>
      <c r="J79" s="261" t="str">
        <f>_xlfn.IFNA(IF(VLOOKUP($D79,Organización_Modular!$F$10:$G$195,2,FALSE)=J$23,Itinerario!T79," ")," ")</f>
        <v xml:space="preserve"> </v>
      </c>
      <c r="K79" s="261" t="str">
        <f>_xlfn.IFNA(IF(VLOOKUP($D79,Organización_Modular!$F$10:$G$195,2,FALSE)=K$23,Itinerario!W79," ")," ")</f>
        <v xml:space="preserve"> </v>
      </c>
      <c r="L79" s="261" t="str">
        <f>_xlfn.IFNA(IF(VLOOKUP($D79,Organización_Modular!$F$10:$G$195,2,FALSE)=L$23,Itinerario!T79," ")," ")</f>
        <v xml:space="preserve"> </v>
      </c>
      <c r="M79" s="261" t="str">
        <f>_xlfn.IFNA(IF(VLOOKUP($D79,Organización_Modular!$F$10:$G$195,2,FALSE)=M$23,Itinerario!W79," ")," ")</f>
        <v xml:space="preserve"> </v>
      </c>
      <c r="N79" s="261" t="e">
        <f ca="1">_xludf.IFNA(IF(VLOOKUP($D79,Organización_Modular!$F$10:$G$195,2,FALSE)=N$23,Itinerario!T79," ")," ")</f>
        <v>#NAME?</v>
      </c>
      <c r="O79" s="261" t="e">
        <f ca="1">_xludf.IFNA(IF(VLOOKUP($D79,Organización_Modular!$F$10:$G$195,2,FALSE)=O$23,Itinerario!W79," ")," ")</f>
        <v>#NAME?</v>
      </c>
      <c r="P79" s="261" t="e">
        <f ca="1">_xludf.IFNA(IF(VLOOKUP($D79,Organización_Modular!$F$10:$G$195,2,FALSE)=P$23,Itinerario!T79," ")," ")</f>
        <v>#NAME?</v>
      </c>
      <c r="Q79" s="261" t="e">
        <f ca="1">_xludf.IFNA(IF(VLOOKUP($D79,Organización_Modular!$F$10:$G$195,2,FALSE)=Q$23,Itinerario!W79," ")," ")</f>
        <v>#NAME?</v>
      </c>
      <c r="R79" s="261">
        <f>Organización_Modular!H65</f>
        <v>0</v>
      </c>
      <c r="S79" s="261">
        <f>Organización_Modular!I65</f>
        <v>0</v>
      </c>
      <c r="T79" s="266">
        <f t="shared" si="7"/>
        <v>0</v>
      </c>
      <c r="U79" s="261">
        <f t="shared" si="8"/>
        <v>0</v>
      </c>
      <c r="V79" s="261">
        <f t="shared" si="9"/>
        <v>0</v>
      </c>
      <c r="W79" s="266">
        <f t="shared" si="10"/>
        <v>0</v>
      </c>
      <c r="X79" s="24">
        <f t="shared" si="6"/>
        <v>0</v>
      </c>
      <c r="Y79" s="25"/>
      <c r="Z79" s="25"/>
      <c r="AA79" s="25"/>
      <c r="AB79" s="25"/>
      <c r="AC79" s="25"/>
      <c r="AD79" s="25"/>
      <c r="AE79" s="25"/>
      <c r="AF79" s="25"/>
      <c r="AG79" s="25"/>
      <c r="AH79" s="25"/>
      <c r="AI79" s="25"/>
      <c r="AJ79" s="25"/>
    </row>
    <row r="80" spans="1:36" ht="18" hidden="1" customHeight="1" x14ac:dyDescent="0.25">
      <c r="A80" s="610"/>
      <c r="B80" s="605"/>
      <c r="C80" s="607"/>
      <c r="D80" s="581">
        <f>Organización_Modular!F66</f>
        <v>0</v>
      </c>
      <c r="E80" s="420"/>
      <c r="F80" s="261" t="str">
        <f>_xlfn.IFNA(IF(VLOOKUP($D80,Organización_Modular!$F$10:$G$195,2,FALSE)=F$23,Itinerario!T80," ")," ")</f>
        <v xml:space="preserve"> </v>
      </c>
      <c r="G80" s="261" t="str">
        <f>_xlfn.IFNA(IF(VLOOKUP($D80,Organización_Modular!$F$10:$G$195,2,FALSE)=G$23,Itinerario!W80," ")," ")</f>
        <v xml:space="preserve"> </v>
      </c>
      <c r="H80" s="261" t="str">
        <f>_xlfn.IFNA(IF(VLOOKUP($D80,Organización_Modular!$F$10:$G$195,2,FALSE)=H$23,Itinerario!T80," ")," ")</f>
        <v xml:space="preserve"> </v>
      </c>
      <c r="I80" s="261" t="str">
        <f>_xlfn.IFNA(IF(VLOOKUP($D80,Organización_Modular!$F$10:$G$195,2,FALSE)=I$23,Itinerario!W80," ")," ")</f>
        <v xml:space="preserve"> </v>
      </c>
      <c r="J80" s="261" t="str">
        <f>_xlfn.IFNA(IF(VLOOKUP($D80,Organización_Modular!$F$10:$G$195,2,FALSE)=J$23,Itinerario!T80," ")," ")</f>
        <v xml:space="preserve"> </v>
      </c>
      <c r="K80" s="261" t="str">
        <f>_xlfn.IFNA(IF(VLOOKUP($D80,Organización_Modular!$F$10:$G$195,2,FALSE)=K$23,Itinerario!W80," ")," ")</f>
        <v xml:space="preserve"> </v>
      </c>
      <c r="L80" s="261" t="str">
        <f>_xlfn.IFNA(IF(VLOOKUP($D80,Organización_Modular!$F$10:$G$195,2,FALSE)=L$23,Itinerario!T80," ")," ")</f>
        <v xml:space="preserve"> </v>
      </c>
      <c r="M80" s="261" t="str">
        <f>_xlfn.IFNA(IF(VLOOKUP($D80,Organización_Modular!$F$10:$G$195,2,FALSE)=M$23,Itinerario!W80," ")," ")</f>
        <v xml:space="preserve"> </v>
      </c>
      <c r="N80" s="261" t="e">
        <f ca="1">_xludf.IFNA(IF(VLOOKUP($D80,Organización_Modular!$F$10:$G$195,2,FALSE)=N$23,Itinerario!T80," ")," ")</f>
        <v>#NAME?</v>
      </c>
      <c r="O80" s="261" t="e">
        <f ca="1">_xludf.IFNA(IF(VLOOKUP($D80,Organización_Modular!$F$10:$G$195,2,FALSE)=O$23,Itinerario!W80," ")," ")</f>
        <v>#NAME?</v>
      </c>
      <c r="P80" s="261" t="e">
        <f ca="1">_xludf.IFNA(IF(VLOOKUP($D80,Organización_Modular!$F$10:$G$195,2,FALSE)=P$23,Itinerario!T80," ")," ")</f>
        <v>#NAME?</v>
      </c>
      <c r="Q80" s="261" t="e">
        <f ca="1">_xludf.IFNA(IF(VLOOKUP($D80,Organización_Modular!$F$10:$G$195,2,FALSE)=Q$23,Itinerario!W80," ")," ")</f>
        <v>#NAME?</v>
      </c>
      <c r="R80" s="261">
        <f>Organización_Modular!H66</f>
        <v>0</v>
      </c>
      <c r="S80" s="261">
        <f>Organización_Modular!I66</f>
        <v>0</v>
      </c>
      <c r="T80" s="266">
        <f t="shared" si="7"/>
        <v>0</v>
      </c>
      <c r="U80" s="261">
        <f t="shared" si="8"/>
        <v>0</v>
      </c>
      <c r="V80" s="261">
        <f t="shared" si="9"/>
        <v>0</v>
      </c>
      <c r="W80" s="266">
        <f t="shared" si="10"/>
        <v>0</v>
      </c>
      <c r="X80" s="24">
        <f t="shared" si="6"/>
        <v>0</v>
      </c>
      <c r="Y80" s="25"/>
      <c r="Z80" s="25"/>
      <c r="AA80" s="25"/>
      <c r="AB80" s="25"/>
      <c r="AC80" s="25"/>
      <c r="AD80" s="25"/>
      <c r="AE80" s="25"/>
      <c r="AF80" s="25"/>
      <c r="AG80" s="25"/>
      <c r="AH80" s="25"/>
      <c r="AI80" s="25"/>
      <c r="AJ80" s="25"/>
    </row>
    <row r="81" spans="1:36" ht="18" hidden="1" customHeight="1" x14ac:dyDescent="0.25">
      <c r="A81" s="610"/>
      <c r="B81" s="605"/>
      <c r="C81" s="607"/>
      <c r="D81" s="581">
        <f>Organización_Modular!F67</f>
        <v>0</v>
      </c>
      <c r="E81" s="420"/>
      <c r="F81" s="261" t="str">
        <f>_xlfn.IFNA(IF(VLOOKUP($D81,Organización_Modular!$F$10:$G$195,2,FALSE)=F$23,Itinerario!T81," ")," ")</f>
        <v xml:space="preserve"> </v>
      </c>
      <c r="G81" s="261" t="str">
        <f>_xlfn.IFNA(IF(VLOOKUP($D81,Organización_Modular!$F$10:$G$195,2,FALSE)=G$23,Itinerario!W81," ")," ")</f>
        <v xml:space="preserve"> </v>
      </c>
      <c r="H81" s="261" t="str">
        <f>_xlfn.IFNA(IF(VLOOKUP($D81,Organización_Modular!$F$10:$G$195,2,FALSE)=H$23,Itinerario!T81," ")," ")</f>
        <v xml:space="preserve"> </v>
      </c>
      <c r="I81" s="261" t="str">
        <f>_xlfn.IFNA(IF(VLOOKUP($D81,Organización_Modular!$F$10:$G$195,2,FALSE)=I$23,Itinerario!W81," ")," ")</f>
        <v xml:space="preserve"> </v>
      </c>
      <c r="J81" s="261" t="str">
        <f>_xlfn.IFNA(IF(VLOOKUP($D81,Organización_Modular!$F$10:$G$195,2,FALSE)=J$23,Itinerario!T81," ")," ")</f>
        <v xml:space="preserve"> </v>
      </c>
      <c r="K81" s="261" t="str">
        <f>_xlfn.IFNA(IF(VLOOKUP($D81,Organización_Modular!$F$10:$G$195,2,FALSE)=K$23,Itinerario!W81," ")," ")</f>
        <v xml:space="preserve"> </v>
      </c>
      <c r="L81" s="261" t="str">
        <f>_xlfn.IFNA(IF(VLOOKUP($D81,Organización_Modular!$F$10:$G$195,2,FALSE)=L$23,Itinerario!T81," ")," ")</f>
        <v xml:space="preserve"> </v>
      </c>
      <c r="M81" s="261" t="str">
        <f>_xlfn.IFNA(IF(VLOOKUP($D81,Organización_Modular!$F$10:$G$195,2,FALSE)=M$23,Itinerario!W81," ")," ")</f>
        <v xml:space="preserve"> </v>
      </c>
      <c r="N81" s="261" t="e">
        <f ca="1">_xludf.IFNA(IF(VLOOKUP($D81,Organización_Modular!$F$10:$G$195,2,FALSE)=N$23,Itinerario!T81," ")," ")</f>
        <v>#NAME?</v>
      </c>
      <c r="O81" s="261" t="e">
        <f ca="1">_xludf.IFNA(IF(VLOOKUP($D81,Organización_Modular!$F$10:$G$195,2,FALSE)=O$23,Itinerario!W81," ")," ")</f>
        <v>#NAME?</v>
      </c>
      <c r="P81" s="261" t="e">
        <f ca="1">_xludf.IFNA(IF(VLOOKUP($D81,Organización_Modular!$F$10:$G$195,2,FALSE)=P$23,Itinerario!T81," ")," ")</f>
        <v>#NAME?</v>
      </c>
      <c r="Q81" s="261" t="e">
        <f ca="1">_xludf.IFNA(IF(VLOOKUP($D81,Organización_Modular!$F$10:$G$195,2,FALSE)=Q$23,Itinerario!W81," ")," ")</f>
        <v>#NAME?</v>
      </c>
      <c r="R81" s="261">
        <f>Organización_Modular!H67</f>
        <v>0</v>
      </c>
      <c r="S81" s="261">
        <f>Organización_Modular!I67</f>
        <v>0</v>
      </c>
      <c r="T81" s="266">
        <f t="shared" si="7"/>
        <v>0</v>
      </c>
      <c r="U81" s="261">
        <f t="shared" si="8"/>
        <v>0</v>
      </c>
      <c r="V81" s="261">
        <f t="shared" si="9"/>
        <v>0</v>
      </c>
      <c r="W81" s="266">
        <f t="shared" si="10"/>
        <v>0</v>
      </c>
      <c r="X81" s="24">
        <f t="shared" si="6"/>
        <v>0</v>
      </c>
      <c r="Y81" s="25"/>
      <c r="Z81" s="25"/>
      <c r="AA81" s="25"/>
      <c r="AB81" s="25"/>
      <c r="AC81" s="25"/>
      <c r="AD81" s="25"/>
      <c r="AE81" s="25"/>
      <c r="AF81" s="25"/>
      <c r="AG81" s="25"/>
      <c r="AH81" s="25"/>
      <c r="AI81" s="25"/>
      <c r="AJ81" s="25"/>
    </row>
    <row r="82" spans="1:36" ht="18" hidden="1" customHeight="1" x14ac:dyDescent="0.25">
      <c r="A82" s="610"/>
      <c r="B82" s="605"/>
      <c r="C82" s="607"/>
      <c r="D82" s="581">
        <f>Organización_Modular!F68</f>
        <v>0</v>
      </c>
      <c r="E82" s="420"/>
      <c r="F82" s="261" t="str">
        <f>_xlfn.IFNA(IF(VLOOKUP($D82,Organización_Modular!$F$10:$G$195,2,FALSE)=F$23,Itinerario!T82," ")," ")</f>
        <v xml:space="preserve"> </v>
      </c>
      <c r="G82" s="261" t="str">
        <f>_xlfn.IFNA(IF(VLOOKUP($D82,Organización_Modular!$F$10:$G$195,2,FALSE)=G$23,Itinerario!W82," ")," ")</f>
        <v xml:space="preserve"> </v>
      </c>
      <c r="H82" s="261" t="str">
        <f>_xlfn.IFNA(IF(VLOOKUP($D82,Organización_Modular!$F$10:$G$195,2,FALSE)=H$23,Itinerario!T82," ")," ")</f>
        <v xml:space="preserve"> </v>
      </c>
      <c r="I82" s="261" t="str">
        <f>_xlfn.IFNA(IF(VLOOKUP($D82,Organización_Modular!$F$10:$G$195,2,FALSE)=I$23,Itinerario!W82," ")," ")</f>
        <v xml:space="preserve"> </v>
      </c>
      <c r="J82" s="261" t="str">
        <f>_xlfn.IFNA(IF(VLOOKUP($D82,Organización_Modular!$F$10:$G$195,2,FALSE)=J$23,Itinerario!T82," ")," ")</f>
        <v xml:space="preserve"> </v>
      </c>
      <c r="K82" s="261" t="str">
        <f>_xlfn.IFNA(IF(VLOOKUP($D82,Organización_Modular!$F$10:$G$195,2,FALSE)=K$23,Itinerario!W82," ")," ")</f>
        <v xml:space="preserve"> </v>
      </c>
      <c r="L82" s="261" t="str">
        <f>_xlfn.IFNA(IF(VLOOKUP($D82,Organización_Modular!$F$10:$G$195,2,FALSE)=L$23,Itinerario!T82," ")," ")</f>
        <v xml:space="preserve"> </v>
      </c>
      <c r="M82" s="261" t="str">
        <f>_xlfn.IFNA(IF(VLOOKUP($D82,Organización_Modular!$F$10:$G$195,2,FALSE)=M$23,Itinerario!W82," ")," ")</f>
        <v xml:space="preserve"> </v>
      </c>
      <c r="N82" s="261" t="e">
        <f ca="1">_xludf.IFNA(IF(VLOOKUP($D82,Organización_Modular!$F$10:$G$195,2,FALSE)=N$23,Itinerario!T82," ")," ")</f>
        <v>#NAME?</v>
      </c>
      <c r="O82" s="261" t="e">
        <f ca="1">_xludf.IFNA(IF(VLOOKUP($D82,Organización_Modular!$F$10:$G$195,2,FALSE)=O$23,Itinerario!W82," ")," ")</f>
        <v>#NAME?</v>
      </c>
      <c r="P82" s="261" t="e">
        <f ca="1">_xludf.IFNA(IF(VLOOKUP($D82,Organización_Modular!$F$10:$G$195,2,FALSE)=P$23,Itinerario!T82," ")," ")</f>
        <v>#NAME?</v>
      </c>
      <c r="Q82" s="261" t="e">
        <f ca="1">_xludf.IFNA(IF(VLOOKUP($D82,Organización_Modular!$F$10:$G$195,2,FALSE)=Q$23,Itinerario!W82," ")," ")</f>
        <v>#NAME?</v>
      </c>
      <c r="R82" s="261">
        <f>Organización_Modular!H68</f>
        <v>0</v>
      </c>
      <c r="S82" s="261">
        <f>Organización_Modular!I68</f>
        <v>0</v>
      </c>
      <c r="T82" s="266">
        <f t="shared" si="7"/>
        <v>0</v>
      </c>
      <c r="U82" s="261">
        <f t="shared" si="8"/>
        <v>0</v>
      </c>
      <c r="V82" s="261">
        <f t="shared" si="9"/>
        <v>0</v>
      </c>
      <c r="W82" s="266">
        <f t="shared" si="10"/>
        <v>0</v>
      </c>
      <c r="X82" s="24">
        <f t="shared" si="6"/>
        <v>0</v>
      </c>
      <c r="Y82" s="25"/>
      <c r="Z82" s="25"/>
      <c r="AA82" s="25"/>
      <c r="AB82" s="25"/>
      <c r="AC82" s="25"/>
      <c r="AD82" s="25"/>
      <c r="AE82" s="25"/>
      <c r="AF82" s="25"/>
      <c r="AG82" s="25"/>
      <c r="AH82" s="25"/>
      <c r="AI82" s="25"/>
      <c r="AJ82" s="25"/>
    </row>
    <row r="83" spans="1:36" ht="18" hidden="1" customHeight="1" x14ac:dyDescent="0.25">
      <c r="A83" s="610"/>
      <c r="B83" s="605"/>
      <c r="C83" s="607"/>
      <c r="D83" s="581">
        <f>Organización_Modular!F69</f>
        <v>0</v>
      </c>
      <c r="E83" s="420"/>
      <c r="F83" s="261" t="str">
        <f>_xlfn.IFNA(IF(VLOOKUP($D83,Organización_Modular!$F$10:$G$195,2,FALSE)=F$23,Itinerario!T83," ")," ")</f>
        <v xml:space="preserve"> </v>
      </c>
      <c r="G83" s="261" t="str">
        <f>_xlfn.IFNA(IF(VLOOKUP($D83,Organización_Modular!$F$10:$G$195,2,FALSE)=G$23,Itinerario!W83," ")," ")</f>
        <v xml:space="preserve"> </v>
      </c>
      <c r="H83" s="261" t="str">
        <f>_xlfn.IFNA(IF(VLOOKUP($D83,Organización_Modular!$F$10:$G$195,2,FALSE)=H$23,Itinerario!T83," ")," ")</f>
        <v xml:space="preserve"> </v>
      </c>
      <c r="I83" s="261" t="str">
        <f>_xlfn.IFNA(IF(VLOOKUP($D83,Organización_Modular!$F$10:$G$195,2,FALSE)=I$23,Itinerario!W83," ")," ")</f>
        <v xml:space="preserve"> </v>
      </c>
      <c r="J83" s="261" t="str">
        <f>_xlfn.IFNA(IF(VLOOKUP($D83,Organización_Modular!$F$10:$G$195,2,FALSE)=J$23,Itinerario!T83," ")," ")</f>
        <v xml:space="preserve"> </v>
      </c>
      <c r="K83" s="261" t="str">
        <f>_xlfn.IFNA(IF(VLOOKUP($D83,Organización_Modular!$F$10:$G$195,2,FALSE)=K$23,Itinerario!W83," ")," ")</f>
        <v xml:space="preserve"> </v>
      </c>
      <c r="L83" s="261" t="str">
        <f>_xlfn.IFNA(IF(VLOOKUP($D83,Organización_Modular!$F$10:$G$195,2,FALSE)=L$23,Itinerario!T83," ")," ")</f>
        <v xml:space="preserve"> </v>
      </c>
      <c r="M83" s="261" t="str">
        <f>_xlfn.IFNA(IF(VLOOKUP($D83,Organización_Modular!$F$10:$G$195,2,FALSE)=M$23,Itinerario!W83," ")," ")</f>
        <v xml:space="preserve"> </v>
      </c>
      <c r="N83" s="261" t="e">
        <f ca="1">_xludf.IFNA(IF(VLOOKUP($D83,Organización_Modular!$F$10:$G$195,2,FALSE)=N$23,Itinerario!T83," ")," ")</f>
        <v>#NAME?</v>
      </c>
      <c r="O83" s="261" t="e">
        <f ca="1">_xludf.IFNA(IF(VLOOKUP($D83,Organización_Modular!$F$10:$G$195,2,FALSE)=O$23,Itinerario!W83," ")," ")</f>
        <v>#NAME?</v>
      </c>
      <c r="P83" s="261" t="e">
        <f ca="1">_xludf.IFNA(IF(VLOOKUP($D83,Organización_Modular!$F$10:$G$195,2,FALSE)=P$23,Itinerario!T83," ")," ")</f>
        <v>#NAME?</v>
      </c>
      <c r="Q83" s="261" t="e">
        <f ca="1">_xludf.IFNA(IF(VLOOKUP($D83,Organización_Modular!$F$10:$G$195,2,FALSE)=Q$23,Itinerario!W83," ")," ")</f>
        <v>#NAME?</v>
      </c>
      <c r="R83" s="261">
        <f>Organización_Modular!H69</f>
        <v>0</v>
      </c>
      <c r="S83" s="261">
        <f>Organización_Modular!I69</f>
        <v>0</v>
      </c>
      <c r="T83" s="266">
        <f t="shared" si="7"/>
        <v>0</v>
      </c>
      <c r="U83" s="261">
        <f t="shared" si="8"/>
        <v>0</v>
      </c>
      <c r="V83" s="261">
        <f t="shared" si="9"/>
        <v>0</v>
      </c>
      <c r="W83" s="266">
        <f t="shared" si="10"/>
        <v>0</v>
      </c>
      <c r="X83" s="24">
        <f t="shared" si="6"/>
        <v>0</v>
      </c>
      <c r="Y83" s="25"/>
      <c r="Z83" s="25"/>
      <c r="AA83" s="25"/>
      <c r="AB83" s="25"/>
      <c r="AC83" s="25"/>
      <c r="AD83" s="25"/>
      <c r="AE83" s="25"/>
      <c r="AF83" s="25"/>
      <c r="AG83" s="25"/>
      <c r="AH83" s="25"/>
      <c r="AI83" s="25"/>
      <c r="AJ83" s="25"/>
    </row>
    <row r="84" spans="1:36" ht="18" hidden="1" customHeight="1" x14ac:dyDescent="0.25">
      <c r="A84" s="610"/>
      <c r="B84" s="538"/>
      <c r="C84" s="608"/>
      <c r="D84" s="581">
        <f>Organización_Modular!F70</f>
        <v>0</v>
      </c>
      <c r="E84" s="420"/>
      <c r="F84" s="261" t="str">
        <f>_xlfn.IFNA(IF(VLOOKUP($D84,Organización_Modular!$F$10:$G$195,2,FALSE)=F$23,Itinerario!T84," ")," ")</f>
        <v xml:space="preserve"> </v>
      </c>
      <c r="G84" s="261" t="str">
        <f>_xlfn.IFNA(IF(VLOOKUP($D84,Organización_Modular!$F$10:$G$195,2,FALSE)=G$23,Itinerario!W84," ")," ")</f>
        <v xml:space="preserve"> </v>
      </c>
      <c r="H84" s="261" t="str">
        <f>_xlfn.IFNA(IF(VLOOKUP($D84,Organización_Modular!$F$10:$G$195,2,FALSE)=H$23,Itinerario!T84," ")," ")</f>
        <v xml:space="preserve"> </v>
      </c>
      <c r="I84" s="261" t="str">
        <f>_xlfn.IFNA(IF(VLOOKUP($D84,Organización_Modular!$F$10:$G$195,2,FALSE)=I$23,Itinerario!W84," ")," ")</f>
        <v xml:space="preserve"> </v>
      </c>
      <c r="J84" s="261" t="str">
        <f>_xlfn.IFNA(IF(VLOOKUP($D84,Organización_Modular!$F$10:$G$195,2,FALSE)=J$23,Itinerario!T84," ")," ")</f>
        <v xml:space="preserve"> </v>
      </c>
      <c r="K84" s="261" t="str">
        <f>_xlfn.IFNA(IF(VLOOKUP($D84,Organización_Modular!$F$10:$G$195,2,FALSE)=K$23,Itinerario!W84," ")," ")</f>
        <v xml:space="preserve"> </v>
      </c>
      <c r="L84" s="261" t="str">
        <f>_xlfn.IFNA(IF(VLOOKUP($D84,Organización_Modular!$F$10:$G$195,2,FALSE)=L$23,Itinerario!T84," ")," ")</f>
        <v xml:space="preserve"> </v>
      </c>
      <c r="M84" s="261" t="str">
        <f>_xlfn.IFNA(IF(VLOOKUP($D84,Organización_Modular!$F$10:$G$195,2,FALSE)=M$23,Itinerario!W84," ")," ")</f>
        <v xml:space="preserve"> </v>
      </c>
      <c r="N84" s="261" t="e">
        <f ca="1">_xludf.IFNA(IF(VLOOKUP($D84,Organización_Modular!$F$10:$G$195,2,FALSE)=N$23,Itinerario!T84," ")," ")</f>
        <v>#NAME?</v>
      </c>
      <c r="O84" s="261" t="e">
        <f ca="1">_xludf.IFNA(IF(VLOOKUP($D84,Organización_Modular!$F$10:$G$195,2,FALSE)=O$23,Itinerario!W84," ")," ")</f>
        <v>#NAME?</v>
      </c>
      <c r="P84" s="261" t="e">
        <f ca="1">_xludf.IFNA(IF(VLOOKUP($D84,Organización_Modular!$F$10:$G$195,2,FALSE)=P$23,Itinerario!T84," ")," ")</f>
        <v>#NAME?</v>
      </c>
      <c r="Q84" s="261" t="e">
        <f ca="1">_xludf.IFNA(IF(VLOOKUP($D84,Organización_Modular!$F$10:$G$195,2,FALSE)=Q$23,Itinerario!W84," ")," ")</f>
        <v>#NAME?</v>
      </c>
      <c r="R84" s="261">
        <f>Organización_Modular!H70</f>
        <v>0</v>
      </c>
      <c r="S84" s="261">
        <f>Organización_Modular!I70</f>
        <v>0</v>
      </c>
      <c r="T84" s="266">
        <f t="shared" si="7"/>
        <v>0</v>
      </c>
      <c r="U84" s="261">
        <f t="shared" si="8"/>
        <v>0</v>
      </c>
      <c r="V84" s="261">
        <f t="shared" si="9"/>
        <v>0</v>
      </c>
      <c r="W84" s="266">
        <f t="shared" si="10"/>
        <v>0</v>
      </c>
      <c r="X84" s="24">
        <f t="shared" si="6"/>
        <v>0</v>
      </c>
      <c r="Y84" s="25"/>
      <c r="Z84" s="25"/>
      <c r="AA84" s="25"/>
      <c r="AB84" s="25"/>
      <c r="AC84" s="25"/>
      <c r="AD84" s="25"/>
      <c r="AE84" s="25"/>
      <c r="AF84" s="25"/>
      <c r="AG84" s="25"/>
      <c r="AH84" s="25"/>
      <c r="AI84" s="25"/>
      <c r="AJ84" s="25"/>
    </row>
    <row r="85" spans="1:36" ht="28.5" customHeight="1" x14ac:dyDescent="0.25">
      <c r="A85" s="611"/>
      <c r="B85" s="509" t="str">
        <f>B54</f>
        <v>Experiencias formativas en situaciones reales de trabajo (EFSRT)</v>
      </c>
      <c r="C85" s="419"/>
      <c r="D85" s="419"/>
      <c r="E85" s="419"/>
      <c r="F85" s="278"/>
      <c r="G85" s="278"/>
      <c r="H85" s="277">
        <v>3</v>
      </c>
      <c r="I85" s="277">
        <v>96</v>
      </c>
      <c r="J85" s="278"/>
      <c r="K85" s="278"/>
      <c r="L85" s="278"/>
      <c r="M85" s="278"/>
      <c r="N85" s="278"/>
      <c r="O85" s="278"/>
      <c r="P85" s="278"/>
      <c r="Q85" s="278"/>
      <c r="R85" s="278">
        <f>Organización_Modular!H71</f>
        <v>0</v>
      </c>
      <c r="S85" s="279">
        <f>Organización_Modular!I71</f>
        <v>3</v>
      </c>
      <c r="T85" s="280">
        <f t="shared" si="7"/>
        <v>3</v>
      </c>
      <c r="U85" s="279">
        <f t="shared" si="8"/>
        <v>0</v>
      </c>
      <c r="V85" s="279">
        <f t="shared" si="9"/>
        <v>96</v>
      </c>
      <c r="W85" s="280">
        <f t="shared" si="10"/>
        <v>96</v>
      </c>
      <c r="X85" s="24">
        <f t="shared" si="6"/>
        <v>96</v>
      </c>
      <c r="Y85" s="25"/>
      <c r="Z85" s="25"/>
      <c r="AA85" s="25"/>
      <c r="AB85" s="25"/>
      <c r="AC85" s="25"/>
      <c r="AD85" s="25"/>
      <c r="AE85" s="25"/>
      <c r="AF85" s="25"/>
      <c r="AG85" s="25"/>
      <c r="AH85" s="25"/>
      <c r="AI85" s="25"/>
      <c r="AJ85" s="25"/>
    </row>
    <row r="86" spans="1:36" ht="41.25" customHeight="1" x14ac:dyDescent="0.25">
      <c r="A86" s="609" t="str">
        <f>Organización_Modular!A72</f>
        <v>M3. MAQUILLAJE DE BELLEZA Y CARACTERIZACIÓN</v>
      </c>
      <c r="B86" s="527" t="str">
        <f>B24</f>
        <v>Competencias técnicas (Unidad de competencia)</v>
      </c>
      <c r="C86" s="606" t="str">
        <f>Organización_Modular!C72</f>
        <v>UC3 Efectuar el servicio de maquillaje de belleza de acuerdo con los requerimientos del cliente, criterios técnicos, estéticos y de bioseguridad e higiene.                            
UC4   Efectuar el servicio de maquillaje de caracterización aplicando materiales para efectos especiales, de acuerdo con los  requerimientos del cliente,  criterios técnicos, estéticos, de acuerdo con los requerimientos del cliente, criterios técnicos, estéticos éticos y de bioseguridad e higiene.</v>
      </c>
      <c r="D86" s="581" t="str">
        <f>Organización_Modular!F72</f>
        <v>PREPARACION FACIAL</v>
      </c>
      <c r="E86" s="420"/>
      <c r="F86" s="261" t="str">
        <f>_xlfn.IFNA(IF(VLOOKUP($D86,Organización_Modular!$F$10:$G$195,2,FALSE)=F$23,Itinerario!T86," ")," ")</f>
        <v xml:space="preserve"> </v>
      </c>
      <c r="G86" s="261" t="str">
        <f>_xlfn.IFNA(IF(VLOOKUP($D86,Organización_Modular!$F$10:$G$195,2,FALSE)=G$23,Itinerario!W86," ")," ")</f>
        <v xml:space="preserve"> </v>
      </c>
      <c r="H86" s="261" t="str">
        <f>_xlfn.IFNA(IF(VLOOKUP($D86,Organización_Modular!$F$10:$G$195,2,FALSE)=H$23,Itinerario!T86," ")," ")</f>
        <v xml:space="preserve"> </v>
      </c>
      <c r="I86" s="261" t="str">
        <f>_xlfn.IFNA(IF(VLOOKUP($D86,Organización_Modular!$F$10:$G$195,2,FALSE)=I$23,Itinerario!W86," ")," ")</f>
        <v xml:space="preserve"> </v>
      </c>
      <c r="J86" s="261">
        <f>_xlfn.IFNA(IF(VLOOKUP($D86,Organización_Modular!$F$10:$G$195,2,FALSE)=J$23,Itinerario!T86," ")," ")</f>
        <v>3</v>
      </c>
      <c r="K86" s="261">
        <f>_xlfn.IFNA(IF(VLOOKUP($D86,Organización_Modular!$F$10:$G$195,2,FALSE)=K$23,Itinerario!W86," ")," ")</f>
        <v>80</v>
      </c>
      <c r="L86" s="261" t="str">
        <f>_xlfn.IFNA(IF(VLOOKUP($D86,Organización_Modular!$F$10:$G$195,2,FALSE)=L$23,Itinerario!T86," ")," ")</f>
        <v xml:space="preserve"> </v>
      </c>
      <c r="M86" s="261" t="str">
        <f>_xlfn.IFNA(IF(VLOOKUP($D86,Organización_Modular!$F$10:$G$195,2,FALSE)=M$23,Itinerario!W86," ")," ")</f>
        <v xml:space="preserve"> </v>
      </c>
      <c r="N86" s="261" t="e">
        <f ca="1">_xludf.IFNA(IF(VLOOKUP($D86,Organización_Modular!$F$10:$G$195,2,FALSE)=N$23,Itinerario!T86," ")," ")</f>
        <v>#NAME?</v>
      </c>
      <c r="O86" s="261" t="e">
        <f ca="1">_xludf.IFNA(IF(VLOOKUP($D86,Organización_Modular!$F$10:$G$195,2,FALSE)=O$23,Itinerario!W86," ")," ")</f>
        <v>#NAME?</v>
      </c>
      <c r="P86" s="261" t="e">
        <f ca="1">_xludf.IFNA(IF(VLOOKUP($D86,Organización_Modular!$F$10:$G$195,2,FALSE)=P$23,Itinerario!T86," ")," ")</f>
        <v>#NAME?</v>
      </c>
      <c r="Q86" s="261" t="e">
        <f ca="1">_xludf.IFNA(IF(VLOOKUP($D86,Organización_Modular!$F$10:$G$195,2,FALSE)=Q$23,Itinerario!W86," ")," ")</f>
        <v>#NAME?</v>
      </c>
      <c r="R86" s="261">
        <f>Organización_Modular!H72</f>
        <v>1</v>
      </c>
      <c r="S86" s="261">
        <f>Organización_Modular!I72</f>
        <v>2</v>
      </c>
      <c r="T86" s="266">
        <f t="shared" si="7"/>
        <v>3</v>
      </c>
      <c r="U86" s="261">
        <f t="shared" si="8"/>
        <v>16</v>
      </c>
      <c r="V86" s="261">
        <f t="shared" si="9"/>
        <v>64</v>
      </c>
      <c r="W86" s="266">
        <f t="shared" si="10"/>
        <v>80</v>
      </c>
      <c r="X86" s="24">
        <f t="shared" si="6"/>
        <v>80</v>
      </c>
      <c r="Y86" s="25"/>
      <c r="Z86" s="25"/>
      <c r="AA86" s="25"/>
      <c r="AB86" s="25"/>
      <c r="AC86" s="25"/>
      <c r="AD86" s="25"/>
      <c r="AE86" s="25"/>
      <c r="AF86" s="25"/>
      <c r="AG86" s="25"/>
      <c r="AH86" s="25"/>
      <c r="AI86" s="25"/>
      <c r="AJ86" s="25"/>
    </row>
    <row r="87" spans="1:36" ht="50.25" customHeight="1" x14ac:dyDescent="0.25">
      <c r="A87" s="610"/>
      <c r="B87" s="528"/>
      <c r="C87" s="607"/>
      <c r="D87" s="581" t="str">
        <f>Organización_Modular!F73</f>
        <v>MAQUILLAJES DE BELLEZA</v>
      </c>
      <c r="E87" s="420"/>
      <c r="F87" s="261" t="str">
        <f>_xlfn.IFNA(IF(VLOOKUP($D87,Organización_Modular!$F$10:$G$195,2,FALSE)=F$23,Itinerario!T87," ")," ")</f>
        <v xml:space="preserve"> </v>
      </c>
      <c r="G87" s="261" t="str">
        <f>_xlfn.IFNA(IF(VLOOKUP($D87,Organización_Modular!$F$10:$G$195,2,FALSE)=G$23,Itinerario!W87," ")," ")</f>
        <v xml:space="preserve"> </v>
      </c>
      <c r="H87" s="261" t="str">
        <f>_xlfn.IFNA(IF(VLOOKUP($D87,Organización_Modular!$F$10:$G$195,2,FALSE)=H$23,Itinerario!T87," ")," ")</f>
        <v xml:space="preserve"> </v>
      </c>
      <c r="I87" s="261" t="str">
        <f>_xlfn.IFNA(IF(VLOOKUP($D87,Organización_Modular!$F$10:$G$195,2,FALSE)=I$23,Itinerario!W87," ")," ")</f>
        <v xml:space="preserve"> </v>
      </c>
      <c r="J87" s="261">
        <f>_xlfn.IFNA(IF(VLOOKUP($D87,Organización_Modular!$F$10:$G$195,2,FALSE)=J$23,Itinerario!T87," ")," ")</f>
        <v>4</v>
      </c>
      <c r="K87" s="261">
        <f>_xlfn.IFNA(IF(VLOOKUP($D87,Organización_Modular!$F$10:$G$195,2,FALSE)=K$23,Itinerario!W87," ")," ")</f>
        <v>112</v>
      </c>
      <c r="L87" s="261" t="str">
        <f>_xlfn.IFNA(IF(VLOOKUP($D87,Organización_Modular!$F$10:$G$195,2,FALSE)=L$23,Itinerario!T87," ")," ")</f>
        <v xml:space="preserve"> </v>
      </c>
      <c r="M87" s="261" t="str">
        <f>_xlfn.IFNA(IF(VLOOKUP($D87,Organización_Modular!$F$10:$G$195,2,FALSE)=M$23,Itinerario!W87," ")," ")</f>
        <v xml:space="preserve"> </v>
      </c>
      <c r="N87" s="261" t="e">
        <f ca="1">_xludf.IFNA(IF(VLOOKUP($D87,Organización_Modular!$F$10:$G$195,2,FALSE)=N$23,Itinerario!T87," ")," ")</f>
        <v>#NAME?</v>
      </c>
      <c r="O87" s="261" t="e">
        <f ca="1">_xludf.IFNA(IF(VLOOKUP($D87,Organización_Modular!$F$10:$G$195,2,FALSE)=O$23,Itinerario!W87," ")," ")</f>
        <v>#NAME?</v>
      </c>
      <c r="P87" s="261" t="e">
        <f ca="1">_xludf.IFNA(IF(VLOOKUP($D87,Organización_Modular!$F$10:$G$195,2,FALSE)=P$23,Itinerario!T87," ")," ")</f>
        <v>#NAME?</v>
      </c>
      <c r="Q87" s="261" t="e">
        <f ca="1">_xludf.IFNA(IF(VLOOKUP($D87,Organización_Modular!$F$10:$G$195,2,FALSE)=Q$23,Itinerario!W87," ")," ")</f>
        <v>#NAME?</v>
      </c>
      <c r="R87" s="261">
        <f>Organización_Modular!H73</f>
        <v>1</v>
      </c>
      <c r="S87" s="261">
        <f>Organización_Modular!I73</f>
        <v>3</v>
      </c>
      <c r="T87" s="266">
        <f t="shared" si="7"/>
        <v>4</v>
      </c>
      <c r="U87" s="261">
        <f t="shared" si="8"/>
        <v>16</v>
      </c>
      <c r="V87" s="261">
        <f t="shared" si="9"/>
        <v>96</v>
      </c>
      <c r="W87" s="266">
        <f t="shared" si="10"/>
        <v>112</v>
      </c>
      <c r="X87" s="24">
        <f t="shared" si="6"/>
        <v>112</v>
      </c>
      <c r="Y87" s="25"/>
      <c r="Z87" s="25"/>
      <c r="AA87" s="25"/>
      <c r="AB87" s="25"/>
      <c r="AC87" s="25"/>
      <c r="AD87" s="25"/>
      <c r="AE87" s="25"/>
      <c r="AF87" s="25"/>
      <c r="AG87" s="25"/>
      <c r="AH87" s="25"/>
      <c r="AI87" s="25"/>
      <c r="AJ87" s="25"/>
    </row>
    <row r="88" spans="1:36" ht="50.25" customHeight="1" x14ac:dyDescent="0.25">
      <c r="A88" s="610"/>
      <c r="B88" s="528"/>
      <c r="C88" s="607"/>
      <c r="D88" s="581" t="str">
        <f>Organización_Modular!F74</f>
        <v>DEPILACIÓN Y EPILACIÓN</v>
      </c>
      <c r="E88" s="420"/>
      <c r="F88" s="261" t="str">
        <f>_xlfn.IFNA(IF(VLOOKUP($D88,Organización_Modular!$F$10:$G$195,2,FALSE)=F$23,Itinerario!T88," ")," ")</f>
        <v xml:space="preserve"> </v>
      </c>
      <c r="G88" s="261" t="str">
        <f>_xlfn.IFNA(IF(VLOOKUP($D88,Organización_Modular!$F$10:$G$195,2,FALSE)=G$23,Itinerario!W88," ")," ")</f>
        <v xml:space="preserve"> </v>
      </c>
      <c r="H88" s="261" t="str">
        <f>_xlfn.IFNA(IF(VLOOKUP($D88,Organización_Modular!$F$10:$G$195,2,FALSE)=H$23,Itinerario!T88," ")," ")</f>
        <v xml:space="preserve"> </v>
      </c>
      <c r="I88" s="261" t="str">
        <f>_xlfn.IFNA(IF(VLOOKUP($D88,Organización_Modular!$F$10:$G$195,2,FALSE)=I$23,Itinerario!W88," ")," ")</f>
        <v xml:space="preserve"> </v>
      </c>
      <c r="J88" s="261">
        <f>_xlfn.IFNA(IF(VLOOKUP($D88,Organización_Modular!$F$10:$G$195,2,FALSE)=J$23,Itinerario!T88," ")," ")</f>
        <v>3</v>
      </c>
      <c r="K88" s="261">
        <f>_xlfn.IFNA(IF(VLOOKUP($D88,Organización_Modular!$F$10:$G$195,2,FALSE)=K$23,Itinerario!W88," ")," ")</f>
        <v>80</v>
      </c>
      <c r="L88" s="261" t="str">
        <f>_xlfn.IFNA(IF(VLOOKUP($D88,Organización_Modular!$F$10:$G$195,2,FALSE)=L$23,Itinerario!T88," ")," ")</f>
        <v xml:space="preserve"> </v>
      </c>
      <c r="M88" s="261" t="str">
        <f>_xlfn.IFNA(IF(VLOOKUP($D88,Organización_Modular!$F$10:$G$195,2,FALSE)=M$23,Itinerario!W88," ")," ")</f>
        <v xml:space="preserve"> </v>
      </c>
      <c r="N88" s="261" t="e">
        <f ca="1">_xludf.IFNA(IF(VLOOKUP($D88,Organización_Modular!$F$10:$G$195,2,FALSE)=N$23,Itinerario!T88," ")," ")</f>
        <v>#NAME?</v>
      </c>
      <c r="O88" s="261" t="e">
        <f ca="1">_xludf.IFNA(IF(VLOOKUP($D88,Organización_Modular!$F$10:$G$195,2,FALSE)=O$23,Itinerario!W88," ")," ")</f>
        <v>#NAME?</v>
      </c>
      <c r="P88" s="261" t="e">
        <f ca="1">_xludf.IFNA(IF(VLOOKUP($D88,Organización_Modular!$F$10:$G$195,2,FALSE)=P$23,Itinerario!T88," ")," ")</f>
        <v>#NAME?</v>
      </c>
      <c r="Q88" s="261" t="e">
        <f ca="1">_xludf.IFNA(IF(VLOOKUP($D88,Organización_Modular!$F$10:$G$195,2,FALSE)=Q$23,Itinerario!W88," ")," ")</f>
        <v>#NAME?</v>
      </c>
      <c r="R88" s="261">
        <f>Organización_Modular!H74</f>
        <v>1</v>
      </c>
      <c r="S88" s="261">
        <f>Organización_Modular!I74</f>
        <v>2</v>
      </c>
      <c r="T88" s="266">
        <f t="shared" si="7"/>
        <v>3</v>
      </c>
      <c r="U88" s="261">
        <f t="shared" si="8"/>
        <v>16</v>
      </c>
      <c r="V88" s="261">
        <f t="shared" si="9"/>
        <v>64</v>
      </c>
      <c r="W88" s="266">
        <f t="shared" si="10"/>
        <v>80</v>
      </c>
      <c r="X88" s="24">
        <f t="shared" si="6"/>
        <v>80</v>
      </c>
      <c r="Y88" s="25"/>
      <c r="Z88" s="25"/>
      <c r="AA88" s="25"/>
      <c r="AB88" s="25"/>
      <c r="AC88" s="25"/>
      <c r="AD88" s="25"/>
      <c r="AE88" s="25"/>
      <c r="AF88" s="25"/>
      <c r="AG88" s="25"/>
      <c r="AH88" s="25"/>
      <c r="AI88" s="25"/>
      <c r="AJ88" s="25"/>
    </row>
    <row r="89" spans="1:36" ht="42" customHeight="1" x14ac:dyDescent="0.25">
      <c r="A89" s="610"/>
      <c r="B89" s="528"/>
      <c r="C89" s="607"/>
      <c r="D89" s="581" t="str">
        <f>Organización_Modular!F75</f>
        <v>MAQUILLAJES DE CARACTERIZACIÓN</v>
      </c>
      <c r="E89" s="420"/>
      <c r="F89" s="261" t="str">
        <f>_xlfn.IFNA(IF(VLOOKUP($D89,Organización_Modular!$F$10:$G$195,2,FALSE)=F$23,Itinerario!T89," ")," ")</f>
        <v xml:space="preserve"> </v>
      </c>
      <c r="G89" s="261" t="str">
        <f>_xlfn.IFNA(IF(VLOOKUP($D89,Organización_Modular!$F$10:$G$195,2,FALSE)=G$23,Itinerario!W89," ")," ")</f>
        <v xml:space="preserve"> </v>
      </c>
      <c r="H89" s="261" t="str">
        <f>_xlfn.IFNA(IF(VLOOKUP($D89,Organización_Modular!$F$10:$G$195,2,FALSE)=H$23,Itinerario!T89," ")," ")</f>
        <v xml:space="preserve"> </v>
      </c>
      <c r="I89" s="261" t="str">
        <f>_xlfn.IFNA(IF(VLOOKUP($D89,Organización_Modular!$F$10:$G$195,2,FALSE)=I$23,Itinerario!W89," ")," ")</f>
        <v xml:space="preserve"> </v>
      </c>
      <c r="J89" s="261">
        <f>_xlfn.IFNA(IF(VLOOKUP($D89,Organización_Modular!$F$10:$G$195,2,FALSE)=J$23,Itinerario!T89," ")," ")</f>
        <v>3</v>
      </c>
      <c r="K89" s="261">
        <f>_xlfn.IFNA(IF(VLOOKUP($D89,Organización_Modular!$F$10:$G$195,2,FALSE)=K$23,Itinerario!W89," ")," ")</f>
        <v>80</v>
      </c>
      <c r="L89" s="261" t="str">
        <f>_xlfn.IFNA(IF(VLOOKUP($D89,Organización_Modular!$F$10:$G$195,2,FALSE)=L$23,Itinerario!T89," ")," ")</f>
        <v xml:space="preserve"> </v>
      </c>
      <c r="M89" s="261" t="str">
        <f>_xlfn.IFNA(IF(VLOOKUP($D89,Organización_Modular!$F$10:$G$195,2,FALSE)=M$23,Itinerario!W89," ")," ")</f>
        <v xml:space="preserve"> </v>
      </c>
      <c r="N89" s="261" t="e">
        <f ca="1">_xludf.IFNA(IF(VLOOKUP($D89,Organización_Modular!$F$10:$G$195,2,FALSE)=N$23,Itinerario!T89," ")," ")</f>
        <v>#NAME?</v>
      </c>
      <c r="O89" s="261" t="e">
        <f ca="1">_xludf.IFNA(IF(VLOOKUP($D89,Organización_Modular!$F$10:$G$195,2,FALSE)=O$23,Itinerario!W89," ")," ")</f>
        <v>#NAME?</v>
      </c>
      <c r="P89" s="261" t="e">
        <f ca="1">_xludf.IFNA(IF(VLOOKUP($D89,Organización_Modular!$F$10:$G$195,2,FALSE)=P$23,Itinerario!T89," ")," ")</f>
        <v>#NAME?</v>
      </c>
      <c r="Q89" s="261" t="e">
        <f ca="1">_xludf.IFNA(IF(VLOOKUP($D89,Organización_Modular!$F$10:$G$195,2,FALSE)=Q$23,Itinerario!W89," ")," ")</f>
        <v>#NAME?</v>
      </c>
      <c r="R89" s="261">
        <f>Organización_Modular!H75</f>
        <v>1</v>
      </c>
      <c r="S89" s="261">
        <f>Organización_Modular!I75</f>
        <v>2</v>
      </c>
      <c r="T89" s="266">
        <f t="shared" si="7"/>
        <v>3</v>
      </c>
      <c r="U89" s="261">
        <f t="shared" si="8"/>
        <v>16</v>
      </c>
      <c r="V89" s="261">
        <f t="shared" si="9"/>
        <v>64</v>
      </c>
      <c r="W89" s="266">
        <f t="shared" si="10"/>
        <v>80</v>
      </c>
      <c r="X89" s="24">
        <f t="shared" si="6"/>
        <v>80</v>
      </c>
      <c r="Y89" s="25"/>
      <c r="Z89" s="25"/>
      <c r="AA89" s="25"/>
      <c r="AB89" s="25"/>
      <c r="AC89" s="25"/>
      <c r="AD89" s="25"/>
      <c r="AE89" s="25"/>
      <c r="AF89" s="25"/>
      <c r="AG89" s="25"/>
      <c r="AH89" s="25"/>
      <c r="AI89" s="25"/>
      <c r="AJ89" s="25"/>
    </row>
    <row r="90" spans="1:36" ht="18" hidden="1" customHeight="1" x14ac:dyDescent="0.25">
      <c r="A90" s="610"/>
      <c r="B90" s="528"/>
      <c r="C90" s="607"/>
      <c r="D90" s="581">
        <f>Organización_Modular!F76</f>
        <v>0</v>
      </c>
      <c r="E90" s="420"/>
      <c r="F90" s="261" t="str">
        <f>_xlfn.IFNA(IF(VLOOKUP($D90,Organización_Modular!$F$10:$G$195,2,FALSE)=F$23,Itinerario!T90," ")," ")</f>
        <v xml:space="preserve"> </v>
      </c>
      <c r="G90" s="261" t="str">
        <f>_xlfn.IFNA(IF(VLOOKUP($D90,Organización_Modular!$F$10:$G$195,2,FALSE)=G$23,Itinerario!W90," ")," ")</f>
        <v xml:space="preserve"> </v>
      </c>
      <c r="H90" s="261" t="str">
        <f>_xlfn.IFNA(IF(VLOOKUP($D90,Organización_Modular!$F$10:$G$195,2,FALSE)=H$23,Itinerario!T90," ")," ")</f>
        <v xml:space="preserve"> </v>
      </c>
      <c r="I90" s="261" t="str">
        <f>_xlfn.IFNA(IF(VLOOKUP($D90,Organización_Modular!$F$10:$G$195,2,FALSE)=I$23,Itinerario!W90," ")," ")</f>
        <v xml:space="preserve"> </v>
      </c>
      <c r="J90" s="261" t="str">
        <f>_xlfn.IFNA(IF(VLOOKUP($D90,Organización_Modular!$F$10:$G$195,2,FALSE)=J$23,Itinerario!T90," ")," ")</f>
        <v xml:space="preserve"> </v>
      </c>
      <c r="K90" s="261" t="str">
        <f>_xlfn.IFNA(IF(VLOOKUP($D90,Organización_Modular!$F$10:$G$195,2,FALSE)=K$23,Itinerario!W90," ")," ")</f>
        <v xml:space="preserve"> </v>
      </c>
      <c r="L90" s="261" t="str">
        <f>_xlfn.IFNA(IF(VLOOKUP($D90,Organización_Modular!$F$10:$G$195,2,FALSE)=L$23,Itinerario!T90," ")," ")</f>
        <v xml:space="preserve"> </v>
      </c>
      <c r="M90" s="261" t="str">
        <f>_xlfn.IFNA(IF(VLOOKUP($D90,Organización_Modular!$F$10:$G$195,2,FALSE)=M$23,Itinerario!W90," ")," ")</f>
        <v xml:space="preserve"> </v>
      </c>
      <c r="N90" s="261" t="e">
        <f ca="1">_xludf.IFNA(IF(VLOOKUP($D90,Organización_Modular!$F$10:$G$195,2,FALSE)=N$23,Itinerario!T90," ")," ")</f>
        <v>#NAME?</v>
      </c>
      <c r="O90" s="261" t="e">
        <f ca="1">_xludf.IFNA(IF(VLOOKUP($D90,Organización_Modular!$F$10:$G$195,2,FALSE)=O$23,Itinerario!W90," ")," ")</f>
        <v>#NAME?</v>
      </c>
      <c r="P90" s="261" t="e">
        <f ca="1">_xludf.IFNA(IF(VLOOKUP($D90,Organización_Modular!$F$10:$G$195,2,FALSE)=P$23,Itinerario!T90," ")," ")</f>
        <v>#NAME?</v>
      </c>
      <c r="Q90" s="261" t="e">
        <f ca="1">_xludf.IFNA(IF(VLOOKUP($D90,Organización_Modular!$F$10:$G$195,2,FALSE)=Q$23,Itinerario!W90," ")," ")</f>
        <v>#NAME?</v>
      </c>
      <c r="R90" s="261">
        <f>Organización_Modular!H76</f>
        <v>0</v>
      </c>
      <c r="S90" s="261">
        <f>Organización_Modular!I76</f>
        <v>0</v>
      </c>
      <c r="T90" s="266">
        <f t="shared" si="7"/>
        <v>0</v>
      </c>
      <c r="U90" s="261">
        <f t="shared" si="8"/>
        <v>0</v>
      </c>
      <c r="V90" s="261">
        <f t="shared" si="9"/>
        <v>0</v>
      </c>
      <c r="W90" s="266">
        <f t="shared" si="10"/>
        <v>0</v>
      </c>
      <c r="X90" s="24">
        <f t="shared" si="6"/>
        <v>0</v>
      </c>
      <c r="Y90" s="25"/>
      <c r="Z90" s="25"/>
      <c r="AA90" s="25"/>
      <c r="AB90" s="25"/>
      <c r="AC90" s="25"/>
      <c r="AD90" s="25"/>
      <c r="AE90" s="25"/>
      <c r="AF90" s="25"/>
      <c r="AG90" s="25"/>
      <c r="AH90" s="25"/>
      <c r="AI90" s="25"/>
      <c r="AJ90" s="25"/>
    </row>
    <row r="91" spans="1:36" ht="18" hidden="1" customHeight="1" x14ac:dyDescent="0.25">
      <c r="A91" s="610"/>
      <c r="B91" s="528"/>
      <c r="C91" s="607"/>
      <c r="D91" s="581">
        <f>Organización_Modular!F77</f>
        <v>0</v>
      </c>
      <c r="E91" s="420"/>
      <c r="F91" s="261" t="str">
        <f>_xlfn.IFNA(IF(VLOOKUP($D91,Organización_Modular!$F$10:$G$195,2,FALSE)=F$23,Itinerario!T91," ")," ")</f>
        <v xml:space="preserve"> </v>
      </c>
      <c r="G91" s="261" t="str">
        <f>_xlfn.IFNA(IF(VLOOKUP($D91,Organización_Modular!$F$10:$G$195,2,FALSE)=G$23,Itinerario!W91," ")," ")</f>
        <v xml:space="preserve"> </v>
      </c>
      <c r="H91" s="261" t="str">
        <f>_xlfn.IFNA(IF(VLOOKUP($D91,Organización_Modular!$F$10:$G$195,2,FALSE)=H$23,Itinerario!T91," ")," ")</f>
        <v xml:space="preserve"> </v>
      </c>
      <c r="I91" s="261" t="str">
        <f>_xlfn.IFNA(IF(VLOOKUP($D91,Organización_Modular!$F$10:$G$195,2,FALSE)=I$23,Itinerario!W91," ")," ")</f>
        <v xml:space="preserve"> </v>
      </c>
      <c r="J91" s="261" t="str">
        <f>_xlfn.IFNA(IF(VLOOKUP($D91,Organización_Modular!$F$10:$G$195,2,FALSE)=J$23,Itinerario!T91," ")," ")</f>
        <v xml:space="preserve"> </v>
      </c>
      <c r="K91" s="261" t="str">
        <f>_xlfn.IFNA(IF(VLOOKUP($D91,Organización_Modular!$F$10:$G$195,2,FALSE)=K$23,Itinerario!W91," ")," ")</f>
        <v xml:space="preserve"> </v>
      </c>
      <c r="L91" s="261" t="str">
        <f>_xlfn.IFNA(IF(VLOOKUP($D91,Organización_Modular!$F$10:$G$195,2,FALSE)=L$23,Itinerario!T91," ")," ")</f>
        <v xml:space="preserve"> </v>
      </c>
      <c r="M91" s="261" t="str">
        <f>_xlfn.IFNA(IF(VLOOKUP($D91,Organización_Modular!$F$10:$G$195,2,FALSE)=M$23,Itinerario!W91," ")," ")</f>
        <v xml:space="preserve"> </v>
      </c>
      <c r="N91" s="261" t="e">
        <f ca="1">_xludf.IFNA(IF(VLOOKUP($D91,Organización_Modular!$F$10:$G$195,2,FALSE)=N$23,Itinerario!T91," ")," ")</f>
        <v>#NAME?</v>
      </c>
      <c r="O91" s="261" t="e">
        <f ca="1">_xludf.IFNA(IF(VLOOKUP($D91,Organización_Modular!$F$10:$G$195,2,FALSE)=O$23,Itinerario!W91," ")," ")</f>
        <v>#NAME?</v>
      </c>
      <c r="P91" s="261" t="e">
        <f ca="1">_xludf.IFNA(IF(VLOOKUP($D91,Organización_Modular!$F$10:$G$195,2,FALSE)=P$23,Itinerario!T91," ")," ")</f>
        <v>#NAME?</v>
      </c>
      <c r="Q91" s="261" t="e">
        <f ca="1">_xludf.IFNA(IF(VLOOKUP($D91,Organización_Modular!$F$10:$G$195,2,FALSE)=Q$23,Itinerario!W91," ")," ")</f>
        <v>#NAME?</v>
      </c>
      <c r="R91" s="261">
        <f>Organización_Modular!H77</f>
        <v>0</v>
      </c>
      <c r="S91" s="261">
        <f>Organización_Modular!I77</f>
        <v>0</v>
      </c>
      <c r="T91" s="266">
        <f t="shared" si="7"/>
        <v>0</v>
      </c>
      <c r="U91" s="261">
        <f t="shared" si="8"/>
        <v>0</v>
      </c>
      <c r="V91" s="261">
        <f t="shared" si="9"/>
        <v>0</v>
      </c>
      <c r="W91" s="266">
        <f t="shared" si="10"/>
        <v>0</v>
      </c>
      <c r="X91" s="24">
        <f t="shared" si="6"/>
        <v>0</v>
      </c>
      <c r="Y91" s="25"/>
      <c r="Z91" s="25"/>
      <c r="AA91" s="25"/>
      <c r="AB91" s="25"/>
      <c r="AC91" s="25"/>
      <c r="AD91" s="25"/>
      <c r="AE91" s="25"/>
      <c r="AF91" s="25"/>
      <c r="AG91" s="25"/>
      <c r="AH91" s="25"/>
      <c r="AI91" s="25"/>
      <c r="AJ91" s="25"/>
    </row>
    <row r="92" spans="1:36" ht="18" hidden="1" customHeight="1" x14ac:dyDescent="0.25">
      <c r="A92" s="610"/>
      <c r="B92" s="528"/>
      <c r="C92" s="607"/>
      <c r="D92" s="581">
        <f>Organización_Modular!F78</f>
        <v>0</v>
      </c>
      <c r="E92" s="420"/>
      <c r="F92" s="261" t="str">
        <f>_xlfn.IFNA(IF(VLOOKUP($D92,Organización_Modular!$F$10:$G$195,2,FALSE)=F$23,Itinerario!T92," ")," ")</f>
        <v xml:space="preserve"> </v>
      </c>
      <c r="G92" s="261" t="str">
        <f>_xlfn.IFNA(IF(VLOOKUP($D92,Organización_Modular!$F$10:$G$195,2,FALSE)=G$23,Itinerario!W92," ")," ")</f>
        <v xml:space="preserve"> </v>
      </c>
      <c r="H92" s="261" t="str">
        <f>_xlfn.IFNA(IF(VLOOKUP($D92,Organización_Modular!$F$10:$G$195,2,FALSE)=H$23,Itinerario!T92," ")," ")</f>
        <v xml:space="preserve"> </v>
      </c>
      <c r="I92" s="261" t="str">
        <f>_xlfn.IFNA(IF(VLOOKUP($D92,Organización_Modular!$F$10:$G$195,2,FALSE)=I$23,Itinerario!W92," ")," ")</f>
        <v xml:space="preserve"> </v>
      </c>
      <c r="J92" s="261" t="str">
        <f>_xlfn.IFNA(IF(VLOOKUP($D92,Organización_Modular!$F$10:$G$195,2,FALSE)=J$23,Itinerario!T92," ")," ")</f>
        <v xml:space="preserve"> </v>
      </c>
      <c r="K92" s="261" t="str">
        <f>_xlfn.IFNA(IF(VLOOKUP($D92,Organización_Modular!$F$10:$G$195,2,FALSE)=K$23,Itinerario!W92," ")," ")</f>
        <v xml:space="preserve"> </v>
      </c>
      <c r="L92" s="261" t="str">
        <f>_xlfn.IFNA(IF(VLOOKUP($D92,Organización_Modular!$F$10:$G$195,2,FALSE)=L$23,Itinerario!T92," ")," ")</f>
        <v xml:space="preserve"> </v>
      </c>
      <c r="M92" s="261" t="str">
        <f>_xlfn.IFNA(IF(VLOOKUP($D92,Organización_Modular!$F$10:$G$195,2,FALSE)=M$23,Itinerario!W92," ")," ")</f>
        <v xml:space="preserve"> </v>
      </c>
      <c r="N92" s="261" t="e">
        <f ca="1">_xludf.IFNA(IF(VLOOKUP($D92,Organización_Modular!$F$10:$G$195,2,FALSE)=N$23,Itinerario!T92," ")," ")</f>
        <v>#NAME?</v>
      </c>
      <c r="O92" s="261" t="e">
        <f ca="1">_xludf.IFNA(IF(VLOOKUP($D92,Organización_Modular!$F$10:$G$195,2,FALSE)=O$23,Itinerario!W92," ")," ")</f>
        <v>#NAME?</v>
      </c>
      <c r="P92" s="261" t="e">
        <f ca="1">_xludf.IFNA(IF(VLOOKUP($D92,Organización_Modular!$F$10:$G$195,2,FALSE)=P$23,Itinerario!T92," ")," ")</f>
        <v>#NAME?</v>
      </c>
      <c r="Q92" s="261" t="e">
        <f ca="1">_xludf.IFNA(IF(VLOOKUP($D92,Organización_Modular!$F$10:$G$195,2,FALSE)=Q$23,Itinerario!W92," ")," ")</f>
        <v>#NAME?</v>
      </c>
      <c r="R92" s="261">
        <f>Organización_Modular!H78</f>
        <v>0</v>
      </c>
      <c r="S92" s="261">
        <f>Organización_Modular!I78</f>
        <v>0</v>
      </c>
      <c r="T92" s="266">
        <f t="shared" si="7"/>
        <v>0</v>
      </c>
      <c r="U92" s="261">
        <f t="shared" si="8"/>
        <v>0</v>
      </c>
      <c r="V92" s="261">
        <f t="shared" si="9"/>
        <v>0</v>
      </c>
      <c r="W92" s="266">
        <f t="shared" si="10"/>
        <v>0</v>
      </c>
      <c r="X92" s="24">
        <f t="shared" si="6"/>
        <v>0</v>
      </c>
      <c r="Y92" s="25"/>
      <c r="Z92" s="25"/>
      <c r="AA92" s="25"/>
      <c r="AB92" s="25"/>
      <c r="AC92" s="25"/>
      <c r="AD92" s="25"/>
      <c r="AE92" s="25"/>
      <c r="AF92" s="25"/>
      <c r="AG92" s="25"/>
      <c r="AH92" s="25"/>
      <c r="AI92" s="25"/>
      <c r="AJ92" s="25"/>
    </row>
    <row r="93" spans="1:36" ht="18" hidden="1" customHeight="1" x14ac:dyDescent="0.25">
      <c r="A93" s="610"/>
      <c r="B93" s="528"/>
      <c r="C93" s="607"/>
      <c r="D93" s="581">
        <f>Organización_Modular!F79</f>
        <v>0</v>
      </c>
      <c r="E93" s="420"/>
      <c r="F93" s="261" t="str">
        <f>_xlfn.IFNA(IF(VLOOKUP($D93,Organización_Modular!$F$10:$G$195,2,FALSE)=F$23,Itinerario!T93," ")," ")</f>
        <v xml:space="preserve"> </v>
      </c>
      <c r="G93" s="261" t="str">
        <f>_xlfn.IFNA(IF(VLOOKUP($D93,Organización_Modular!$F$10:$G$195,2,FALSE)=G$23,Itinerario!W93," ")," ")</f>
        <v xml:space="preserve"> </v>
      </c>
      <c r="H93" s="261" t="str">
        <f>_xlfn.IFNA(IF(VLOOKUP($D93,Organización_Modular!$F$10:$G$195,2,FALSE)=H$23,Itinerario!T93," ")," ")</f>
        <v xml:space="preserve"> </v>
      </c>
      <c r="I93" s="261" t="str">
        <f>_xlfn.IFNA(IF(VLOOKUP($D93,Organización_Modular!$F$10:$G$195,2,FALSE)=I$23,Itinerario!W93," ")," ")</f>
        <v xml:space="preserve"> </v>
      </c>
      <c r="J93" s="261" t="str">
        <f>_xlfn.IFNA(IF(VLOOKUP($D93,Organización_Modular!$F$10:$G$195,2,FALSE)=J$23,Itinerario!T93," ")," ")</f>
        <v xml:space="preserve"> </v>
      </c>
      <c r="K93" s="261" t="str">
        <f>_xlfn.IFNA(IF(VLOOKUP($D93,Organización_Modular!$F$10:$G$195,2,FALSE)=K$23,Itinerario!W93," ")," ")</f>
        <v xml:space="preserve"> </v>
      </c>
      <c r="L93" s="261" t="str">
        <f>_xlfn.IFNA(IF(VLOOKUP($D93,Organización_Modular!$F$10:$G$195,2,FALSE)=L$23,Itinerario!T93," ")," ")</f>
        <v xml:space="preserve"> </v>
      </c>
      <c r="M93" s="261" t="str">
        <f>_xlfn.IFNA(IF(VLOOKUP($D93,Organización_Modular!$F$10:$G$195,2,FALSE)=M$23,Itinerario!W93," ")," ")</f>
        <v xml:space="preserve"> </v>
      </c>
      <c r="N93" s="261" t="e">
        <f ca="1">_xludf.IFNA(IF(VLOOKUP($D93,Organización_Modular!$F$10:$G$195,2,FALSE)=N$23,Itinerario!T93," ")," ")</f>
        <v>#NAME?</v>
      </c>
      <c r="O93" s="261" t="e">
        <f ca="1">_xludf.IFNA(IF(VLOOKUP($D93,Organización_Modular!$F$10:$G$195,2,FALSE)=O$23,Itinerario!W93," ")," ")</f>
        <v>#NAME?</v>
      </c>
      <c r="P93" s="261" t="e">
        <f ca="1">_xludf.IFNA(IF(VLOOKUP($D93,Organización_Modular!$F$10:$G$195,2,FALSE)=P$23,Itinerario!T93," ")," ")</f>
        <v>#NAME?</v>
      </c>
      <c r="Q93" s="261" t="e">
        <f ca="1">_xludf.IFNA(IF(VLOOKUP($D93,Organización_Modular!$F$10:$G$195,2,FALSE)=Q$23,Itinerario!W93," ")," ")</f>
        <v>#NAME?</v>
      </c>
      <c r="R93" s="261">
        <f>Organización_Modular!H79</f>
        <v>0</v>
      </c>
      <c r="S93" s="261">
        <f>Organización_Modular!I79</f>
        <v>0</v>
      </c>
      <c r="T93" s="266">
        <f t="shared" si="7"/>
        <v>0</v>
      </c>
      <c r="U93" s="261">
        <f t="shared" si="8"/>
        <v>0</v>
      </c>
      <c r="V93" s="261">
        <f t="shared" si="9"/>
        <v>0</v>
      </c>
      <c r="W93" s="266">
        <f t="shared" si="10"/>
        <v>0</v>
      </c>
      <c r="X93" s="24">
        <f t="shared" si="6"/>
        <v>0</v>
      </c>
      <c r="Y93" s="25"/>
      <c r="Z93" s="25"/>
      <c r="AA93" s="25"/>
      <c r="AB93" s="25"/>
      <c r="AC93" s="25"/>
      <c r="AD93" s="25"/>
      <c r="AE93" s="25"/>
      <c r="AF93" s="25"/>
      <c r="AG93" s="25"/>
      <c r="AH93" s="25"/>
      <c r="AI93" s="25"/>
      <c r="AJ93" s="25"/>
    </row>
    <row r="94" spans="1:36" ht="18" hidden="1" customHeight="1" x14ac:dyDescent="0.25">
      <c r="A94" s="610"/>
      <c r="B94" s="528"/>
      <c r="C94" s="607"/>
      <c r="D94" s="581">
        <f>Organización_Modular!F80</f>
        <v>0</v>
      </c>
      <c r="E94" s="420"/>
      <c r="F94" s="261" t="str">
        <f>_xlfn.IFNA(IF(VLOOKUP($D94,Organización_Modular!$F$10:$G$195,2,FALSE)=F$23,Itinerario!T94," ")," ")</f>
        <v xml:space="preserve"> </v>
      </c>
      <c r="G94" s="261" t="str">
        <f>_xlfn.IFNA(IF(VLOOKUP($D94,Organización_Modular!$F$10:$G$195,2,FALSE)=G$23,Itinerario!W94," ")," ")</f>
        <v xml:space="preserve"> </v>
      </c>
      <c r="H94" s="261" t="str">
        <f>_xlfn.IFNA(IF(VLOOKUP($D94,Organización_Modular!$F$10:$G$195,2,FALSE)=H$23,Itinerario!T94," ")," ")</f>
        <v xml:space="preserve"> </v>
      </c>
      <c r="I94" s="261" t="str">
        <f>_xlfn.IFNA(IF(VLOOKUP($D94,Organización_Modular!$F$10:$G$195,2,FALSE)=I$23,Itinerario!W94," ")," ")</f>
        <v xml:space="preserve"> </v>
      </c>
      <c r="J94" s="261" t="str">
        <f>_xlfn.IFNA(IF(VLOOKUP($D94,Organización_Modular!$F$10:$G$195,2,FALSE)=J$23,Itinerario!T94," ")," ")</f>
        <v xml:space="preserve"> </v>
      </c>
      <c r="K94" s="261" t="str">
        <f>_xlfn.IFNA(IF(VLOOKUP($D94,Organización_Modular!$F$10:$G$195,2,FALSE)=K$23,Itinerario!W94," ")," ")</f>
        <v xml:space="preserve"> </v>
      </c>
      <c r="L94" s="261" t="str">
        <f>_xlfn.IFNA(IF(VLOOKUP($D94,Organización_Modular!$F$10:$G$195,2,FALSE)=L$23,Itinerario!T94," ")," ")</f>
        <v xml:space="preserve"> </v>
      </c>
      <c r="M94" s="261" t="str">
        <f>_xlfn.IFNA(IF(VLOOKUP($D94,Organización_Modular!$F$10:$G$195,2,FALSE)=M$23,Itinerario!W94," ")," ")</f>
        <v xml:space="preserve"> </v>
      </c>
      <c r="N94" s="261" t="e">
        <f ca="1">_xludf.IFNA(IF(VLOOKUP($D94,Organización_Modular!$F$10:$G$195,2,FALSE)=N$23,Itinerario!T94," ")," ")</f>
        <v>#NAME?</v>
      </c>
      <c r="O94" s="261" t="e">
        <f ca="1">_xludf.IFNA(IF(VLOOKUP($D94,Organización_Modular!$F$10:$G$195,2,FALSE)=O$23,Itinerario!W94," ")," ")</f>
        <v>#NAME?</v>
      </c>
      <c r="P94" s="261" t="e">
        <f ca="1">_xludf.IFNA(IF(VLOOKUP($D94,Organización_Modular!$F$10:$G$195,2,FALSE)=P$23,Itinerario!T94," ")," ")</f>
        <v>#NAME?</v>
      </c>
      <c r="Q94" s="261" t="e">
        <f ca="1">_xludf.IFNA(IF(VLOOKUP($D94,Organización_Modular!$F$10:$G$195,2,FALSE)=Q$23,Itinerario!W94," ")," ")</f>
        <v>#NAME?</v>
      </c>
      <c r="R94" s="261">
        <f>Organización_Modular!H80</f>
        <v>0</v>
      </c>
      <c r="S94" s="261">
        <f>Organización_Modular!I80</f>
        <v>0</v>
      </c>
      <c r="T94" s="266">
        <f t="shared" si="7"/>
        <v>0</v>
      </c>
      <c r="U94" s="261">
        <f t="shared" si="8"/>
        <v>0</v>
      </c>
      <c r="V94" s="261">
        <f t="shared" si="9"/>
        <v>0</v>
      </c>
      <c r="W94" s="266">
        <f t="shared" si="10"/>
        <v>0</v>
      </c>
      <c r="X94" s="24">
        <f t="shared" si="6"/>
        <v>0</v>
      </c>
      <c r="Y94" s="25"/>
      <c r="Z94" s="25"/>
      <c r="AA94" s="25"/>
      <c r="AB94" s="25"/>
      <c r="AC94" s="25"/>
      <c r="AD94" s="25"/>
      <c r="AE94" s="25"/>
      <c r="AF94" s="25"/>
      <c r="AG94" s="25"/>
      <c r="AH94" s="25"/>
      <c r="AI94" s="25"/>
      <c r="AJ94" s="25"/>
    </row>
    <row r="95" spans="1:36" ht="18" hidden="1" customHeight="1" x14ac:dyDescent="0.25">
      <c r="A95" s="610"/>
      <c r="B95" s="528"/>
      <c r="C95" s="607"/>
      <c r="D95" s="581">
        <f>Organización_Modular!F81</f>
        <v>0</v>
      </c>
      <c r="E95" s="420"/>
      <c r="F95" s="261" t="str">
        <f>_xlfn.IFNA(IF(VLOOKUP($D95,Organización_Modular!$F$10:$G$195,2,FALSE)=F$23,Itinerario!T95," ")," ")</f>
        <v xml:space="preserve"> </v>
      </c>
      <c r="G95" s="261" t="str">
        <f>_xlfn.IFNA(IF(VLOOKUP($D95,Organización_Modular!$F$10:$G$195,2,FALSE)=G$23,Itinerario!W95," ")," ")</f>
        <v xml:space="preserve"> </v>
      </c>
      <c r="H95" s="261" t="str">
        <f>_xlfn.IFNA(IF(VLOOKUP($D95,Organización_Modular!$F$10:$G$195,2,FALSE)=H$23,Itinerario!T95," ")," ")</f>
        <v xml:space="preserve"> </v>
      </c>
      <c r="I95" s="261" t="str">
        <f>_xlfn.IFNA(IF(VLOOKUP($D95,Organización_Modular!$F$10:$G$195,2,FALSE)=I$23,Itinerario!W95," ")," ")</f>
        <v xml:space="preserve"> </v>
      </c>
      <c r="J95" s="261" t="str">
        <f>_xlfn.IFNA(IF(VLOOKUP($D95,Organización_Modular!$F$10:$G$195,2,FALSE)=J$23,Itinerario!T95," ")," ")</f>
        <v xml:space="preserve"> </v>
      </c>
      <c r="K95" s="261" t="str">
        <f>_xlfn.IFNA(IF(VLOOKUP($D95,Organización_Modular!$F$10:$G$195,2,FALSE)=K$23,Itinerario!W95," ")," ")</f>
        <v xml:space="preserve"> </v>
      </c>
      <c r="L95" s="261" t="str">
        <f>_xlfn.IFNA(IF(VLOOKUP($D95,Organización_Modular!$F$10:$G$195,2,FALSE)=L$23,Itinerario!T95," ")," ")</f>
        <v xml:space="preserve"> </v>
      </c>
      <c r="M95" s="261" t="str">
        <f>_xlfn.IFNA(IF(VLOOKUP($D95,Organización_Modular!$F$10:$G$195,2,FALSE)=M$23,Itinerario!W95," ")," ")</f>
        <v xml:space="preserve"> </v>
      </c>
      <c r="N95" s="261" t="e">
        <f ca="1">_xludf.IFNA(IF(VLOOKUP($D95,Organización_Modular!$F$10:$G$195,2,FALSE)=N$23,Itinerario!T95," ")," ")</f>
        <v>#NAME?</v>
      </c>
      <c r="O95" s="261" t="e">
        <f ca="1">_xludf.IFNA(IF(VLOOKUP($D95,Organización_Modular!$F$10:$G$195,2,FALSE)=O$23,Itinerario!W95," ")," ")</f>
        <v>#NAME?</v>
      </c>
      <c r="P95" s="261" t="e">
        <f ca="1">_xludf.IFNA(IF(VLOOKUP($D95,Organización_Modular!$F$10:$G$195,2,FALSE)=P$23,Itinerario!T95," ")," ")</f>
        <v>#NAME?</v>
      </c>
      <c r="Q95" s="261" t="e">
        <f ca="1">_xludf.IFNA(IF(VLOOKUP($D95,Organización_Modular!$F$10:$G$195,2,FALSE)=Q$23,Itinerario!W95," ")," ")</f>
        <v>#NAME?</v>
      </c>
      <c r="R95" s="261">
        <f>Organización_Modular!H81</f>
        <v>0</v>
      </c>
      <c r="S95" s="261">
        <f>Organización_Modular!I81</f>
        <v>0</v>
      </c>
      <c r="T95" s="266">
        <f t="shared" si="7"/>
        <v>0</v>
      </c>
      <c r="U95" s="261">
        <f t="shared" si="8"/>
        <v>0</v>
      </c>
      <c r="V95" s="261">
        <f t="shared" si="9"/>
        <v>0</v>
      </c>
      <c r="W95" s="266">
        <f t="shared" si="10"/>
        <v>0</v>
      </c>
      <c r="X95" s="24">
        <f t="shared" si="6"/>
        <v>0</v>
      </c>
      <c r="Y95" s="25"/>
      <c r="Z95" s="25"/>
      <c r="AA95" s="25"/>
      <c r="AB95" s="25"/>
      <c r="AC95" s="25"/>
      <c r="AD95" s="25"/>
      <c r="AE95" s="25"/>
      <c r="AF95" s="25"/>
      <c r="AG95" s="25"/>
      <c r="AH95" s="25"/>
      <c r="AI95" s="25"/>
      <c r="AJ95" s="25"/>
    </row>
    <row r="96" spans="1:36" ht="18" hidden="1" customHeight="1" x14ac:dyDescent="0.25">
      <c r="A96" s="610"/>
      <c r="B96" s="528"/>
      <c r="C96" s="607"/>
      <c r="D96" s="581">
        <f>Organización_Modular!F82</f>
        <v>0</v>
      </c>
      <c r="E96" s="420"/>
      <c r="F96" s="261" t="str">
        <f>_xlfn.IFNA(IF(VLOOKUP($D96,Organización_Modular!$F$10:$G$195,2,FALSE)=F$23,Itinerario!T96," ")," ")</f>
        <v xml:space="preserve"> </v>
      </c>
      <c r="G96" s="261" t="str">
        <f>_xlfn.IFNA(IF(VLOOKUP($D96,Organización_Modular!$F$10:$G$195,2,FALSE)=G$23,Itinerario!W96," ")," ")</f>
        <v xml:space="preserve"> </v>
      </c>
      <c r="H96" s="261" t="str">
        <f>_xlfn.IFNA(IF(VLOOKUP($D96,Organización_Modular!$F$10:$G$195,2,FALSE)=H$23,Itinerario!T96," ")," ")</f>
        <v xml:space="preserve"> </v>
      </c>
      <c r="I96" s="261" t="str">
        <f>_xlfn.IFNA(IF(VLOOKUP($D96,Organización_Modular!$F$10:$G$195,2,FALSE)=I$23,Itinerario!W96," ")," ")</f>
        <v xml:space="preserve"> </v>
      </c>
      <c r="J96" s="261" t="str">
        <f>_xlfn.IFNA(IF(VLOOKUP($D96,Organización_Modular!$F$10:$G$195,2,FALSE)=J$23,Itinerario!T96," ")," ")</f>
        <v xml:space="preserve"> </v>
      </c>
      <c r="K96" s="261" t="str">
        <f>_xlfn.IFNA(IF(VLOOKUP($D96,Organización_Modular!$F$10:$G$195,2,FALSE)=K$23,Itinerario!W96," ")," ")</f>
        <v xml:space="preserve"> </v>
      </c>
      <c r="L96" s="261" t="str">
        <f>_xlfn.IFNA(IF(VLOOKUP($D96,Organización_Modular!$F$10:$G$195,2,FALSE)=L$23,Itinerario!T96," ")," ")</f>
        <v xml:space="preserve"> </v>
      </c>
      <c r="M96" s="261" t="str">
        <f>_xlfn.IFNA(IF(VLOOKUP($D96,Organización_Modular!$F$10:$G$195,2,FALSE)=M$23,Itinerario!W96," ")," ")</f>
        <v xml:space="preserve"> </v>
      </c>
      <c r="N96" s="261" t="e">
        <f ca="1">_xludf.IFNA(IF(VLOOKUP($D96,Organización_Modular!$F$10:$G$195,2,FALSE)=N$23,Itinerario!T96," ")," ")</f>
        <v>#NAME?</v>
      </c>
      <c r="O96" s="261" t="e">
        <f ca="1">_xludf.IFNA(IF(VLOOKUP($D96,Organización_Modular!$F$10:$G$195,2,FALSE)=O$23,Itinerario!W96," ")," ")</f>
        <v>#NAME?</v>
      </c>
      <c r="P96" s="261" t="e">
        <f ca="1">_xludf.IFNA(IF(VLOOKUP($D96,Organización_Modular!$F$10:$G$195,2,FALSE)=P$23,Itinerario!T96," ")," ")</f>
        <v>#NAME?</v>
      </c>
      <c r="Q96" s="261" t="e">
        <f ca="1">_xludf.IFNA(IF(VLOOKUP($D96,Organización_Modular!$F$10:$G$195,2,FALSE)=Q$23,Itinerario!W96," ")," ")</f>
        <v>#NAME?</v>
      </c>
      <c r="R96" s="261">
        <f>Organización_Modular!H82</f>
        <v>0</v>
      </c>
      <c r="S96" s="261">
        <f>Organización_Modular!I82</f>
        <v>0</v>
      </c>
      <c r="T96" s="266">
        <f t="shared" si="7"/>
        <v>0</v>
      </c>
      <c r="U96" s="261">
        <f t="shared" si="8"/>
        <v>0</v>
      </c>
      <c r="V96" s="261">
        <f t="shared" si="9"/>
        <v>0</v>
      </c>
      <c r="W96" s="266">
        <f t="shared" si="10"/>
        <v>0</v>
      </c>
      <c r="X96" s="24">
        <f t="shared" si="6"/>
        <v>0</v>
      </c>
      <c r="Y96" s="25"/>
      <c r="Z96" s="25"/>
      <c r="AA96" s="25"/>
      <c r="AB96" s="25"/>
      <c r="AC96" s="25"/>
      <c r="AD96" s="25"/>
      <c r="AE96" s="25"/>
      <c r="AF96" s="25"/>
      <c r="AG96" s="25"/>
      <c r="AH96" s="25"/>
      <c r="AI96" s="25"/>
      <c r="AJ96" s="25"/>
    </row>
    <row r="97" spans="1:36" ht="18" hidden="1" customHeight="1" x14ac:dyDescent="0.25">
      <c r="A97" s="610"/>
      <c r="B97" s="528"/>
      <c r="C97" s="607"/>
      <c r="D97" s="581">
        <f>Organización_Modular!F83</f>
        <v>0</v>
      </c>
      <c r="E97" s="420"/>
      <c r="F97" s="261" t="str">
        <f>_xlfn.IFNA(IF(VLOOKUP($D97,Organización_Modular!$F$10:$G$195,2,FALSE)=F$23,Itinerario!T97," ")," ")</f>
        <v xml:space="preserve"> </v>
      </c>
      <c r="G97" s="261" t="str">
        <f>_xlfn.IFNA(IF(VLOOKUP($D97,Organización_Modular!$F$10:$G$195,2,FALSE)=G$23,Itinerario!W97," ")," ")</f>
        <v xml:space="preserve"> </v>
      </c>
      <c r="H97" s="261" t="str">
        <f>_xlfn.IFNA(IF(VLOOKUP($D97,Organización_Modular!$F$10:$G$195,2,FALSE)=H$23,Itinerario!T97," ")," ")</f>
        <v xml:space="preserve"> </v>
      </c>
      <c r="I97" s="261" t="str">
        <f>_xlfn.IFNA(IF(VLOOKUP($D97,Organización_Modular!$F$10:$G$195,2,FALSE)=I$23,Itinerario!W97," ")," ")</f>
        <v xml:space="preserve"> </v>
      </c>
      <c r="J97" s="261" t="str">
        <f>_xlfn.IFNA(IF(VLOOKUP($D97,Organización_Modular!$F$10:$G$195,2,FALSE)=J$23,Itinerario!T97," ")," ")</f>
        <v xml:space="preserve"> </v>
      </c>
      <c r="K97" s="261" t="str">
        <f>_xlfn.IFNA(IF(VLOOKUP($D97,Organización_Modular!$F$10:$G$195,2,FALSE)=K$23,Itinerario!W97," ")," ")</f>
        <v xml:space="preserve"> </v>
      </c>
      <c r="L97" s="261" t="str">
        <f>_xlfn.IFNA(IF(VLOOKUP($D97,Organización_Modular!$F$10:$G$195,2,FALSE)=L$23,Itinerario!T97," ")," ")</f>
        <v xml:space="preserve"> </v>
      </c>
      <c r="M97" s="261" t="str">
        <f>_xlfn.IFNA(IF(VLOOKUP($D97,Organización_Modular!$F$10:$G$195,2,FALSE)=M$23,Itinerario!W97," ")," ")</f>
        <v xml:space="preserve"> </v>
      </c>
      <c r="N97" s="261" t="e">
        <f ca="1">_xludf.IFNA(IF(VLOOKUP($D97,Organización_Modular!$F$10:$G$195,2,FALSE)=N$23,Itinerario!T97," ")," ")</f>
        <v>#NAME?</v>
      </c>
      <c r="O97" s="261" t="e">
        <f ca="1">_xludf.IFNA(IF(VLOOKUP($D97,Organización_Modular!$F$10:$G$195,2,FALSE)=O$23,Itinerario!W97," ")," ")</f>
        <v>#NAME?</v>
      </c>
      <c r="P97" s="261" t="e">
        <f ca="1">_xludf.IFNA(IF(VLOOKUP($D97,Organización_Modular!$F$10:$G$195,2,FALSE)=P$23,Itinerario!T97," ")," ")</f>
        <v>#NAME?</v>
      </c>
      <c r="Q97" s="261" t="e">
        <f ca="1">_xludf.IFNA(IF(VLOOKUP($D97,Organización_Modular!$F$10:$G$195,2,FALSE)=Q$23,Itinerario!W97," ")," ")</f>
        <v>#NAME?</v>
      </c>
      <c r="R97" s="261">
        <f>Organización_Modular!H83</f>
        <v>0</v>
      </c>
      <c r="S97" s="261">
        <f>Organización_Modular!I83</f>
        <v>0</v>
      </c>
      <c r="T97" s="266">
        <f t="shared" si="7"/>
        <v>0</v>
      </c>
      <c r="U97" s="261">
        <f t="shared" si="8"/>
        <v>0</v>
      </c>
      <c r="V97" s="261">
        <f t="shared" si="9"/>
        <v>0</v>
      </c>
      <c r="W97" s="266">
        <f t="shared" si="10"/>
        <v>0</v>
      </c>
      <c r="X97" s="24">
        <f t="shared" si="6"/>
        <v>0</v>
      </c>
      <c r="Y97" s="25"/>
      <c r="Z97" s="25"/>
      <c r="AA97" s="25"/>
      <c r="AB97" s="25"/>
      <c r="AC97" s="25"/>
      <c r="AD97" s="25"/>
      <c r="AE97" s="25"/>
      <c r="AF97" s="25"/>
      <c r="AG97" s="25"/>
      <c r="AH97" s="25"/>
      <c r="AI97" s="25"/>
      <c r="AJ97" s="25"/>
    </row>
    <row r="98" spans="1:36" ht="18" hidden="1" customHeight="1" x14ac:dyDescent="0.25">
      <c r="A98" s="610"/>
      <c r="B98" s="528"/>
      <c r="C98" s="607"/>
      <c r="D98" s="581">
        <f>Organización_Modular!F84</f>
        <v>0</v>
      </c>
      <c r="E98" s="420"/>
      <c r="F98" s="261" t="str">
        <f>_xlfn.IFNA(IF(VLOOKUP($D98,Organización_Modular!$F$10:$G$195,2,FALSE)=F$23,Itinerario!T98," ")," ")</f>
        <v xml:space="preserve"> </v>
      </c>
      <c r="G98" s="261" t="str">
        <f>_xlfn.IFNA(IF(VLOOKUP($D98,Organización_Modular!$F$10:$G$195,2,FALSE)=G$23,Itinerario!W98," ")," ")</f>
        <v xml:space="preserve"> </v>
      </c>
      <c r="H98" s="261" t="str">
        <f>_xlfn.IFNA(IF(VLOOKUP($D98,Organización_Modular!$F$10:$G$195,2,FALSE)=H$23,Itinerario!T98," ")," ")</f>
        <v xml:space="preserve"> </v>
      </c>
      <c r="I98" s="261" t="str">
        <f>_xlfn.IFNA(IF(VLOOKUP($D98,Organización_Modular!$F$10:$G$195,2,FALSE)=I$23,Itinerario!W98," ")," ")</f>
        <v xml:space="preserve"> </v>
      </c>
      <c r="J98" s="261" t="str">
        <f>_xlfn.IFNA(IF(VLOOKUP($D98,Organización_Modular!$F$10:$G$195,2,FALSE)=J$23,Itinerario!T98," ")," ")</f>
        <v xml:space="preserve"> </v>
      </c>
      <c r="K98" s="261" t="str">
        <f>_xlfn.IFNA(IF(VLOOKUP($D98,Organización_Modular!$F$10:$G$195,2,FALSE)=K$23,Itinerario!W98," ")," ")</f>
        <v xml:space="preserve"> </v>
      </c>
      <c r="L98" s="261" t="str">
        <f>_xlfn.IFNA(IF(VLOOKUP($D98,Organización_Modular!$F$10:$G$195,2,FALSE)=L$23,Itinerario!T98," ")," ")</f>
        <v xml:space="preserve"> </v>
      </c>
      <c r="M98" s="261" t="str">
        <f>_xlfn.IFNA(IF(VLOOKUP($D98,Organización_Modular!$F$10:$G$195,2,FALSE)=M$23,Itinerario!W98," ")," ")</f>
        <v xml:space="preserve"> </v>
      </c>
      <c r="N98" s="261" t="e">
        <f ca="1">_xludf.IFNA(IF(VLOOKUP($D98,Organización_Modular!$F$10:$G$195,2,FALSE)=N$23,Itinerario!T98," ")," ")</f>
        <v>#NAME?</v>
      </c>
      <c r="O98" s="261" t="e">
        <f ca="1">_xludf.IFNA(IF(VLOOKUP($D98,Organización_Modular!$F$10:$G$195,2,FALSE)=O$23,Itinerario!W98," ")," ")</f>
        <v>#NAME?</v>
      </c>
      <c r="P98" s="261" t="e">
        <f ca="1">_xludf.IFNA(IF(VLOOKUP($D98,Organización_Modular!$F$10:$G$195,2,FALSE)=P$23,Itinerario!T98," ")," ")</f>
        <v>#NAME?</v>
      </c>
      <c r="Q98" s="261" t="e">
        <f ca="1">_xludf.IFNA(IF(VLOOKUP($D98,Organización_Modular!$F$10:$G$195,2,FALSE)=Q$23,Itinerario!W98," ")," ")</f>
        <v>#NAME?</v>
      </c>
      <c r="R98" s="261">
        <f>Organización_Modular!H84</f>
        <v>0</v>
      </c>
      <c r="S98" s="261">
        <f>Organización_Modular!I84</f>
        <v>0</v>
      </c>
      <c r="T98" s="266">
        <f t="shared" si="7"/>
        <v>0</v>
      </c>
      <c r="U98" s="261">
        <f t="shared" si="8"/>
        <v>0</v>
      </c>
      <c r="V98" s="261">
        <f t="shared" si="9"/>
        <v>0</v>
      </c>
      <c r="W98" s="266">
        <f t="shared" si="10"/>
        <v>0</v>
      </c>
      <c r="X98" s="24">
        <f t="shared" si="6"/>
        <v>0</v>
      </c>
      <c r="Y98" s="25"/>
      <c r="Z98" s="25"/>
      <c r="AA98" s="25"/>
      <c r="AB98" s="25"/>
      <c r="AC98" s="25"/>
      <c r="AD98" s="25"/>
      <c r="AE98" s="25"/>
      <c r="AF98" s="25"/>
      <c r="AG98" s="25"/>
      <c r="AH98" s="25"/>
      <c r="AI98" s="25"/>
      <c r="AJ98" s="25"/>
    </row>
    <row r="99" spans="1:36" ht="18" hidden="1" customHeight="1" x14ac:dyDescent="0.25">
      <c r="A99" s="610"/>
      <c r="B99" s="528"/>
      <c r="C99" s="607"/>
      <c r="D99" s="581">
        <f>Organización_Modular!F85</f>
        <v>0</v>
      </c>
      <c r="E99" s="420"/>
      <c r="F99" s="261" t="str">
        <f>_xlfn.IFNA(IF(VLOOKUP($D99,Organización_Modular!$F$10:$G$195,2,FALSE)=F$23,Itinerario!T99," ")," ")</f>
        <v xml:space="preserve"> </v>
      </c>
      <c r="G99" s="261" t="str">
        <f>_xlfn.IFNA(IF(VLOOKUP($D99,Organización_Modular!$F$10:$G$195,2,FALSE)=G$23,Itinerario!W99," ")," ")</f>
        <v xml:space="preserve"> </v>
      </c>
      <c r="H99" s="261" t="str">
        <f>_xlfn.IFNA(IF(VLOOKUP($D99,Organización_Modular!$F$10:$G$195,2,FALSE)=H$23,Itinerario!T99," ")," ")</f>
        <v xml:space="preserve"> </v>
      </c>
      <c r="I99" s="261" t="str">
        <f>_xlfn.IFNA(IF(VLOOKUP($D99,Organización_Modular!$F$10:$G$195,2,FALSE)=I$23,Itinerario!W99," ")," ")</f>
        <v xml:space="preserve"> </v>
      </c>
      <c r="J99" s="261" t="str">
        <f>_xlfn.IFNA(IF(VLOOKUP($D99,Organización_Modular!$F$10:$G$195,2,FALSE)=J$23,Itinerario!T99," ")," ")</f>
        <v xml:space="preserve"> </v>
      </c>
      <c r="K99" s="261" t="str">
        <f>_xlfn.IFNA(IF(VLOOKUP($D99,Organización_Modular!$F$10:$G$195,2,FALSE)=K$23,Itinerario!W99," ")," ")</f>
        <v xml:space="preserve"> </v>
      </c>
      <c r="L99" s="261" t="str">
        <f>_xlfn.IFNA(IF(VLOOKUP($D99,Organización_Modular!$F$10:$G$195,2,FALSE)=L$23,Itinerario!T99," ")," ")</f>
        <v xml:space="preserve"> </v>
      </c>
      <c r="M99" s="261" t="str">
        <f>_xlfn.IFNA(IF(VLOOKUP($D99,Organización_Modular!$F$10:$G$195,2,FALSE)=M$23,Itinerario!W99," ")," ")</f>
        <v xml:space="preserve"> </v>
      </c>
      <c r="N99" s="261" t="e">
        <f ca="1">_xludf.IFNA(IF(VLOOKUP($D99,Organización_Modular!$F$10:$G$195,2,FALSE)=N$23,Itinerario!T99," ")," ")</f>
        <v>#NAME?</v>
      </c>
      <c r="O99" s="261" t="e">
        <f ca="1">_xludf.IFNA(IF(VLOOKUP($D99,Organización_Modular!$F$10:$G$195,2,FALSE)=O$23,Itinerario!W99," ")," ")</f>
        <v>#NAME?</v>
      </c>
      <c r="P99" s="261" t="e">
        <f ca="1">_xludf.IFNA(IF(VLOOKUP($D99,Organización_Modular!$F$10:$G$195,2,FALSE)=P$23,Itinerario!T99," ")," ")</f>
        <v>#NAME?</v>
      </c>
      <c r="Q99" s="261" t="e">
        <f ca="1">_xludf.IFNA(IF(VLOOKUP($D99,Organización_Modular!$F$10:$G$195,2,FALSE)=Q$23,Itinerario!W99," ")," ")</f>
        <v>#NAME?</v>
      </c>
      <c r="R99" s="261">
        <f>Organización_Modular!H85</f>
        <v>0</v>
      </c>
      <c r="S99" s="261">
        <f>Organización_Modular!I85</f>
        <v>0</v>
      </c>
      <c r="T99" s="266">
        <f t="shared" si="7"/>
        <v>0</v>
      </c>
      <c r="U99" s="261">
        <f t="shared" si="8"/>
        <v>0</v>
      </c>
      <c r="V99" s="261">
        <f t="shared" si="9"/>
        <v>0</v>
      </c>
      <c r="W99" s="266">
        <f t="shared" si="10"/>
        <v>0</v>
      </c>
      <c r="X99" s="24">
        <f t="shared" si="6"/>
        <v>0</v>
      </c>
      <c r="Y99" s="25"/>
      <c r="Z99" s="25"/>
      <c r="AA99" s="25"/>
      <c r="AB99" s="25"/>
      <c r="AC99" s="25"/>
      <c r="AD99" s="25"/>
      <c r="AE99" s="25"/>
      <c r="AF99" s="25"/>
      <c r="AG99" s="25"/>
      <c r="AH99" s="25"/>
      <c r="AI99" s="25"/>
      <c r="AJ99" s="25"/>
    </row>
    <row r="100" spans="1:36" ht="18" hidden="1" customHeight="1" x14ac:dyDescent="0.25">
      <c r="A100" s="610"/>
      <c r="B100" s="528"/>
      <c r="C100" s="607"/>
      <c r="D100" s="581">
        <f>Organización_Modular!F86</f>
        <v>0</v>
      </c>
      <c r="E100" s="420"/>
      <c r="F100" s="261" t="str">
        <f>_xlfn.IFNA(IF(VLOOKUP($D100,Organización_Modular!$F$10:$G$195,2,FALSE)=F$23,Itinerario!T100," ")," ")</f>
        <v xml:space="preserve"> </v>
      </c>
      <c r="G100" s="261" t="str">
        <f>_xlfn.IFNA(IF(VLOOKUP($D100,Organización_Modular!$F$10:$G$195,2,FALSE)=G$23,Itinerario!W100," ")," ")</f>
        <v xml:space="preserve"> </v>
      </c>
      <c r="H100" s="261" t="str">
        <f>_xlfn.IFNA(IF(VLOOKUP($D100,Organización_Modular!$F$10:$G$195,2,FALSE)=H$23,Itinerario!T100," ")," ")</f>
        <v xml:space="preserve"> </v>
      </c>
      <c r="I100" s="261" t="str">
        <f>_xlfn.IFNA(IF(VLOOKUP($D100,Organización_Modular!$F$10:$G$195,2,FALSE)=I$23,Itinerario!W100," ")," ")</f>
        <v xml:space="preserve"> </v>
      </c>
      <c r="J100" s="261" t="str">
        <f>_xlfn.IFNA(IF(VLOOKUP($D100,Organización_Modular!$F$10:$G$195,2,FALSE)=J$23,Itinerario!T100," ")," ")</f>
        <v xml:space="preserve"> </v>
      </c>
      <c r="K100" s="261" t="str">
        <f>_xlfn.IFNA(IF(VLOOKUP($D100,Organización_Modular!$F$10:$G$195,2,FALSE)=K$23,Itinerario!W100," ")," ")</f>
        <v xml:space="preserve"> </v>
      </c>
      <c r="L100" s="261" t="str">
        <f>_xlfn.IFNA(IF(VLOOKUP($D100,Organización_Modular!$F$10:$G$195,2,FALSE)=L$23,Itinerario!T100," ")," ")</f>
        <v xml:space="preserve"> </v>
      </c>
      <c r="M100" s="261" t="str">
        <f>_xlfn.IFNA(IF(VLOOKUP($D100,Organización_Modular!$F$10:$G$195,2,FALSE)=M$23,Itinerario!W100," ")," ")</f>
        <v xml:space="preserve"> </v>
      </c>
      <c r="N100" s="261" t="e">
        <f ca="1">_xludf.IFNA(IF(VLOOKUP($D100,Organización_Modular!$F$10:$G$195,2,FALSE)=N$23,Itinerario!T100," ")," ")</f>
        <v>#NAME?</v>
      </c>
      <c r="O100" s="261" t="e">
        <f ca="1">_xludf.IFNA(IF(VLOOKUP($D100,Organización_Modular!$F$10:$G$195,2,FALSE)=O$23,Itinerario!W100," ")," ")</f>
        <v>#NAME?</v>
      </c>
      <c r="P100" s="261" t="e">
        <f ca="1">_xludf.IFNA(IF(VLOOKUP($D100,Organización_Modular!$F$10:$G$195,2,FALSE)=P$23,Itinerario!T100," ")," ")</f>
        <v>#NAME?</v>
      </c>
      <c r="Q100" s="261" t="e">
        <f ca="1">_xludf.IFNA(IF(VLOOKUP($D100,Organización_Modular!$F$10:$G$195,2,FALSE)=Q$23,Itinerario!W100," ")," ")</f>
        <v>#NAME?</v>
      </c>
      <c r="R100" s="261">
        <f>Organización_Modular!H86</f>
        <v>0</v>
      </c>
      <c r="S100" s="261">
        <f>Organización_Modular!I86</f>
        <v>0</v>
      </c>
      <c r="T100" s="266">
        <f t="shared" si="7"/>
        <v>0</v>
      </c>
      <c r="U100" s="261">
        <f t="shared" si="8"/>
        <v>0</v>
      </c>
      <c r="V100" s="261">
        <f t="shared" si="9"/>
        <v>0</v>
      </c>
      <c r="W100" s="266">
        <f t="shared" si="10"/>
        <v>0</v>
      </c>
      <c r="X100" s="24">
        <f t="shared" si="6"/>
        <v>0</v>
      </c>
      <c r="Y100" s="25"/>
      <c r="Z100" s="25"/>
      <c r="AA100" s="25"/>
      <c r="AB100" s="25"/>
      <c r="AC100" s="25"/>
      <c r="AD100" s="25"/>
      <c r="AE100" s="25"/>
      <c r="AF100" s="25"/>
      <c r="AG100" s="25"/>
      <c r="AH100" s="25"/>
      <c r="AI100" s="25"/>
      <c r="AJ100" s="25"/>
    </row>
    <row r="101" spans="1:36" ht="18" hidden="1" customHeight="1" x14ac:dyDescent="0.25">
      <c r="A101" s="610"/>
      <c r="B101" s="528"/>
      <c r="C101" s="607"/>
      <c r="D101" s="581">
        <f>Organización_Modular!F87</f>
        <v>0</v>
      </c>
      <c r="E101" s="420"/>
      <c r="F101" s="261" t="str">
        <f>_xlfn.IFNA(IF(VLOOKUP($D101,Organización_Modular!$F$10:$G$195,2,FALSE)=F$23,Itinerario!T101," ")," ")</f>
        <v xml:space="preserve"> </v>
      </c>
      <c r="G101" s="261" t="str">
        <f>_xlfn.IFNA(IF(VLOOKUP($D101,Organización_Modular!$F$10:$G$195,2,FALSE)=G$23,Itinerario!W101," ")," ")</f>
        <v xml:space="preserve"> </v>
      </c>
      <c r="H101" s="261" t="str">
        <f>_xlfn.IFNA(IF(VLOOKUP($D101,Organización_Modular!$F$10:$G$195,2,FALSE)=H$23,Itinerario!T101," ")," ")</f>
        <v xml:space="preserve"> </v>
      </c>
      <c r="I101" s="261" t="str">
        <f>_xlfn.IFNA(IF(VLOOKUP($D101,Organización_Modular!$F$10:$G$195,2,FALSE)=I$23,Itinerario!W101," ")," ")</f>
        <v xml:space="preserve"> </v>
      </c>
      <c r="J101" s="261" t="str">
        <f>_xlfn.IFNA(IF(VLOOKUP($D101,Organización_Modular!$F$10:$G$195,2,FALSE)=J$23,Itinerario!T101," ")," ")</f>
        <v xml:space="preserve"> </v>
      </c>
      <c r="K101" s="261" t="str">
        <f>_xlfn.IFNA(IF(VLOOKUP($D101,Organización_Modular!$F$10:$G$195,2,FALSE)=K$23,Itinerario!W101," ")," ")</f>
        <v xml:space="preserve"> </v>
      </c>
      <c r="L101" s="261" t="str">
        <f>_xlfn.IFNA(IF(VLOOKUP($D101,Organización_Modular!$F$10:$G$195,2,FALSE)=L$23,Itinerario!T101," ")," ")</f>
        <v xml:space="preserve"> </v>
      </c>
      <c r="M101" s="261" t="str">
        <f>_xlfn.IFNA(IF(VLOOKUP($D101,Organización_Modular!$F$10:$G$195,2,FALSE)=M$23,Itinerario!W101," ")," ")</f>
        <v xml:space="preserve"> </v>
      </c>
      <c r="N101" s="261" t="e">
        <f ca="1">_xludf.IFNA(IF(VLOOKUP($D101,Organización_Modular!$F$10:$G$195,2,FALSE)=N$23,Itinerario!T101," ")," ")</f>
        <v>#NAME?</v>
      </c>
      <c r="O101" s="261" t="e">
        <f ca="1">_xludf.IFNA(IF(VLOOKUP($D101,Organización_Modular!$F$10:$G$195,2,FALSE)=O$23,Itinerario!W101," ")," ")</f>
        <v>#NAME?</v>
      </c>
      <c r="P101" s="261" t="e">
        <f ca="1">_xludf.IFNA(IF(VLOOKUP($D101,Organización_Modular!$F$10:$G$195,2,FALSE)=P$23,Itinerario!T101," ")," ")</f>
        <v>#NAME?</v>
      </c>
      <c r="Q101" s="261" t="e">
        <f ca="1">_xludf.IFNA(IF(VLOOKUP($D101,Organización_Modular!$F$10:$G$195,2,FALSE)=Q$23,Itinerario!W101," ")," ")</f>
        <v>#NAME?</v>
      </c>
      <c r="R101" s="261">
        <f>Organización_Modular!H87</f>
        <v>0</v>
      </c>
      <c r="S101" s="261">
        <f>Organización_Modular!I87</f>
        <v>0</v>
      </c>
      <c r="T101" s="266">
        <f t="shared" si="7"/>
        <v>0</v>
      </c>
      <c r="U101" s="261">
        <f t="shared" si="8"/>
        <v>0</v>
      </c>
      <c r="V101" s="261">
        <f t="shared" si="9"/>
        <v>0</v>
      </c>
      <c r="W101" s="266">
        <f t="shared" si="10"/>
        <v>0</v>
      </c>
      <c r="X101" s="24">
        <f t="shared" si="6"/>
        <v>0</v>
      </c>
      <c r="Y101" s="25"/>
      <c r="Z101" s="25"/>
      <c r="AA101" s="25"/>
      <c r="AB101" s="25"/>
      <c r="AC101" s="25"/>
      <c r="AD101" s="25"/>
      <c r="AE101" s="25"/>
      <c r="AF101" s="25"/>
      <c r="AG101" s="25"/>
      <c r="AH101" s="25"/>
      <c r="AI101" s="25"/>
      <c r="AJ101" s="25"/>
    </row>
    <row r="102" spans="1:36" ht="18" hidden="1" customHeight="1" x14ac:dyDescent="0.25">
      <c r="A102" s="610"/>
      <c r="B102" s="528"/>
      <c r="C102" s="607"/>
      <c r="D102" s="581">
        <f>Organización_Modular!F88</f>
        <v>0</v>
      </c>
      <c r="E102" s="420"/>
      <c r="F102" s="261" t="str">
        <f>_xlfn.IFNA(IF(VLOOKUP($D102,Organización_Modular!$F$10:$G$195,2,FALSE)=F$23,Itinerario!T102," ")," ")</f>
        <v xml:space="preserve"> </v>
      </c>
      <c r="G102" s="261" t="str">
        <f>_xlfn.IFNA(IF(VLOOKUP($D102,Organización_Modular!$F$10:$G$195,2,FALSE)=G$23,Itinerario!W102," ")," ")</f>
        <v xml:space="preserve"> </v>
      </c>
      <c r="H102" s="261" t="str">
        <f>_xlfn.IFNA(IF(VLOOKUP($D102,Organización_Modular!$F$10:$G$195,2,FALSE)=H$23,Itinerario!T102," ")," ")</f>
        <v xml:space="preserve"> </v>
      </c>
      <c r="I102" s="261" t="str">
        <f>_xlfn.IFNA(IF(VLOOKUP($D102,Organización_Modular!$F$10:$G$195,2,FALSE)=I$23,Itinerario!W102," ")," ")</f>
        <v xml:space="preserve"> </v>
      </c>
      <c r="J102" s="261" t="str">
        <f>_xlfn.IFNA(IF(VLOOKUP($D102,Organización_Modular!$F$10:$G$195,2,FALSE)=J$23,Itinerario!T102," ")," ")</f>
        <v xml:space="preserve"> </v>
      </c>
      <c r="K102" s="261" t="str">
        <f>_xlfn.IFNA(IF(VLOOKUP($D102,Organización_Modular!$F$10:$G$195,2,FALSE)=K$23,Itinerario!W102," ")," ")</f>
        <v xml:space="preserve"> </v>
      </c>
      <c r="L102" s="261" t="str">
        <f>_xlfn.IFNA(IF(VLOOKUP($D102,Organización_Modular!$F$10:$G$195,2,FALSE)=L$23,Itinerario!T102," ")," ")</f>
        <v xml:space="preserve"> </v>
      </c>
      <c r="M102" s="261" t="str">
        <f>_xlfn.IFNA(IF(VLOOKUP($D102,Organización_Modular!$F$10:$G$195,2,FALSE)=M$23,Itinerario!W102," ")," ")</f>
        <v xml:space="preserve"> </v>
      </c>
      <c r="N102" s="261" t="e">
        <f ca="1">_xludf.IFNA(IF(VLOOKUP($D102,Organización_Modular!$F$10:$G$195,2,FALSE)=N$23,Itinerario!T102," ")," ")</f>
        <v>#NAME?</v>
      </c>
      <c r="O102" s="261" t="e">
        <f ca="1">_xludf.IFNA(IF(VLOOKUP($D102,Organización_Modular!$F$10:$G$195,2,FALSE)=O$23,Itinerario!W102," ")," ")</f>
        <v>#NAME?</v>
      </c>
      <c r="P102" s="261" t="e">
        <f ca="1">_xludf.IFNA(IF(VLOOKUP($D102,Organización_Modular!$F$10:$G$195,2,FALSE)=P$23,Itinerario!T102," ")," ")</f>
        <v>#NAME?</v>
      </c>
      <c r="Q102" s="261" t="e">
        <f ca="1">_xludf.IFNA(IF(VLOOKUP($D102,Organización_Modular!$F$10:$G$195,2,FALSE)=Q$23,Itinerario!W102," ")," ")</f>
        <v>#NAME?</v>
      </c>
      <c r="R102" s="261">
        <f>Organización_Modular!H88</f>
        <v>0</v>
      </c>
      <c r="S102" s="261">
        <f>Organización_Modular!I88</f>
        <v>0</v>
      </c>
      <c r="T102" s="266">
        <f t="shared" si="7"/>
        <v>0</v>
      </c>
      <c r="U102" s="261">
        <f t="shared" si="8"/>
        <v>0</v>
      </c>
      <c r="V102" s="261">
        <f t="shared" si="9"/>
        <v>0</v>
      </c>
      <c r="W102" s="266">
        <f t="shared" si="10"/>
        <v>0</v>
      </c>
      <c r="X102" s="24">
        <f t="shared" si="6"/>
        <v>0</v>
      </c>
      <c r="Y102" s="25"/>
      <c r="Z102" s="25"/>
      <c r="AA102" s="25"/>
      <c r="AB102" s="25"/>
      <c r="AC102" s="25"/>
      <c r="AD102" s="25"/>
      <c r="AE102" s="25"/>
      <c r="AF102" s="25"/>
      <c r="AG102" s="25"/>
      <c r="AH102" s="25"/>
      <c r="AI102" s="25"/>
      <c r="AJ102" s="25"/>
    </row>
    <row r="103" spans="1:36" ht="18" hidden="1" customHeight="1" x14ac:dyDescent="0.25">
      <c r="A103" s="610"/>
      <c r="B103" s="528"/>
      <c r="C103" s="607"/>
      <c r="D103" s="581">
        <f>Organización_Modular!F89</f>
        <v>0</v>
      </c>
      <c r="E103" s="420"/>
      <c r="F103" s="261" t="str">
        <f>_xlfn.IFNA(IF(VLOOKUP($D103,Organización_Modular!$F$10:$G$195,2,FALSE)=F$23,Itinerario!T103," ")," ")</f>
        <v xml:space="preserve"> </v>
      </c>
      <c r="G103" s="261" t="str">
        <f>_xlfn.IFNA(IF(VLOOKUP($D103,Organización_Modular!$F$10:$G$195,2,FALSE)=G$23,Itinerario!W103," ")," ")</f>
        <v xml:space="preserve"> </v>
      </c>
      <c r="H103" s="261" t="str">
        <f>_xlfn.IFNA(IF(VLOOKUP($D103,Organización_Modular!$F$10:$G$195,2,FALSE)=H$23,Itinerario!T103," ")," ")</f>
        <v xml:space="preserve"> </v>
      </c>
      <c r="I103" s="261" t="str">
        <f>_xlfn.IFNA(IF(VLOOKUP($D103,Organización_Modular!$F$10:$G$195,2,FALSE)=I$23,Itinerario!W103," ")," ")</f>
        <v xml:space="preserve"> </v>
      </c>
      <c r="J103" s="261" t="str">
        <f>_xlfn.IFNA(IF(VLOOKUP($D103,Organización_Modular!$F$10:$G$195,2,FALSE)=J$23,Itinerario!T103," ")," ")</f>
        <v xml:space="preserve"> </v>
      </c>
      <c r="K103" s="261" t="str">
        <f>_xlfn.IFNA(IF(VLOOKUP($D103,Organización_Modular!$F$10:$G$195,2,FALSE)=K$23,Itinerario!W103," ")," ")</f>
        <v xml:space="preserve"> </v>
      </c>
      <c r="L103" s="261" t="str">
        <f>_xlfn.IFNA(IF(VLOOKUP($D103,Organización_Modular!$F$10:$G$195,2,FALSE)=L$23,Itinerario!T103," ")," ")</f>
        <v xml:space="preserve"> </v>
      </c>
      <c r="M103" s="261" t="str">
        <f>_xlfn.IFNA(IF(VLOOKUP($D103,Organización_Modular!$F$10:$G$195,2,FALSE)=M$23,Itinerario!W103," ")," ")</f>
        <v xml:space="preserve"> </v>
      </c>
      <c r="N103" s="261" t="e">
        <f ca="1">_xludf.IFNA(IF(VLOOKUP($D103,Organización_Modular!$F$10:$G$195,2,FALSE)=N$23,Itinerario!T103," ")," ")</f>
        <v>#NAME?</v>
      </c>
      <c r="O103" s="261" t="e">
        <f ca="1">_xludf.IFNA(IF(VLOOKUP($D103,Organización_Modular!$F$10:$G$195,2,FALSE)=O$23,Itinerario!W103," ")," ")</f>
        <v>#NAME?</v>
      </c>
      <c r="P103" s="261" t="e">
        <f ca="1">_xludf.IFNA(IF(VLOOKUP($D103,Organización_Modular!$F$10:$G$195,2,FALSE)=P$23,Itinerario!T103," ")," ")</f>
        <v>#NAME?</v>
      </c>
      <c r="Q103" s="261" t="e">
        <f ca="1">_xludf.IFNA(IF(VLOOKUP($D103,Organización_Modular!$F$10:$G$195,2,FALSE)=Q$23,Itinerario!W103," ")," ")</f>
        <v>#NAME?</v>
      </c>
      <c r="R103" s="261">
        <f>Organización_Modular!H89</f>
        <v>0</v>
      </c>
      <c r="S103" s="261">
        <f>Organización_Modular!I89</f>
        <v>0</v>
      </c>
      <c r="T103" s="266">
        <f t="shared" si="7"/>
        <v>0</v>
      </c>
      <c r="U103" s="261">
        <f t="shared" si="8"/>
        <v>0</v>
      </c>
      <c r="V103" s="261">
        <f t="shared" si="9"/>
        <v>0</v>
      </c>
      <c r="W103" s="266">
        <f t="shared" si="10"/>
        <v>0</v>
      </c>
      <c r="X103" s="24">
        <f t="shared" si="6"/>
        <v>0</v>
      </c>
      <c r="Y103" s="25"/>
      <c r="Z103" s="25"/>
      <c r="AA103" s="25"/>
      <c r="AB103" s="25"/>
      <c r="AC103" s="25"/>
      <c r="AD103" s="25"/>
      <c r="AE103" s="25"/>
      <c r="AF103" s="25"/>
      <c r="AG103" s="25"/>
      <c r="AH103" s="25"/>
      <c r="AI103" s="25"/>
      <c r="AJ103" s="25"/>
    </row>
    <row r="104" spans="1:36" ht="18" hidden="1" customHeight="1" x14ac:dyDescent="0.25">
      <c r="A104" s="610"/>
      <c r="B104" s="528"/>
      <c r="C104" s="607"/>
      <c r="D104" s="581">
        <f>Organización_Modular!F90</f>
        <v>0</v>
      </c>
      <c r="E104" s="420"/>
      <c r="F104" s="261" t="str">
        <f>_xlfn.IFNA(IF(VLOOKUP($D104,Organización_Modular!$F$10:$G$195,2,FALSE)=F$23,Itinerario!T104," ")," ")</f>
        <v xml:space="preserve"> </v>
      </c>
      <c r="G104" s="261" t="str">
        <f>_xlfn.IFNA(IF(VLOOKUP($D104,Organización_Modular!$F$10:$G$195,2,FALSE)=G$23,Itinerario!W104," ")," ")</f>
        <v xml:space="preserve"> </v>
      </c>
      <c r="H104" s="261" t="str">
        <f>_xlfn.IFNA(IF(VLOOKUP($D104,Organización_Modular!$F$10:$G$195,2,FALSE)=H$23,Itinerario!T104," ")," ")</f>
        <v xml:space="preserve"> </v>
      </c>
      <c r="I104" s="261" t="str">
        <f>_xlfn.IFNA(IF(VLOOKUP($D104,Organización_Modular!$F$10:$G$195,2,FALSE)=I$23,Itinerario!W104," ")," ")</f>
        <v xml:space="preserve"> </v>
      </c>
      <c r="J104" s="261" t="str">
        <f>_xlfn.IFNA(IF(VLOOKUP($D104,Organización_Modular!$F$10:$G$195,2,FALSE)=J$23,Itinerario!T104," ")," ")</f>
        <v xml:space="preserve"> </v>
      </c>
      <c r="K104" s="261" t="str">
        <f>_xlfn.IFNA(IF(VLOOKUP($D104,Organización_Modular!$F$10:$G$195,2,FALSE)=K$23,Itinerario!W104," ")," ")</f>
        <v xml:space="preserve"> </v>
      </c>
      <c r="L104" s="261" t="str">
        <f>_xlfn.IFNA(IF(VLOOKUP($D104,Organización_Modular!$F$10:$G$195,2,FALSE)=L$23,Itinerario!T104," ")," ")</f>
        <v xml:space="preserve"> </v>
      </c>
      <c r="M104" s="261" t="str">
        <f>_xlfn.IFNA(IF(VLOOKUP($D104,Organización_Modular!$F$10:$G$195,2,FALSE)=M$23,Itinerario!W104," ")," ")</f>
        <v xml:space="preserve"> </v>
      </c>
      <c r="N104" s="261" t="e">
        <f ca="1">_xludf.IFNA(IF(VLOOKUP($D104,Organización_Modular!$F$10:$G$195,2,FALSE)=N$23,Itinerario!T104," ")," ")</f>
        <v>#NAME?</v>
      </c>
      <c r="O104" s="261" t="e">
        <f ca="1">_xludf.IFNA(IF(VLOOKUP($D104,Organización_Modular!$F$10:$G$195,2,FALSE)=O$23,Itinerario!W104," ")," ")</f>
        <v>#NAME?</v>
      </c>
      <c r="P104" s="261" t="e">
        <f ca="1">_xludf.IFNA(IF(VLOOKUP($D104,Organización_Modular!$F$10:$G$195,2,FALSE)=P$23,Itinerario!T104," ")," ")</f>
        <v>#NAME?</v>
      </c>
      <c r="Q104" s="261" t="e">
        <f ca="1">_xludf.IFNA(IF(VLOOKUP($D104,Organización_Modular!$F$10:$G$195,2,FALSE)=Q$23,Itinerario!W104," ")," ")</f>
        <v>#NAME?</v>
      </c>
      <c r="R104" s="261">
        <f>Organización_Modular!H90</f>
        <v>0</v>
      </c>
      <c r="S104" s="261">
        <f>Organización_Modular!I90</f>
        <v>0</v>
      </c>
      <c r="T104" s="266">
        <f t="shared" si="7"/>
        <v>0</v>
      </c>
      <c r="U104" s="261">
        <f t="shared" si="8"/>
        <v>0</v>
      </c>
      <c r="V104" s="261">
        <f t="shared" si="9"/>
        <v>0</v>
      </c>
      <c r="W104" s="266">
        <f t="shared" si="10"/>
        <v>0</v>
      </c>
      <c r="X104" s="24">
        <f t="shared" si="6"/>
        <v>0</v>
      </c>
      <c r="Y104" s="25"/>
      <c r="Z104" s="25"/>
      <c r="AA104" s="25"/>
      <c r="AB104" s="25"/>
      <c r="AC104" s="25"/>
      <c r="AD104" s="25"/>
      <c r="AE104" s="25"/>
      <c r="AF104" s="25"/>
      <c r="AG104" s="25"/>
      <c r="AH104" s="25"/>
      <c r="AI104" s="25"/>
      <c r="AJ104" s="25"/>
    </row>
    <row r="105" spans="1:36" ht="18" hidden="1" customHeight="1" x14ac:dyDescent="0.25">
      <c r="A105" s="610"/>
      <c r="B105" s="529"/>
      <c r="C105" s="608"/>
      <c r="D105" s="581">
        <f>Organización_Modular!F91</f>
        <v>0</v>
      </c>
      <c r="E105" s="420"/>
      <c r="F105" s="261" t="str">
        <f>_xlfn.IFNA(IF(VLOOKUP($D105,Organización_Modular!$F$10:$G$195,2,FALSE)=F$23,Itinerario!T105," ")," ")</f>
        <v xml:space="preserve"> </v>
      </c>
      <c r="G105" s="261" t="str">
        <f>_xlfn.IFNA(IF(VLOOKUP($D105,Organización_Modular!$F$10:$G$195,2,FALSE)=G$23,Itinerario!W105," ")," ")</f>
        <v xml:space="preserve"> </v>
      </c>
      <c r="H105" s="261" t="str">
        <f>_xlfn.IFNA(IF(VLOOKUP($D105,Organización_Modular!$F$10:$G$195,2,FALSE)=H$23,Itinerario!T105," ")," ")</f>
        <v xml:space="preserve"> </v>
      </c>
      <c r="I105" s="261" t="str">
        <f>_xlfn.IFNA(IF(VLOOKUP($D105,Organización_Modular!$F$10:$G$195,2,FALSE)=I$23,Itinerario!W105," ")," ")</f>
        <v xml:space="preserve"> </v>
      </c>
      <c r="J105" s="261" t="str">
        <f>_xlfn.IFNA(IF(VLOOKUP($D105,Organización_Modular!$F$10:$G$195,2,FALSE)=J$23,Itinerario!T105," ")," ")</f>
        <v xml:space="preserve"> </v>
      </c>
      <c r="K105" s="261" t="str">
        <f>_xlfn.IFNA(IF(VLOOKUP($D105,Organización_Modular!$F$10:$G$195,2,FALSE)=K$23,Itinerario!W105," ")," ")</f>
        <v xml:space="preserve"> </v>
      </c>
      <c r="L105" s="261" t="str">
        <f>_xlfn.IFNA(IF(VLOOKUP($D105,Organización_Modular!$F$10:$G$195,2,FALSE)=L$23,Itinerario!T105," ")," ")</f>
        <v xml:space="preserve"> </v>
      </c>
      <c r="M105" s="261" t="str">
        <f>_xlfn.IFNA(IF(VLOOKUP($D105,Organización_Modular!$F$10:$G$195,2,FALSE)=M$23,Itinerario!W105," ")," ")</f>
        <v xml:space="preserve"> </v>
      </c>
      <c r="N105" s="261" t="e">
        <f ca="1">_xludf.IFNA(IF(VLOOKUP($D105,Organización_Modular!$F$10:$G$195,2,FALSE)=N$23,Itinerario!T105," ")," ")</f>
        <v>#NAME?</v>
      </c>
      <c r="O105" s="261" t="e">
        <f ca="1">_xludf.IFNA(IF(VLOOKUP($D105,Organización_Modular!$F$10:$G$195,2,FALSE)=O$23,Itinerario!W105," ")," ")</f>
        <v>#NAME?</v>
      </c>
      <c r="P105" s="261" t="e">
        <f ca="1">_xludf.IFNA(IF(VLOOKUP($D105,Organización_Modular!$F$10:$G$195,2,FALSE)=P$23,Itinerario!T105," ")," ")</f>
        <v>#NAME?</v>
      </c>
      <c r="Q105" s="261" t="e">
        <f ca="1">_xludf.IFNA(IF(VLOOKUP($D105,Organización_Modular!$F$10:$G$195,2,FALSE)=Q$23,Itinerario!W105," ")," ")</f>
        <v>#NAME?</v>
      </c>
      <c r="R105" s="261">
        <f>Organización_Modular!H91</f>
        <v>0</v>
      </c>
      <c r="S105" s="261">
        <f>Organización_Modular!I91</f>
        <v>0</v>
      </c>
      <c r="T105" s="266">
        <f t="shared" si="7"/>
        <v>0</v>
      </c>
      <c r="U105" s="261">
        <f t="shared" si="8"/>
        <v>0</v>
      </c>
      <c r="V105" s="261">
        <f t="shared" si="9"/>
        <v>0</v>
      </c>
      <c r="W105" s="266">
        <f t="shared" si="10"/>
        <v>0</v>
      </c>
      <c r="X105" s="24">
        <f t="shared" si="6"/>
        <v>0</v>
      </c>
      <c r="Y105" s="25"/>
      <c r="Z105" s="25"/>
      <c r="AA105" s="25"/>
      <c r="AB105" s="25"/>
      <c r="AC105" s="25"/>
      <c r="AD105" s="25"/>
      <c r="AE105" s="25"/>
      <c r="AF105" s="25"/>
      <c r="AG105" s="25"/>
      <c r="AH105" s="25"/>
      <c r="AI105" s="25"/>
      <c r="AJ105" s="25"/>
    </row>
    <row r="106" spans="1:36" ht="59.25" customHeight="1" x14ac:dyDescent="0.25">
      <c r="A106" s="610"/>
      <c r="B106" s="537" t="str">
        <f>B44</f>
        <v>Competencias para la empleabilidad</v>
      </c>
      <c r="C106" s="606" t="str">
        <f>Organización_Modular!C92</f>
        <v xml:space="preserve">CE2. Tecnologías de la información. - Manejar herramientas informáticas de   las TICs para buscar y analizar información, comunicarse y realizar procedimientos o tareas vinculadas al área profesional, de acuerdo con los requerimientos de su entorno laboral. </v>
      </c>
      <c r="D106" s="581" t="str">
        <f>Organización_Modular!F92</f>
        <v xml:space="preserve">APLICACIONES DE HERRAMIENTAS INFORMÁTICAS </v>
      </c>
      <c r="E106" s="420"/>
      <c r="F106" s="261" t="str">
        <f>_xlfn.IFNA(IF(VLOOKUP($D106,Organización_Modular!$F$10:$G$195,2,FALSE)=F$23,Itinerario!T106," ")," ")</f>
        <v xml:space="preserve"> </v>
      </c>
      <c r="G106" s="261" t="str">
        <f>_xlfn.IFNA(IF(VLOOKUP($D106,Organización_Modular!$F$10:$G$195,2,FALSE)=G$23,Itinerario!W106," ")," ")</f>
        <v xml:space="preserve"> </v>
      </c>
      <c r="H106" s="261" t="str">
        <f>_xlfn.IFNA(IF(VLOOKUP($D106,Organización_Modular!$F$10:$G$195,2,FALSE)=H$23,Itinerario!T106," ")," ")</f>
        <v xml:space="preserve"> </v>
      </c>
      <c r="I106" s="261" t="str">
        <f>_xlfn.IFNA(IF(VLOOKUP($D106,Organización_Modular!$F$10:$G$195,2,FALSE)=I$23,Itinerario!W106," ")," ")</f>
        <v xml:space="preserve"> </v>
      </c>
      <c r="J106" s="261">
        <f>_xlfn.IFNA(IF(VLOOKUP($D106,Organización_Modular!$F$10:$G$195,2,FALSE)=J$23,Itinerario!T106," ")," ")</f>
        <v>2</v>
      </c>
      <c r="K106" s="261">
        <f>_xlfn.IFNA(IF(VLOOKUP($D106,Organización_Modular!$F$10:$G$195,2,FALSE)=K$23,Itinerario!W106," ")," ")</f>
        <v>48</v>
      </c>
      <c r="L106" s="261" t="str">
        <f>_xlfn.IFNA(IF(VLOOKUP($D106,Organización_Modular!$F$10:$G$195,2,FALSE)=L$23,Itinerario!T106," ")," ")</f>
        <v xml:space="preserve"> </v>
      </c>
      <c r="M106" s="261" t="str">
        <f>_xlfn.IFNA(IF(VLOOKUP($D106,Organización_Modular!$F$10:$G$195,2,FALSE)=M$23,Itinerario!W106," ")," ")</f>
        <v xml:space="preserve"> </v>
      </c>
      <c r="N106" s="261" t="e">
        <f ca="1">_xludf.IFNA(IF(VLOOKUP($D106,Organización_Modular!$F$10:$G$195,2,FALSE)=N$23,Itinerario!T106," ")," ")</f>
        <v>#NAME?</v>
      </c>
      <c r="O106" s="261" t="e">
        <f ca="1">_xludf.IFNA(IF(VLOOKUP($D106,Organización_Modular!$F$10:$G$195,2,FALSE)=O$23,Itinerario!W106," ")," ")</f>
        <v>#NAME?</v>
      </c>
      <c r="P106" s="261" t="e">
        <f ca="1">_xludf.IFNA(IF(VLOOKUP($D106,Organización_Modular!$F$10:$G$195,2,FALSE)=P$23,Itinerario!T106," ")," ")</f>
        <v>#NAME?</v>
      </c>
      <c r="Q106" s="261" t="e">
        <f ca="1">_xludf.IFNA(IF(VLOOKUP($D106,Organización_Modular!$F$10:$G$195,2,FALSE)=Q$23,Itinerario!W106," ")," ")</f>
        <v>#NAME?</v>
      </c>
      <c r="R106" s="261">
        <f>Organización_Modular!H92</f>
        <v>1</v>
      </c>
      <c r="S106" s="261">
        <f>Organización_Modular!I92</f>
        <v>1</v>
      </c>
      <c r="T106" s="266">
        <f t="shared" si="7"/>
        <v>2</v>
      </c>
      <c r="U106" s="261">
        <f t="shared" si="8"/>
        <v>16</v>
      </c>
      <c r="V106" s="261">
        <f t="shared" si="9"/>
        <v>32</v>
      </c>
      <c r="W106" s="266">
        <f t="shared" si="10"/>
        <v>48</v>
      </c>
      <c r="X106" s="24">
        <f t="shared" si="6"/>
        <v>48</v>
      </c>
      <c r="Y106" s="25"/>
      <c r="Z106" s="25"/>
      <c r="AA106" s="25"/>
      <c r="AB106" s="25"/>
      <c r="AC106" s="25"/>
      <c r="AD106" s="25"/>
      <c r="AE106" s="25"/>
      <c r="AF106" s="25"/>
      <c r="AG106" s="25"/>
      <c r="AH106" s="25"/>
      <c r="AI106" s="25"/>
      <c r="AJ106" s="25"/>
    </row>
    <row r="107" spans="1:36" ht="51.75" customHeight="1" x14ac:dyDescent="0.25">
      <c r="A107" s="610"/>
      <c r="B107" s="605"/>
      <c r="C107" s="607"/>
      <c r="D107" s="581" t="str">
        <f>Organización_Modular!F93</f>
        <v>OFIMÁTICA Y REDES SOCIALES</v>
      </c>
      <c r="E107" s="420"/>
      <c r="F107" s="261" t="str">
        <f>_xlfn.IFNA(IF(VLOOKUP($D107,Organización_Modular!$F$10:$G$195,2,FALSE)=F$23,Itinerario!T107," ")," ")</f>
        <v xml:space="preserve"> </v>
      </c>
      <c r="G107" s="261" t="str">
        <f>_xlfn.IFNA(IF(VLOOKUP($D107,Organización_Modular!$F$10:$G$195,2,FALSE)=G$23,Itinerario!W107," ")," ")</f>
        <v xml:space="preserve"> </v>
      </c>
      <c r="H107" s="261" t="str">
        <f>_xlfn.IFNA(IF(VLOOKUP($D107,Organización_Modular!$F$10:$G$195,2,FALSE)=H$23,Itinerario!T107," ")," ")</f>
        <v xml:space="preserve"> </v>
      </c>
      <c r="I107" s="261" t="str">
        <f>_xlfn.IFNA(IF(VLOOKUP($D107,Organización_Modular!$F$10:$G$195,2,FALSE)=I$23,Itinerario!W107," ")," ")</f>
        <v xml:space="preserve"> </v>
      </c>
      <c r="J107" s="261">
        <f>_xlfn.IFNA(IF(VLOOKUP($D107,Organización_Modular!$F$10:$G$195,2,FALSE)=J$23,Itinerario!T107," ")," ")</f>
        <v>2</v>
      </c>
      <c r="K107" s="261">
        <f>_xlfn.IFNA(IF(VLOOKUP($D107,Organización_Modular!$F$10:$G$195,2,FALSE)=K$23,Itinerario!W107," ")," ")</f>
        <v>48</v>
      </c>
      <c r="L107" s="261" t="str">
        <f>_xlfn.IFNA(IF(VLOOKUP($D107,Organización_Modular!$F$10:$G$195,2,FALSE)=L$23,Itinerario!T107," ")," ")</f>
        <v xml:space="preserve"> </v>
      </c>
      <c r="M107" s="261" t="str">
        <f>_xlfn.IFNA(IF(VLOOKUP($D107,Organización_Modular!$F$10:$G$195,2,FALSE)=M$23,Itinerario!W107," ")," ")</f>
        <v xml:space="preserve"> </v>
      </c>
      <c r="N107" s="261" t="e">
        <f ca="1">_xludf.IFNA(IF(VLOOKUP($D107,Organización_Modular!$F$10:$G$195,2,FALSE)=N$23,Itinerario!T107," ")," ")</f>
        <v>#NAME?</v>
      </c>
      <c r="O107" s="261" t="e">
        <f ca="1">_xludf.IFNA(IF(VLOOKUP($D107,Organización_Modular!$F$10:$G$195,2,FALSE)=O$23,Itinerario!W107," ")," ")</f>
        <v>#NAME?</v>
      </c>
      <c r="P107" s="261" t="e">
        <f ca="1">_xludf.IFNA(IF(VLOOKUP($D107,Organización_Modular!$F$10:$G$195,2,FALSE)=P$23,Itinerario!T107," ")," ")</f>
        <v>#NAME?</v>
      </c>
      <c r="Q107" s="261" t="e">
        <f ca="1">_xludf.IFNA(IF(VLOOKUP($D107,Organización_Modular!$F$10:$G$195,2,FALSE)=Q$23,Itinerario!W107," ")," ")</f>
        <v>#NAME?</v>
      </c>
      <c r="R107" s="261">
        <f>Organización_Modular!H93</f>
        <v>1</v>
      </c>
      <c r="S107" s="261">
        <f>Organización_Modular!I93</f>
        <v>1</v>
      </c>
      <c r="T107" s="266">
        <f t="shared" si="7"/>
        <v>2</v>
      </c>
      <c r="U107" s="261">
        <f t="shared" si="8"/>
        <v>16</v>
      </c>
      <c r="V107" s="261">
        <f t="shared" si="9"/>
        <v>32</v>
      </c>
      <c r="W107" s="266">
        <f t="shared" si="10"/>
        <v>48</v>
      </c>
      <c r="X107" s="24">
        <f t="shared" si="6"/>
        <v>48</v>
      </c>
      <c r="Y107" s="25"/>
      <c r="Z107" s="25"/>
      <c r="AA107" s="25"/>
      <c r="AB107" s="25"/>
      <c r="AC107" s="25"/>
      <c r="AD107" s="25"/>
      <c r="AE107" s="25"/>
      <c r="AF107" s="25"/>
      <c r="AG107" s="25"/>
      <c r="AH107" s="25"/>
      <c r="AI107" s="25"/>
      <c r="AJ107" s="25"/>
    </row>
    <row r="108" spans="1:36" ht="18" hidden="1" customHeight="1" x14ac:dyDescent="0.25">
      <c r="A108" s="610"/>
      <c r="B108" s="605"/>
      <c r="C108" s="607"/>
      <c r="D108" s="581">
        <f>Organización_Modular!F94</f>
        <v>0</v>
      </c>
      <c r="E108" s="420"/>
      <c r="F108" s="261" t="str">
        <f>_xlfn.IFNA(IF(VLOOKUP($D108,Organización_Modular!$F$10:$G$195,2,FALSE)=F$23,Itinerario!T108," ")," ")</f>
        <v xml:space="preserve"> </v>
      </c>
      <c r="G108" s="261" t="str">
        <f>_xlfn.IFNA(IF(VLOOKUP($D108,Organización_Modular!$F$10:$G$195,2,FALSE)=G$23,Itinerario!W108," ")," ")</f>
        <v xml:space="preserve"> </v>
      </c>
      <c r="H108" s="261" t="str">
        <f>_xlfn.IFNA(IF(VLOOKUP($D108,Organización_Modular!$F$10:$G$195,2,FALSE)=H$23,Itinerario!T108," ")," ")</f>
        <v xml:space="preserve"> </v>
      </c>
      <c r="I108" s="261" t="str">
        <f>_xlfn.IFNA(IF(VLOOKUP($D108,Organización_Modular!$F$10:$G$195,2,FALSE)=I$23,Itinerario!W108," ")," ")</f>
        <v xml:space="preserve"> </v>
      </c>
      <c r="J108" s="261" t="str">
        <f>_xlfn.IFNA(IF(VLOOKUP($D108,Organización_Modular!$F$10:$G$195,2,FALSE)=J$23,Itinerario!T108," ")," ")</f>
        <v xml:space="preserve"> </v>
      </c>
      <c r="K108" s="261" t="str">
        <f>_xlfn.IFNA(IF(VLOOKUP($D108,Organización_Modular!$F$10:$G$195,2,FALSE)=K$23,Itinerario!W108," ")," ")</f>
        <v xml:space="preserve"> </v>
      </c>
      <c r="L108" s="261" t="str">
        <f>_xlfn.IFNA(IF(VLOOKUP($D108,Organización_Modular!$F$10:$G$195,2,FALSE)=L$23,Itinerario!T108," ")," ")</f>
        <v xml:space="preserve"> </v>
      </c>
      <c r="M108" s="261" t="str">
        <f>_xlfn.IFNA(IF(VLOOKUP($D108,Organización_Modular!$F$10:$G$195,2,FALSE)=M$23,Itinerario!W108," ")," ")</f>
        <v xml:space="preserve"> </v>
      </c>
      <c r="N108" s="261" t="e">
        <f ca="1">_xludf.IFNA(IF(VLOOKUP($D108,Organización_Modular!$F$10:$G$195,2,FALSE)=N$23,Itinerario!T108," ")," ")</f>
        <v>#NAME?</v>
      </c>
      <c r="O108" s="261" t="e">
        <f ca="1">_xludf.IFNA(IF(VLOOKUP($D108,Organización_Modular!$F$10:$G$195,2,FALSE)=O$23,Itinerario!W108," ")," ")</f>
        <v>#NAME?</v>
      </c>
      <c r="P108" s="261" t="e">
        <f ca="1">_xludf.IFNA(IF(VLOOKUP($D108,Organización_Modular!$F$10:$G$195,2,FALSE)=P$23,Itinerario!T108," ")," ")</f>
        <v>#NAME?</v>
      </c>
      <c r="Q108" s="261" t="e">
        <f ca="1">_xludf.IFNA(IF(VLOOKUP($D108,Organización_Modular!$F$10:$G$195,2,FALSE)=Q$23,Itinerario!W108," ")," ")</f>
        <v>#NAME?</v>
      </c>
      <c r="R108" s="261">
        <f>Organización_Modular!H94</f>
        <v>0</v>
      </c>
      <c r="S108" s="261">
        <f>Organización_Modular!I94</f>
        <v>0</v>
      </c>
      <c r="T108" s="266">
        <f t="shared" si="7"/>
        <v>0</v>
      </c>
      <c r="U108" s="261">
        <f t="shared" si="8"/>
        <v>0</v>
      </c>
      <c r="V108" s="261">
        <f t="shared" si="9"/>
        <v>0</v>
      </c>
      <c r="W108" s="266">
        <f t="shared" si="10"/>
        <v>0</v>
      </c>
      <c r="X108" s="24">
        <f t="shared" si="6"/>
        <v>0</v>
      </c>
      <c r="Y108" s="25"/>
      <c r="Z108" s="25"/>
      <c r="AA108" s="25"/>
      <c r="AB108" s="25"/>
      <c r="AC108" s="25"/>
      <c r="AD108" s="25"/>
      <c r="AE108" s="25"/>
      <c r="AF108" s="25"/>
      <c r="AG108" s="25"/>
      <c r="AH108" s="25"/>
      <c r="AI108" s="25"/>
      <c r="AJ108" s="25"/>
    </row>
    <row r="109" spans="1:36" ht="18" hidden="1" customHeight="1" x14ac:dyDescent="0.25">
      <c r="A109" s="610"/>
      <c r="B109" s="605"/>
      <c r="C109" s="607"/>
      <c r="D109" s="581">
        <f>Organización_Modular!F95</f>
        <v>0</v>
      </c>
      <c r="E109" s="420"/>
      <c r="F109" s="261" t="str">
        <f>_xlfn.IFNA(IF(VLOOKUP($D109,Organización_Modular!$F$10:$G$195,2,FALSE)=F$23,Itinerario!T109," ")," ")</f>
        <v xml:space="preserve"> </v>
      </c>
      <c r="G109" s="261" t="str">
        <f>_xlfn.IFNA(IF(VLOOKUP($D109,Organización_Modular!$F$10:$G$195,2,FALSE)=G$23,Itinerario!W109," ")," ")</f>
        <v xml:space="preserve"> </v>
      </c>
      <c r="H109" s="261" t="str">
        <f>_xlfn.IFNA(IF(VLOOKUP($D109,Organización_Modular!$F$10:$G$195,2,FALSE)=H$23,Itinerario!T109," ")," ")</f>
        <v xml:space="preserve"> </v>
      </c>
      <c r="I109" s="261" t="str">
        <f>_xlfn.IFNA(IF(VLOOKUP($D109,Organización_Modular!$F$10:$G$195,2,FALSE)=I$23,Itinerario!W109," ")," ")</f>
        <v xml:space="preserve"> </v>
      </c>
      <c r="J109" s="261" t="str">
        <f>_xlfn.IFNA(IF(VLOOKUP($D109,Organización_Modular!$F$10:$G$195,2,FALSE)=J$23,Itinerario!T109," ")," ")</f>
        <v xml:space="preserve"> </v>
      </c>
      <c r="K109" s="261" t="str">
        <f>_xlfn.IFNA(IF(VLOOKUP($D109,Organización_Modular!$F$10:$G$195,2,FALSE)=K$23,Itinerario!W109," ")," ")</f>
        <v xml:space="preserve"> </v>
      </c>
      <c r="L109" s="261" t="str">
        <f>_xlfn.IFNA(IF(VLOOKUP($D109,Organización_Modular!$F$10:$G$195,2,FALSE)=L$23,Itinerario!T109," ")," ")</f>
        <v xml:space="preserve"> </v>
      </c>
      <c r="M109" s="261" t="str">
        <f>_xlfn.IFNA(IF(VLOOKUP($D109,Organización_Modular!$F$10:$G$195,2,FALSE)=M$23,Itinerario!W109," ")," ")</f>
        <v xml:space="preserve"> </v>
      </c>
      <c r="N109" s="261" t="e">
        <f ca="1">_xludf.IFNA(IF(VLOOKUP($D109,Organización_Modular!$F$10:$G$195,2,FALSE)=N$23,Itinerario!T109," ")," ")</f>
        <v>#NAME?</v>
      </c>
      <c r="O109" s="261" t="e">
        <f ca="1">_xludf.IFNA(IF(VLOOKUP($D109,Organización_Modular!$F$10:$G$195,2,FALSE)=O$23,Itinerario!W109," ")," ")</f>
        <v>#NAME?</v>
      </c>
      <c r="P109" s="261" t="e">
        <f ca="1">_xludf.IFNA(IF(VLOOKUP($D109,Organización_Modular!$F$10:$G$195,2,FALSE)=P$23,Itinerario!T109," ")," ")</f>
        <v>#NAME?</v>
      </c>
      <c r="Q109" s="261" t="e">
        <f ca="1">_xludf.IFNA(IF(VLOOKUP($D109,Organización_Modular!$F$10:$G$195,2,FALSE)=Q$23,Itinerario!W109," ")," ")</f>
        <v>#NAME?</v>
      </c>
      <c r="R109" s="261">
        <f>Organización_Modular!H95</f>
        <v>0</v>
      </c>
      <c r="S109" s="261">
        <f>Organización_Modular!I95</f>
        <v>0</v>
      </c>
      <c r="T109" s="266">
        <f t="shared" si="7"/>
        <v>0</v>
      </c>
      <c r="U109" s="261">
        <f t="shared" si="8"/>
        <v>0</v>
      </c>
      <c r="V109" s="261">
        <f t="shared" si="9"/>
        <v>0</v>
      </c>
      <c r="W109" s="266">
        <f t="shared" si="10"/>
        <v>0</v>
      </c>
      <c r="X109" s="24">
        <f t="shared" si="6"/>
        <v>0</v>
      </c>
      <c r="Y109" s="25"/>
      <c r="Z109" s="25"/>
      <c r="AA109" s="25"/>
      <c r="AB109" s="25"/>
      <c r="AC109" s="25"/>
      <c r="AD109" s="25"/>
      <c r="AE109" s="25"/>
      <c r="AF109" s="25"/>
      <c r="AG109" s="25"/>
      <c r="AH109" s="25"/>
      <c r="AI109" s="25"/>
      <c r="AJ109" s="25"/>
    </row>
    <row r="110" spans="1:36" ht="18" hidden="1" customHeight="1" x14ac:dyDescent="0.25">
      <c r="A110" s="610"/>
      <c r="B110" s="605"/>
      <c r="C110" s="607"/>
      <c r="D110" s="581">
        <f>Organización_Modular!F96</f>
        <v>0</v>
      </c>
      <c r="E110" s="420"/>
      <c r="F110" s="261" t="str">
        <f>_xlfn.IFNA(IF(VLOOKUP($D110,Organización_Modular!$F$10:$G$195,2,FALSE)=F$23,Itinerario!T110," ")," ")</f>
        <v xml:space="preserve"> </v>
      </c>
      <c r="G110" s="261" t="str">
        <f>_xlfn.IFNA(IF(VLOOKUP($D110,Organización_Modular!$F$10:$G$195,2,FALSE)=G$23,Itinerario!W110," ")," ")</f>
        <v xml:space="preserve"> </v>
      </c>
      <c r="H110" s="261" t="str">
        <f>_xlfn.IFNA(IF(VLOOKUP($D110,Organización_Modular!$F$10:$G$195,2,FALSE)=H$23,Itinerario!T110," ")," ")</f>
        <v xml:space="preserve"> </v>
      </c>
      <c r="I110" s="261" t="str">
        <f>_xlfn.IFNA(IF(VLOOKUP($D110,Organización_Modular!$F$10:$G$195,2,FALSE)=I$23,Itinerario!W110," ")," ")</f>
        <v xml:space="preserve"> </v>
      </c>
      <c r="J110" s="261" t="str">
        <f>_xlfn.IFNA(IF(VLOOKUP($D110,Organización_Modular!$F$10:$G$195,2,FALSE)=J$23,Itinerario!T110," ")," ")</f>
        <v xml:space="preserve"> </v>
      </c>
      <c r="K110" s="261" t="str">
        <f>_xlfn.IFNA(IF(VLOOKUP($D110,Organización_Modular!$F$10:$G$195,2,FALSE)=K$23,Itinerario!W110," ")," ")</f>
        <v xml:space="preserve"> </v>
      </c>
      <c r="L110" s="261" t="str">
        <f>_xlfn.IFNA(IF(VLOOKUP($D110,Organización_Modular!$F$10:$G$195,2,FALSE)=L$23,Itinerario!T110," ")," ")</f>
        <v xml:space="preserve"> </v>
      </c>
      <c r="M110" s="261" t="str">
        <f>_xlfn.IFNA(IF(VLOOKUP($D110,Organización_Modular!$F$10:$G$195,2,FALSE)=M$23,Itinerario!W110," ")," ")</f>
        <v xml:space="preserve"> </v>
      </c>
      <c r="N110" s="261" t="e">
        <f ca="1">_xludf.IFNA(IF(VLOOKUP($D110,Organización_Modular!$F$10:$G$195,2,FALSE)=N$23,Itinerario!T110," ")," ")</f>
        <v>#NAME?</v>
      </c>
      <c r="O110" s="261" t="e">
        <f ca="1">_xludf.IFNA(IF(VLOOKUP($D110,Organización_Modular!$F$10:$G$195,2,FALSE)=O$23,Itinerario!W110," ")," ")</f>
        <v>#NAME?</v>
      </c>
      <c r="P110" s="261" t="e">
        <f ca="1">_xludf.IFNA(IF(VLOOKUP($D110,Organización_Modular!$F$10:$G$195,2,FALSE)=P$23,Itinerario!T110," ")," ")</f>
        <v>#NAME?</v>
      </c>
      <c r="Q110" s="261" t="e">
        <f ca="1">_xludf.IFNA(IF(VLOOKUP($D110,Organización_Modular!$F$10:$G$195,2,FALSE)=Q$23,Itinerario!W110," ")," ")</f>
        <v>#NAME?</v>
      </c>
      <c r="R110" s="261">
        <f>Organización_Modular!H96</f>
        <v>0</v>
      </c>
      <c r="S110" s="261">
        <f>Organización_Modular!I96</f>
        <v>0</v>
      </c>
      <c r="T110" s="266">
        <f t="shared" si="7"/>
        <v>0</v>
      </c>
      <c r="U110" s="261">
        <f t="shared" si="8"/>
        <v>0</v>
      </c>
      <c r="V110" s="261">
        <f t="shared" si="9"/>
        <v>0</v>
      </c>
      <c r="W110" s="266">
        <f t="shared" si="10"/>
        <v>0</v>
      </c>
      <c r="X110" s="24">
        <f t="shared" si="6"/>
        <v>0</v>
      </c>
      <c r="Y110" s="25"/>
      <c r="Z110" s="25"/>
      <c r="AA110" s="25"/>
      <c r="AB110" s="25"/>
      <c r="AC110" s="25"/>
      <c r="AD110" s="25"/>
      <c r="AE110" s="25"/>
      <c r="AF110" s="25"/>
      <c r="AG110" s="25"/>
      <c r="AH110" s="25"/>
      <c r="AI110" s="25"/>
      <c r="AJ110" s="25"/>
    </row>
    <row r="111" spans="1:36" ht="18" hidden="1" customHeight="1" x14ac:dyDescent="0.25">
      <c r="A111" s="610"/>
      <c r="B111" s="605"/>
      <c r="C111" s="607"/>
      <c r="D111" s="581">
        <f>Organización_Modular!F97</f>
        <v>0</v>
      </c>
      <c r="E111" s="420"/>
      <c r="F111" s="261" t="str">
        <f>_xlfn.IFNA(IF(VLOOKUP($D111,Organización_Modular!$F$10:$G$195,2,FALSE)=F$23,Itinerario!T111," ")," ")</f>
        <v xml:space="preserve"> </v>
      </c>
      <c r="G111" s="261" t="str">
        <f>_xlfn.IFNA(IF(VLOOKUP($D111,Organización_Modular!$F$10:$G$195,2,FALSE)=G$23,Itinerario!W111," ")," ")</f>
        <v xml:space="preserve"> </v>
      </c>
      <c r="H111" s="261" t="str">
        <f>_xlfn.IFNA(IF(VLOOKUP($D111,Organización_Modular!$F$10:$G$195,2,FALSE)=H$23,Itinerario!T111," ")," ")</f>
        <v xml:space="preserve"> </v>
      </c>
      <c r="I111" s="261" t="str">
        <f>_xlfn.IFNA(IF(VLOOKUP($D111,Organización_Modular!$F$10:$G$195,2,FALSE)=I$23,Itinerario!W111," ")," ")</f>
        <v xml:space="preserve"> </v>
      </c>
      <c r="J111" s="261" t="str">
        <f>_xlfn.IFNA(IF(VLOOKUP($D111,Organización_Modular!$F$10:$G$195,2,FALSE)=J$23,Itinerario!T111," ")," ")</f>
        <v xml:space="preserve"> </v>
      </c>
      <c r="K111" s="261" t="str">
        <f>_xlfn.IFNA(IF(VLOOKUP($D111,Organización_Modular!$F$10:$G$195,2,FALSE)=K$23,Itinerario!W111," ")," ")</f>
        <v xml:space="preserve"> </v>
      </c>
      <c r="L111" s="261" t="str">
        <f>_xlfn.IFNA(IF(VLOOKUP($D111,Organización_Modular!$F$10:$G$195,2,FALSE)=L$23,Itinerario!T111," ")," ")</f>
        <v xml:space="preserve"> </v>
      </c>
      <c r="M111" s="261" t="str">
        <f>_xlfn.IFNA(IF(VLOOKUP($D111,Organización_Modular!$F$10:$G$195,2,FALSE)=M$23,Itinerario!W111," ")," ")</f>
        <v xml:space="preserve"> </v>
      </c>
      <c r="N111" s="261" t="e">
        <f ca="1">_xludf.IFNA(IF(VLOOKUP($D111,Organización_Modular!$F$10:$G$195,2,FALSE)=N$23,Itinerario!T111," ")," ")</f>
        <v>#NAME?</v>
      </c>
      <c r="O111" s="261" t="e">
        <f ca="1">_xludf.IFNA(IF(VLOOKUP($D111,Organización_Modular!$F$10:$G$195,2,FALSE)=O$23,Itinerario!W111," ")," ")</f>
        <v>#NAME?</v>
      </c>
      <c r="P111" s="261" t="e">
        <f ca="1">_xludf.IFNA(IF(VLOOKUP($D111,Organización_Modular!$F$10:$G$195,2,FALSE)=P$23,Itinerario!T111," ")," ")</f>
        <v>#NAME?</v>
      </c>
      <c r="Q111" s="261" t="e">
        <f ca="1">_xludf.IFNA(IF(VLOOKUP($D111,Organización_Modular!$F$10:$G$195,2,FALSE)=Q$23,Itinerario!W111," ")," ")</f>
        <v>#NAME?</v>
      </c>
      <c r="R111" s="261">
        <f>Organización_Modular!H97</f>
        <v>0</v>
      </c>
      <c r="S111" s="261">
        <f>Organización_Modular!I97</f>
        <v>0</v>
      </c>
      <c r="T111" s="266">
        <f t="shared" si="7"/>
        <v>0</v>
      </c>
      <c r="U111" s="261">
        <f t="shared" si="8"/>
        <v>0</v>
      </c>
      <c r="V111" s="261">
        <f t="shared" si="9"/>
        <v>0</v>
      </c>
      <c r="W111" s="266">
        <f t="shared" si="10"/>
        <v>0</v>
      </c>
      <c r="X111" s="24">
        <f t="shared" si="6"/>
        <v>0</v>
      </c>
      <c r="Y111" s="25"/>
      <c r="Z111" s="25"/>
      <c r="AA111" s="25"/>
      <c r="AB111" s="25"/>
      <c r="AC111" s="25"/>
      <c r="AD111" s="25"/>
      <c r="AE111" s="25"/>
      <c r="AF111" s="25"/>
      <c r="AG111" s="25"/>
      <c r="AH111" s="25"/>
      <c r="AI111" s="25"/>
      <c r="AJ111" s="25"/>
    </row>
    <row r="112" spans="1:36" ht="18" hidden="1" customHeight="1" x14ac:dyDescent="0.25">
      <c r="A112" s="610"/>
      <c r="B112" s="605"/>
      <c r="C112" s="607"/>
      <c r="D112" s="581">
        <f>Organización_Modular!F98</f>
        <v>0</v>
      </c>
      <c r="E112" s="420"/>
      <c r="F112" s="261" t="str">
        <f>_xlfn.IFNA(IF(VLOOKUP($D112,Organización_Modular!$F$10:$G$195,2,FALSE)=F$23,Itinerario!T112," ")," ")</f>
        <v xml:space="preserve"> </v>
      </c>
      <c r="G112" s="261" t="str">
        <f>_xlfn.IFNA(IF(VLOOKUP($D112,Organización_Modular!$F$10:$G$195,2,FALSE)=G$23,Itinerario!W112," ")," ")</f>
        <v xml:space="preserve"> </v>
      </c>
      <c r="H112" s="261" t="str">
        <f>_xlfn.IFNA(IF(VLOOKUP($D112,Organización_Modular!$F$10:$G$195,2,FALSE)=H$23,Itinerario!T112," ")," ")</f>
        <v xml:space="preserve"> </v>
      </c>
      <c r="I112" s="261" t="str">
        <f>_xlfn.IFNA(IF(VLOOKUP($D112,Organización_Modular!$F$10:$G$195,2,FALSE)=I$23,Itinerario!W112," ")," ")</f>
        <v xml:space="preserve"> </v>
      </c>
      <c r="J112" s="261" t="str">
        <f>_xlfn.IFNA(IF(VLOOKUP($D112,Organización_Modular!$F$10:$G$195,2,FALSE)=J$23,Itinerario!T112," ")," ")</f>
        <v xml:space="preserve"> </v>
      </c>
      <c r="K112" s="261" t="str">
        <f>_xlfn.IFNA(IF(VLOOKUP($D112,Organización_Modular!$F$10:$G$195,2,FALSE)=K$23,Itinerario!W112," ")," ")</f>
        <v xml:space="preserve"> </v>
      </c>
      <c r="L112" s="261" t="str">
        <f>_xlfn.IFNA(IF(VLOOKUP($D112,Organización_Modular!$F$10:$G$195,2,FALSE)=L$23,Itinerario!T112," ")," ")</f>
        <v xml:space="preserve"> </v>
      </c>
      <c r="M112" s="261" t="str">
        <f>_xlfn.IFNA(IF(VLOOKUP($D112,Organización_Modular!$F$10:$G$195,2,FALSE)=M$23,Itinerario!W112," ")," ")</f>
        <v xml:space="preserve"> </v>
      </c>
      <c r="N112" s="261" t="e">
        <f ca="1">_xludf.IFNA(IF(VLOOKUP($D112,Organización_Modular!$F$10:$G$195,2,FALSE)=N$23,Itinerario!T112," ")," ")</f>
        <v>#NAME?</v>
      </c>
      <c r="O112" s="261" t="e">
        <f ca="1">_xludf.IFNA(IF(VLOOKUP($D112,Organización_Modular!$F$10:$G$195,2,FALSE)=O$23,Itinerario!W112," ")," ")</f>
        <v>#NAME?</v>
      </c>
      <c r="P112" s="261" t="e">
        <f ca="1">_xludf.IFNA(IF(VLOOKUP($D112,Organización_Modular!$F$10:$G$195,2,FALSE)=P$23,Itinerario!T112," ")," ")</f>
        <v>#NAME?</v>
      </c>
      <c r="Q112" s="261" t="e">
        <f ca="1">_xludf.IFNA(IF(VLOOKUP($D112,Organización_Modular!$F$10:$G$195,2,FALSE)=Q$23,Itinerario!W112," ")," ")</f>
        <v>#NAME?</v>
      </c>
      <c r="R112" s="261">
        <f>Organización_Modular!H98</f>
        <v>0</v>
      </c>
      <c r="S112" s="261">
        <f>Organización_Modular!I98</f>
        <v>0</v>
      </c>
      <c r="T112" s="266">
        <f t="shared" si="7"/>
        <v>0</v>
      </c>
      <c r="U112" s="261">
        <f t="shared" si="8"/>
        <v>0</v>
      </c>
      <c r="V112" s="261">
        <f t="shared" si="9"/>
        <v>0</v>
      </c>
      <c r="W112" s="266">
        <f t="shared" si="10"/>
        <v>0</v>
      </c>
      <c r="X112" s="24">
        <f t="shared" si="6"/>
        <v>0</v>
      </c>
      <c r="Y112" s="25"/>
      <c r="Z112" s="25"/>
      <c r="AA112" s="25"/>
      <c r="AB112" s="25"/>
      <c r="AC112" s="25"/>
      <c r="AD112" s="25"/>
      <c r="AE112" s="25"/>
      <c r="AF112" s="25"/>
      <c r="AG112" s="25"/>
      <c r="AH112" s="25"/>
      <c r="AI112" s="25"/>
      <c r="AJ112" s="25"/>
    </row>
    <row r="113" spans="1:36" ht="18" hidden="1" customHeight="1" x14ac:dyDescent="0.25">
      <c r="A113" s="610"/>
      <c r="B113" s="605"/>
      <c r="C113" s="607"/>
      <c r="D113" s="581">
        <f>Organización_Modular!F99</f>
        <v>0</v>
      </c>
      <c r="E113" s="420"/>
      <c r="F113" s="261" t="str">
        <f>_xlfn.IFNA(IF(VLOOKUP($D113,Organización_Modular!$F$10:$G$195,2,FALSE)=F$23,Itinerario!T113," ")," ")</f>
        <v xml:space="preserve"> </v>
      </c>
      <c r="G113" s="261" t="str">
        <f>_xlfn.IFNA(IF(VLOOKUP($D113,Organización_Modular!$F$10:$G$195,2,FALSE)=G$23,Itinerario!W113," ")," ")</f>
        <v xml:space="preserve"> </v>
      </c>
      <c r="H113" s="261" t="str">
        <f>_xlfn.IFNA(IF(VLOOKUP($D113,Organización_Modular!$F$10:$G$195,2,FALSE)=H$23,Itinerario!T113," ")," ")</f>
        <v xml:space="preserve"> </v>
      </c>
      <c r="I113" s="261" t="str">
        <f>_xlfn.IFNA(IF(VLOOKUP($D113,Organización_Modular!$F$10:$G$195,2,FALSE)=I$23,Itinerario!W113," ")," ")</f>
        <v xml:space="preserve"> </v>
      </c>
      <c r="J113" s="261" t="str">
        <f>_xlfn.IFNA(IF(VLOOKUP($D113,Organización_Modular!$F$10:$G$195,2,FALSE)=J$23,Itinerario!T113," ")," ")</f>
        <v xml:space="preserve"> </v>
      </c>
      <c r="K113" s="261" t="str">
        <f>_xlfn.IFNA(IF(VLOOKUP($D113,Organización_Modular!$F$10:$G$195,2,FALSE)=K$23,Itinerario!W113," ")," ")</f>
        <v xml:space="preserve"> </v>
      </c>
      <c r="L113" s="261" t="str">
        <f>_xlfn.IFNA(IF(VLOOKUP($D113,Organización_Modular!$F$10:$G$195,2,FALSE)=L$23,Itinerario!T113," ")," ")</f>
        <v xml:space="preserve"> </v>
      </c>
      <c r="M113" s="261" t="str">
        <f>_xlfn.IFNA(IF(VLOOKUP($D113,Organización_Modular!$F$10:$G$195,2,FALSE)=M$23,Itinerario!W113," ")," ")</f>
        <v xml:space="preserve"> </v>
      </c>
      <c r="N113" s="261" t="e">
        <f ca="1">_xludf.IFNA(IF(VLOOKUP($D113,Organización_Modular!$F$10:$G$195,2,FALSE)=N$23,Itinerario!T113," ")," ")</f>
        <v>#NAME?</v>
      </c>
      <c r="O113" s="261" t="e">
        <f ca="1">_xludf.IFNA(IF(VLOOKUP($D113,Organización_Modular!$F$10:$G$195,2,FALSE)=O$23,Itinerario!W113," ")," ")</f>
        <v>#NAME?</v>
      </c>
      <c r="P113" s="261" t="e">
        <f ca="1">_xludf.IFNA(IF(VLOOKUP($D113,Organización_Modular!$F$10:$G$195,2,FALSE)=P$23,Itinerario!T113," ")," ")</f>
        <v>#NAME?</v>
      </c>
      <c r="Q113" s="261" t="e">
        <f ca="1">_xludf.IFNA(IF(VLOOKUP($D113,Organización_Modular!$F$10:$G$195,2,FALSE)=Q$23,Itinerario!W113," ")," ")</f>
        <v>#NAME?</v>
      </c>
      <c r="R113" s="261">
        <f>Organización_Modular!H99</f>
        <v>0</v>
      </c>
      <c r="S113" s="261">
        <f>Organización_Modular!I99</f>
        <v>0</v>
      </c>
      <c r="T113" s="266">
        <f t="shared" si="7"/>
        <v>0</v>
      </c>
      <c r="U113" s="261">
        <f t="shared" si="8"/>
        <v>0</v>
      </c>
      <c r="V113" s="261">
        <f t="shared" si="9"/>
        <v>0</v>
      </c>
      <c r="W113" s="266">
        <f t="shared" si="10"/>
        <v>0</v>
      </c>
      <c r="X113" s="24">
        <f t="shared" si="6"/>
        <v>0</v>
      </c>
      <c r="Y113" s="25"/>
      <c r="Z113" s="25"/>
      <c r="AA113" s="25"/>
      <c r="AB113" s="25"/>
      <c r="AC113" s="25"/>
      <c r="AD113" s="25"/>
      <c r="AE113" s="25"/>
      <c r="AF113" s="25"/>
      <c r="AG113" s="25"/>
      <c r="AH113" s="25"/>
      <c r="AI113" s="25"/>
      <c r="AJ113" s="25"/>
    </row>
    <row r="114" spans="1:36" ht="18" hidden="1" customHeight="1" x14ac:dyDescent="0.25">
      <c r="A114" s="610"/>
      <c r="B114" s="605"/>
      <c r="C114" s="607"/>
      <c r="D114" s="581">
        <f>Organización_Modular!F100</f>
        <v>0</v>
      </c>
      <c r="E114" s="420"/>
      <c r="F114" s="261" t="str">
        <f>_xlfn.IFNA(IF(VLOOKUP($D114,Organización_Modular!$F$10:$G$195,2,FALSE)=F$23,Itinerario!T114," ")," ")</f>
        <v xml:space="preserve"> </v>
      </c>
      <c r="G114" s="261" t="str">
        <f>_xlfn.IFNA(IF(VLOOKUP($D114,Organización_Modular!$F$10:$G$195,2,FALSE)=G$23,Itinerario!W114," ")," ")</f>
        <v xml:space="preserve"> </v>
      </c>
      <c r="H114" s="261" t="str">
        <f>_xlfn.IFNA(IF(VLOOKUP($D114,Organización_Modular!$F$10:$G$195,2,FALSE)=H$23,Itinerario!T114," ")," ")</f>
        <v xml:space="preserve"> </v>
      </c>
      <c r="I114" s="261" t="str">
        <f>_xlfn.IFNA(IF(VLOOKUP($D114,Organización_Modular!$F$10:$G$195,2,FALSE)=I$23,Itinerario!W114," ")," ")</f>
        <v xml:space="preserve"> </v>
      </c>
      <c r="J114" s="261" t="str">
        <f>_xlfn.IFNA(IF(VLOOKUP($D114,Organización_Modular!$F$10:$G$195,2,FALSE)=J$23,Itinerario!T114," ")," ")</f>
        <v xml:space="preserve"> </v>
      </c>
      <c r="K114" s="261" t="str">
        <f>_xlfn.IFNA(IF(VLOOKUP($D114,Organización_Modular!$F$10:$G$195,2,FALSE)=K$23,Itinerario!W114," ")," ")</f>
        <v xml:space="preserve"> </v>
      </c>
      <c r="L114" s="261" t="str">
        <f>_xlfn.IFNA(IF(VLOOKUP($D114,Organización_Modular!$F$10:$G$195,2,FALSE)=L$23,Itinerario!T114," ")," ")</f>
        <v xml:space="preserve"> </v>
      </c>
      <c r="M114" s="261" t="str">
        <f>_xlfn.IFNA(IF(VLOOKUP($D114,Organización_Modular!$F$10:$G$195,2,FALSE)=M$23,Itinerario!W114," ")," ")</f>
        <v xml:space="preserve"> </v>
      </c>
      <c r="N114" s="261" t="e">
        <f ca="1">_xludf.IFNA(IF(VLOOKUP($D114,Organización_Modular!$F$10:$G$195,2,FALSE)=N$23,Itinerario!T114," ")," ")</f>
        <v>#NAME?</v>
      </c>
      <c r="O114" s="261" t="e">
        <f ca="1">_xludf.IFNA(IF(VLOOKUP($D114,Organización_Modular!$F$10:$G$195,2,FALSE)=O$23,Itinerario!W114," ")," ")</f>
        <v>#NAME?</v>
      </c>
      <c r="P114" s="261" t="e">
        <f ca="1">_xludf.IFNA(IF(VLOOKUP($D114,Organización_Modular!$F$10:$G$195,2,FALSE)=P$23,Itinerario!T114," ")," ")</f>
        <v>#NAME?</v>
      </c>
      <c r="Q114" s="261" t="e">
        <f ca="1">_xludf.IFNA(IF(VLOOKUP($D114,Organización_Modular!$F$10:$G$195,2,FALSE)=Q$23,Itinerario!W114," ")," ")</f>
        <v>#NAME?</v>
      </c>
      <c r="R114" s="261">
        <f>Organización_Modular!H100</f>
        <v>0</v>
      </c>
      <c r="S114" s="261">
        <f>Organización_Modular!I100</f>
        <v>0</v>
      </c>
      <c r="T114" s="266">
        <f t="shared" si="7"/>
        <v>0</v>
      </c>
      <c r="U114" s="261">
        <f t="shared" si="8"/>
        <v>0</v>
      </c>
      <c r="V114" s="261">
        <f t="shared" si="9"/>
        <v>0</v>
      </c>
      <c r="W114" s="266">
        <f t="shared" si="10"/>
        <v>0</v>
      </c>
      <c r="X114" s="24">
        <f t="shared" si="6"/>
        <v>0</v>
      </c>
      <c r="Y114" s="25"/>
      <c r="Z114" s="25"/>
      <c r="AA114" s="25"/>
      <c r="AB114" s="25"/>
      <c r="AC114" s="25"/>
      <c r="AD114" s="25"/>
      <c r="AE114" s="25"/>
      <c r="AF114" s="25"/>
      <c r="AG114" s="25"/>
      <c r="AH114" s="25"/>
      <c r="AI114" s="25"/>
      <c r="AJ114" s="25"/>
    </row>
    <row r="115" spans="1:36" ht="18" hidden="1" customHeight="1" x14ac:dyDescent="0.25">
      <c r="A115" s="610"/>
      <c r="B115" s="538"/>
      <c r="C115" s="608"/>
      <c r="D115" s="581">
        <f>Organización_Modular!F101</f>
        <v>0</v>
      </c>
      <c r="E115" s="420"/>
      <c r="F115" s="261" t="str">
        <f>_xlfn.IFNA(IF(VLOOKUP($D115,Organización_Modular!$F$10:$G$195,2,FALSE)=F$23,Itinerario!T115," ")," ")</f>
        <v xml:space="preserve"> </v>
      </c>
      <c r="G115" s="261" t="str">
        <f>_xlfn.IFNA(IF(VLOOKUP($D115,Organización_Modular!$F$10:$G$195,2,FALSE)=G$23,Itinerario!W115," ")," ")</f>
        <v xml:space="preserve"> </v>
      </c>
      <c r="H115" s="261" t="str">
        <f>_xlfn.IFNA(IF(VLOOKUP($D115,Organización_Modular!$F$10:$G$195,2,FALSE)=H$23,Itinerario!T115," ")," ")</f>
        <v xml:space="preserve"> </v>
      </c>
      <c r="I115" s="261" t="str">
        <f>_xlfn.IFNA(IF(VLOOKUP($D115,Organización_Modular!$F$10:$G$195,2,FALSE)=I$23,Itinerario!W115," ")," ")</f>
        <v xml:space="preserve"> </v>
      </c>
      <c r="J115" s="261" t="str">
        <f>_xlfn.IFNA(IF(VLOOKUP($D115,Organización_Modular!$F$10:$G$195,2,FALSE)=J$23,Itinerario!T115," ")," ")</f>
        <v xml:space="preserve"> </v>
      </c>
      <c r="K115" s="261" t="str">
        <f>_xlfn.IFNA(IF(VLOOKUP($D115,Organización_Modular!$F$10:$G$195,2,FALSE)=K$23,Itinerario!W115," ")," ")</f>
        <v xml:space="preserve"> </v>
      </c>
      <c r="L115" s="261" t="str">
        <f>_xlfn.IFNA(IF(VLOOKUP($D115,Organización_Modular!$F$10:$G$195,2,FALSE)=L$23,Itinerario!T115," ")," ")</f>
        <v xml:space="preserve"> </v>
      </c>
      <c r="M115" s="261" t="str">
        <f>_xlfn.IFNA(IF(VLOOKUP($D115,Organización_Modular!$F$10:$G$195,2,FALSE)=M$23,Itinerario!W115," ")," ")</f>
        <v xml:space="preserve"> </v>
      </c>
      <c r="N115" s="261" t="e">
        <f ca="1">_xludf.IFNA(IF(VLOOKUP($D115,Organización_Modular!$F$10:$G$195,2,FALSE)=N$23,Itinerario!T115," ")," ")</f>
        <v>#NAME?</v>
      </c>
      <c r="O115" s="261" t="e">
        <f ca="1">_xludf.IFNA(IF(VLOOKUP($D115,Organización_Modular!$F$10:$G$195,2,FALSE)=O$23,Itinerario!W115," ")," ")</f>
        <v>#NAME?</v>
      </c>
      <c r="P115" s="261" t="e">
        <f ca="1">_xludf.IFNA(IF(VLOOKUP($D115,Organización_Modular!$F$10:$G$195,2,FALSE)=P$23,Itinerario!T115," ")," ")</f>
        <v>#NAME?</v>
      </c>
      <c r="Q115" s="261" t="e">
        <f ca="1">_xludf.IFNA(IF(VLOOKUP($D115,Organización_Modular!$F$10:$G$195,2,FALSE)=Q$23,Itinerario!W115," ")," ")</f>
        <v>#NAME?</v>
      </c>
      <c r="R115" s="261">
        <f>Organización_Modular!H101</f>
        <v>0</v>
      </c>
      <c r="S115" s="261">
        <f>Organización_Modular!I101</f>
        <v>0</v>
      </c>
      <c r="T115" s="266">
        <f t="shared" si="7"/>
        <v>0</v>
      </c>
      <c r="U115" s="261">
        <f t="shared" si="8"/>
        <v>0</v>
      </c>
      <c r="V115" s="261">
        <f t="shared" si="9"/>
        <v>0</v>
      </c>
      <c r="W115" s="266">
        <f t="shared" si="10"/>
        <v>0</v>
      </c>
      <c r="X115" s="24">
        <f t="shared" si="6"/>
        <v>0</v>
      </c>
      <c r="Y115" s="25"/>
      <c r="Z115" s="25"/>
      <c r="AA115" s="25"/>
      <c r="AB115" s="25"/>
      <c r="AC115" s="25"/>
      <c r="AD115" s="25"/>
      <c r="AE115" s="25"/>
      <c r="AF115" s="25"/>
      <c r="AG115" s="25"/>
      <c r="AH115" s="25"/>
      <c r="AI115" s="25"/>
      <c r="AJ115" s="25"/>
    </row>
    <row r="116" spans="1:36" ht="28.5" customHeight="1" x14ac:dyDescent="0.25">
      <c r="A116" s="611"/>
      <c r="B116" s="509" t="str">
        <f>B54</f>
        <v>Experiencias formativas en situaciones reales de trabajo (EFSRT)</v>
      </c>
      <c r="C116" s="419"/>
      <c r="D116" s="419"/>
      <c r="E116" s="419"/>
      <c r="F116" s="278"/>
      <c r="G116" s="278"/>
      <c r="H116" s="278"/>
      <c r="I116" s="278"/>
      <c r="J116" s="278">
        <v>4</v>
      </c>
      <c r="K116" s="278">
        <v>128</v>
      </c>
      <c r="L116" s="278"/>
      <c r="M116" s="278"/>
      <c r="N116" s="278"/>
      <c r="O116" s="278"/>
      <c r="P116" s="278"/>
      <c r="Q116" s="278"/>
      <c r="R116" s="278">
        <f>Organización_Modular!H102</f>
        <v>0</v>
      </c>
      <c r="S116" s="279">
        <f>Organización_Modular!I102</f>
        <v>4</v>
      </c>
      <c r="T116" s="280">
        <f t="shared" si="7"/>
        <v>4</v>
      </c>
      <c r="U116" s="279">
        <f t="shared" si="8"/>
        <v>0</v>
      </c>
      <c r="V116" s="279">
        <f t="shared" si="9"/>
        <v>128</v>
      </c>
      <c r="W116" s="280">
        <f t="shared" si="10"/>
        <v>128</v>
      </c>
      <c r="X116" s="24">
        <f t="shared" si="6"/>
        <v>128</v>
      </c>
      <c r="Y116" s="25"/>
      <c r="Z116" s="25"/>
      <c r="AA116" s="25"/>
      <c r="AB116" s="25"/>
      <c r="AC116" s="25"/>
      <c r="AD116" s="25"/>
      <c r="AE116" s="25"/>
      <c r="AF116" s="25"/>
      <c r="AG116" s="25"/>
      <c r="AH116" s="25"/>
      <c r="AI116" s="25"/>
      <c r="AJ116" s="25"/>
    </row>
    <row r="117" spans="1:36" ht="44.25" customHeight="1" x14ac:dyDescent="0.25">
      <c r="A117" s="609" t="str">
        <f>Organización_Modular!A103</f>
        <v>M4. MANICURE Y PEDICURE</v>
      </c>
      <c r="B117" s="527" t="str">
        <f>B24</f>
        <v>Competencias técnicas (Unidad de competencia)</v>
      </c>
      <c r="C117" s="612" t="str">
        <f>Organización_Modular!C103</f>
        <v>UC5 Ejecutar el servicio de estética en manos y pies teniendo en cuenta los requerimientos del cliente, los procedimientos del establecimiento, criterios técnicos, estéticos y de bioseguridad e higiene.</v>
      </c>
      <c r="D117" s="581" t="str">
        <f>Organización_Modular!F103</f>
        <v>PREPARACION DE MANOS Y PIES</v>
      </c>
      <c r="E117" s="420"/>
      <c r="F117" s="261" t="str">
        <f>_xlfn.IFNA(IF(VLOOKUP($D117,Organización_Modular!$F$10:$G$195,2,FALSE)=F$23,Itinerario!T117," ")," ")</f>
        <v xml:space="preserve"> </v>
      </c>
      <c r="G117" s="261" t="str">
        <f>_xlfn.IFNA(IF(VLOOKUP($D117,Organización_Modular!$F$10:$G$195,2,FALSE)=G$23,Itinerario!W117," ")," ")</f>
        <v xml:space="preserve"> </v>
      </c>
      <c r="H117" s="261" t="str">
        <f>_xlfn.IFNA(IF(VLOOKUP($D117,Organización_Modular!$F$10:$G$195,2,FALSE)=H$23,Itinerario!T117," ")," ")</f>
        <v xml:space="preserve"> </v>
      </c>
      <c r="I117" s="261" t="str">
        <f>_xlfn.IFNA(IF(VLOOKUP($D117,Organización_Modular!$F$10:$G$195,2,FALSE)=I$23,Itinerario!W117," ")," ")</f>
        <v xml:space="preserve"> </v>
      </c>
      <c r="J117" s="261" t="str">
        <f>_xlfn.IFNA(IF(VLOOKUP($D117,Organización_Modular!$F$10:$G$195,2,FALSE)=J$23,Itinerario!T117," ")," ")</f>
        <v xml:space="preserve"> </v>
      </c>
      <c r="K117" s="261" t="str">
        <f>_xlfn.IFNA(IF(VLOOKUP($D117,Organización_Modular!$F$10:$G$195,2,FALSE)=K$23,Itinerario!W117," ")," ")</f>
        <v xml:space="preserve"> </v>
      </c>
      <c r="L117" s="261">
        <f>_xlfn.IFNA(IF(VLOOKUP($D117,Organización_Modular!$F$10:$G$195,2,FALSE)=L$23,Itinerario!T117," ")," ")</f>
        <v>4</v>
      </c>
      <c r="M117" s="261">
        <f>_xlfn.IFNA(IF(VLOOKUP($D117,Organización_Modular!$F$10:$G$195,2,FALSE)=M$23,Itinerario!W117," ")," ")</f>
        <v>112</v>
      </c>
      <c r="N117" s="261" t="e">
        <f ca="1">_xludf.IFNA(IF(VLOOKUP($D117,Organización_Modular!$F$10:$G$195,2,FALSE)=N$23,Itinerario!T117," ")," ")</f>
        <v>#NAME?</v>
      </c>
      <c r="O117" s="261" t="e">
        <f ca="1">_xludf.IFNA(IF(VLOOKUP($D117,Organización_Modular!$F$10:$G$195,2,FALSE)=O$23,Itinerario!W117," ")," ")</f>
        <v>#NAME?</v>
      </c>
      <c r="P117" s="261" t="e">
        <f ca="1">_xludf.IFNA(IF(VLOOKUP($D117,Organización_Modular!$F$10:$G$195,2,FALSE)=P$23,Itinerario!T117," ")," ")</f>
        <v>#NAME?</v>
      </c>
      <c r="Q117" s="261" t="e">
        <f ca="1">_xludf.IFNA(IF(VLOOKUP($D117,Organización_Modular!$F$10:$G$195,2,FALSE)=Q$23,Itinerario!W117," ")," ")</f>
        <v>#NAME?</v>
      </c>
      <c r="R117" s="261">
        <f>Organización_Modular!H103</f>
        <v>1</v>
      </c>
      <c r="S117" s="261">
        <f>Organización_Modular!I103</f>
        <v>3</v>
      </c>
      <c r="T117" s="266">
        <f t="shared" si="7"/>
        <v>4</v>
      </c>
      <c r="U117" s="261">
        <f t="shared" si="8"/>
        <v>16</v>
      </c>
      <c r="V117" s="261">
        <f t="shared" si="9"/>
        <v>96</v>
      </c>
      <c r="W117" s="266">
        <f t="shared" si="10"/>
        <v>112</v>
      </c>
      <c r="X117" s="24">
        <f t="shared" si="6"/>
        <v>112</v>
      </c>
      <c r="Y117" s="25"/>
      <c r="Z117" s="25"/>
      <c r="AA117" s="25"/>
      <c r="AB117" s="25"/>
      <c r="AC117" s="25"/>
      <c r="AD117" s="25"/>
      <c r="AE117" s="25"/>
      <c r="AF117" s="25"/>
      <c r="AG117" s="25"/>
      <c r="AH117" s="25"/>
      <c r="AI117" s="25"/>
      <c r="AJ117" s="25"/>
    </row>
    <row r="118" spans="1:36" ht="44.25" customHeight="1" x14ac:dyDescent="0.25">
      <c r="A118" s="610"/>
      <c r="B118" s="528"/>
      <c r="C118" s="613"/>
      <c r="D118" s="581" t="str">
        <f>Organización_Modular!F104</f>
        <v>MANICURE</v>
      </c>
      <c r="E118" s="420"/>
      <c r="F118" s="261" t="str">
        <f>_xlfn.IFNA(IF(VLOOKUP($D118,Organización_Modular!$F$10:$G$195,2,FALSE)=F$23,Itinerario!T118," ")," ")</f>
        <v xml:space="preserve"> </v>
      </c>
      <c r="G118" s="261" t="str">
        <f>_xlfn.IFNA(IF(VLOOKUP($D118,Organización_Modular!$F$10:$G$195,2,FALSE)=G$23,Itinerario!W118," ")," ")</f>
        <v xml:space="preserve"> </v>
      </c>
      <c r="H118" s="261" t="str">
        <f>_xlfn.IFNA(IF(VLOOKUP($D118,Organización_Modular!$F$10:$G$195,2,FALSE)=H$23,Itinerario!T118," ")," ")</f>
        <v xml:space="preserve"> </v>
      </c>
      <c r="I118" s="261" t="str">
        <f>_xlfn.IFNA(IF(VLOOKUP($D118,Organización_Modular!$F$10:$G$195,2,FALSE)=I$23,Itinerario!W118," ")," ")</f>
        <v xml:space="preserve"> </v>
      </c>
      <c r="J118" s="261" t="str">
        <f>_xlfn.IFNA(IF(VLOOKUP($D118,Organización_Modular!$F$10:$G$195,2,FALSE)=J$23,Itinerario!T118," ")," ")</f>
        <v xml:space="preserve"> </v>
      </c>
      <c r="K118" s="261" t="str">
        <f>_xlfn.IFNA(IF(VLOOKUP($D118,Organización_Modular!$F$10:$G$195,2,FALSE)=K$23,Itinerario!W118," ")," ")</f>
        <v xml:space="preserve"> </v>
      </c>
      <c r="L118" s="261">
        <f>_xlfn.IFNA(IF(VLOOKUP($D118,Organización_Modular!$F$10:$G$195,2,FALSE)=L$23,Itinerario!T118," ")," ")</f>
        <v>4</v>
      </c>
      <c r="M118" s="261">
        <f>_xlfn.IFNA(IF(VLOOKUP($D118,Organización_Modular!$F$10:$G$195,2,FALSE)=M$23,Itinerario!W118," ")," ")</f>
        <v>112</v>
      </c>
      <c r="N118" s="261" t="e">
        <f ca="1">_xludf.IFNA(IF(VLOOKUP($D118,Organización_Modular!$F$10:$G$195,2,FALSE)=N$23,Itinerario!T118," ")," ")</f>
        <v>#NAME?</v>
      </c>
      <c r="O118" s="261" t="e">
        <f ca="1">_xludf.IFNA(IF(VLOOKUP($D118,Organización_Modular!$F$10:$G$195,2,FALSE)=O$23,Itinerario!W118," ")," ")</f>
        <v>#NAME?</v>
      </c>
      <c r="P118" s="261" t="e">
        <f ca="1">_xludf.IFNA(IF(VLOOKUP($D118,Organización_Modular!$F$10:$G$195,2,FALSE)=P$23,Itinerario!T118," ")," ")</f>
        <v>#NAME?</v>
      </c>
      <c r="Q118" s="261" t="e">
        <f ca="1">_xludf.IFNA(IF(VLOOKUP($D118,Organización_Modular!$F$10:$G$195,2,FALSE)=Q$23,Itinerario!W118," ")," ")</f>
        <v>#NAME?</v>
      </c>
      <c r="R118" s="261">
        <f>Organización_Modular!H104</f>
        <v>1</v>
      </c>
      <c r="S118" s="261">
        <f>Organización_Modular!I104</f>
        <v>3</v>
      </c>
      <c r="T118" s="266">
        <f t="shared" si="7"/>
        <v>4</v>
      </c>
      <c r="U118" s="261">
        <f t="shared" si="8"/>
        <v>16</v>
      </c>
      <c r="V118" s="261">
        <f t="shared" si="9"/>
        <v>96</v>
      </c>
      <c r="W118" s="266">
        <f t="shared" si="10"/>
        <v>112</v>
      </c>
      <c r="X118" s="24">
        <f t="shared" si="6"/>
        <v>112</v>
      </c>
      <c r="Y118" s="25"/>
      <c r="Z118" s="25"/>
      <c r="AA118" s="25"/>
      <c r="AB118" s="25"/>
      <c r="AC118" s="25"/>
      <c r="AD118" s="25"/>
      <c r="AE118" s="25"/>
      <c r="AF118" s="25"/>
      <c r="AG118" s="25"/>
      <c r="AH118" s="25"/>
      <c r="AI118" s="25"/>
      <c r="AJ118" s="25"/>
    </row>
    <row r="119" spans="1:36" ht="45" customHeight="1" x14ac:dyDescent="0.25">
      <c r="A119" s="610"/>
      <c r="B119" s="528"/>
      <c r="C119" s="613"/>
      <c r="D119" s="581" t="str">
        <f>Organización_Modular!F105</f>
        <v>PEDICURE</v>
      </c>
      <c r="E119" s="420"/>
      <c r="F119" s="261" t="str">
        <f>_xlfn.IFNA(IF(VLOOKUP($D119,Organización_Modular!$F$10:$G$195,2,FALSE)=F$23,Itinerario!T119," ")," ")</f>
        <v xml:space="preserve"> </v>
      </c>
      <c r="G119" s="261" t="str">
        <f>_xlfn.IFNA(IF(VLOOKUP($D119,Organización_Modular!$F$10:$G$195,2,FALSE)=G$23,Itinerario!W119," ")," ")</f>
        <v xml:space="preserve"> </v>
      </c>
      <c r="H119" s="261" t="str">
        <f>_xlfn.IFNA(IF(VLOOKUP($D119,Organización_Modular!$F$10:$G$195,2,FALSE)=H$23,Itinerario!T119," ")," ")</f>
        <v xml:space="preserve"> </v>
      </c>
      <c r="I119" s="261" t="str">
        <f>_xlfn.IFNA(IF(VLOOKUP($D119,Organización_Modular!$F$10:$G$195,2,FALSE)=I$23,Itinerario!W119," ")," ")</f>
        <v xml:space="preserve"> </v>
      </c>
      <c r="J119" s="261" t="str">
        <f>_xlfn.IFNA(IF(VLOOKUP($D119,Organización_Modular!$F$10:$G$195,2,FALSE)=J$23,Itinerario!T119," ")," ")</f>
        <v xml:space="preserve"> </v>
      </c>
      <c r="K119" s="261" t="str">
        <f>_xlfn.IFNA(IF(VLOOKUP($D119,Organización_Modular!$F$10:$G$195,2,FALSE)=K$23,Itinerario!W119," ")," ")</f>
        <v xml:space="preserve"> </v>
      </c>
      <c r="L119" s="261">
        <f>_xlfn.IFNA(IF(VLOOKUP($D119,Organización_Modular!$F$10:$G$195,2,FALSE)=L$23,Itinerario!T119," ")," ")</f>
        <v>4</v>
      </c>
      <c r="M119" s="261">
        <f>_xlfn.IFNA(IF(VLOOKUP($D119,Organización_Modular!$F$10:$G$195,2,FALSE)=M$23,Itinerario!W119," ")," ")</f>
        <v>112</v>
      </c>
      <c r="N119" s="261" t="e">
        <f ca="1">_xludf.IFNA(IF(VLOOKUP($D119,Organización_Modular!$F$10:$G$195,2,FALSE)=N$23,Itinerario!T119," ")," ")</f>
        <v>#NAME?</v>
      </c>
      <c r="O119" s="261" t="e">
        <f ca="1">_xludf.IFNA(IF(VLOOKUP($D119,Organización_Modular!$F$10:$G$195,2,FALSE)=O$23,Itinerario!W119," ")," ")</f>
        <v>#NAME?</v>
      </c>
      <c r="P119" s="261" t="e">
        <f ca="1">_xludf.IFNA(IF(VLOOKUP($D119,Organización_Modular!$F$10:$G$195,2,FALSE)=P$23,Itinerario!T119," ")," ")</f>
        <v>#NAME?</v>
      </c>
      <c r="Q119" s="261" t="e">
        <f ca="1">_xludf.IFNA(IF(VLOOKUP($D119,Organización_Modular!$F$10:$G$195,2,FALSE)=Q$23,Itinerario!W119," ")," ")</f>
        <v>#NAME?</v>
      </c>
      <c r="R119" s="261">
        <f>Organización_Modular!H105</f>
        <v>1</v>
      </c>
      <c r="S119" s="261">
        <f>Organización_Modular!I105</f>
        <v>3</v>
      </c>
      <c r="T119" s="266">
        <f t="shared" si="7"/>
        <v>4</v>
      </c>
      <c r="U119" s="261">
        <f t="shared" si="8"/>
        <v>16</v>
      </c>
      <c r="V119" s="261">
        <f t="shared" si="9"/>
        <v>96</v>
      </c>
      <c r="W119" s="266">
        <f t="shared" si="10"/>
        <v>112</v>
      </c>
      <c r="X119" s="24">
        <f t="shared" si="6"/>
        <v>112</v>
      </c>
      <c r="Y119" s="25"/>
      <c r="Z119" s="25"/>
      <c r="AA119" s="25"/>
      <c r="AB119" s="25"/>
      <c r="AC119" s="25"/>
      <c r="AD119" s="25"/>
      <c r="AE119" s="25"/>
      <c r="AF119" s="25"/>
      <c r="AG119" s="25"/>
      <c r="AH119" s="25"/>
      <c r="AI119" s="25"/>
      <c r="AJ119" s="25"/>
    </row>
    <row r="120" spans="1:36" ht="18" hidden="1" customHeight="1" x14ac:dyDescent="0.25">
      <c r="A120" s="610"/>
      <c r="B120" s="528"/>
      <c r="C120" s="613"/>
      <c r="D120" s="581">
        <f>Organización_Modular!F106</f>
        <v>0</v>
      </c>
      <c r="E120" s="420"/>
      <c r="F120" s="261" t="str">
        <f>_xlfn.IFNA(IF(VLOOKUP($D120,Organización_Modular!$F$10:$G$195,2,FALSE)=F$23,Itinerario!T120," ")," ")</f>
        <v xml:space="preserve"> </v>
      </c>
      <c r="G120" s="261" t="str">
        <f>_xlfn.IFNA(IF(VLOOKUP($D120,Organización_Modular!$F$10:$G$195,2,FALSE)=G$23,Itinerario!W120," ")," ")</f>
        <v xml:space="preserve"> </v>
      </c>
      <c r="H120" s="261" t="str">
        <f>_xlfn.IFNA(IF(VLOOKUP($D120,Organización_Modular!$F$10:$G$195,2,FALSE)=H$23,Itinerario!T120," ")," ")</f>
        <v xml:space="preserve"> </v>
      </c>
      <c r="I120" s="261" t="str">
        <f>_xlfn.IFNA(IF(VLOOKUP($D120,Organización_Modular!$F$10:$G$195,2,FALSE)=I$23,Itinerario!W120," ")," ")</f>
        <v xml:space="preserve"> </v>
      </c>
      <c r="J120" s="261" t="str">
        <f>_xlfn.IFNA(IF(VLOOKUP($D120,Organización_Modular!$F$10:$G$195,2,FALSE)=J$23,Itinerario!T120," ")," ")</f>
        <v xml:space="preserve"> </v>
      </c>
      <c r="K120" s="261" t="str">
        <f>_xlfn.IFNA(IF(VLOOKUP($D120,Organización_Modular!$F$10:$G$195,2,FALSE)=K$23,Itinerario!W120," ")," ")</f>
        <v xml:space="preserve"> </v>
      </c>
      <c r="L120" s="261" t="str">
        <f>_xlfn.IFNA(IF(VLOOKUP($D120,Organización_Modular!$F$10:$G$195,2,FALSE)=L$23,Itinerario!T120," ")," ")</f>
        <v xml:space="preserve"> </v>
      </c>
      <c r="M120" s="261" t="str">
        <f>_xlfn.IFNA(IF(VLOOKUP($D120,Organización_Modular!$F$10:$G$195,2,FALSE)=M$23,Itinerario!W120," ")," ")</f>
        <v xml:space="preserve"> </v>
      </c>
      <c r="N120" s="261" t="e">
        <f ca="1">_xludf.IFNA(IF(VLOOKUP($D120,Organización_Modular!$F$10:$G$195,2,FALSE)=N$23,Itinerario!T120," ")," ")</f>
        <v>#NAME?</v>
      </c>
      <c r="O120" s="261" t="e">
        <f ca="1">_xludf.IFNA(IF(VLOOKUP($D120,Organización_Modular!$F$10:$G$195,2,FALSE)=O$23,Itinerario!W120," ")," ")</f>
        <v>#NAME?</v>
      </c>
      <c r="P120" s="261" t="e">
        <f ca="1">_xludf.IFNA(IF(VLOOKUP($D120,Organización_Modular!$F$10:$G$195,2,FALSE)=P$23,Itinerario!T120," ")," ")</f>
        <v>#NAME?</v>
      </c>
      <c r="Q120" s="261" t="e">
        <f ca="1">_xludf.IFNA(IF(VLOOKUP($D120,Organización_Modular!$F$10:$G$195,2,FALSE)=Q$23,Itinerario!W120," ")," ")</f>
        <v>#NAME?</v>
      </c>
      <c r="R120" s="261">
        <f>Organización_Modular!H106</f>
        <v>0</v>
      </c>
      <c r="S120" s="261">
        <f>Organización_Modular!I106</f>
        <v>0</v>
      </c>
      <c r="T120" s="266">
        <f t="shared" si="7"/>
        <v>0</v>
      </c>
      <c r="U120" s="261">
        <f t="shared" si="8"/>
        <v>0</v>
      </c>
      <c r="V120" s="261">
        <f t="shared" si="9"/>
        <v>0</v>
      </c>
      <c r="W120" s="266">
        <f t="shared" si="10"/>
        <v>0</v>
      </c>
      <c r="X120" s="24">
        <f t="shared" si="6"/>
        <v>0</v>
      </c>
      <c r="Y120" s="25"/>
      <c r="Z120" s="25"/>
      <c r="AA120" s="25"/>
      <c r="AB120" s="25"/>
      <c r="AC120" s="25"/>
      <c r="AD120" s="25"/>
      <c r="AE120" s="25"/>
      <c r="AF120" s="25"/>
      <c r="AG120" s="25"/>
      <c r="AH120" s="25"/>
      <c r="AI120" s="25"/>
      <c r="AJ120" s="25"/>
    </row>
    <row r="121" spans="1:36" ht="18" hidden="1" customHeight="1" x14ac:dyDescent="0.25">
      <c r="A121" s="610"/>
      <c r="B121" s="528"/>
      <c r="C121" s="613"/>
      <c r="D121" s="581">
        <f>Organización_Modular!F107</f>
        <v>0</v>
      </c>
      <c r="E121" s="420"/>
      <c r="F121" s="261" t="str">
        <f>_xlfn.IFNA(IF(VLOOKUP($D121,Organización_Modular!$F$10:$G$195,2,FALSE)=F$23,Itinerario!T121," ")," ")</f>
        <v xml:space="preserve"> </v>
      </c>
      <c r="G121" s="261" t="str">
        <f>_xlfn.IFNA(IF(VLOOKUP($D121,Organización_Modular!$F$10:$G$195,2,FALSE)=G$23,Itinerario!W121," ")," ")</f>
        <v xml:space="preserve"> </v>
      </c>
      <c r="H121" s="261" t="str">
        <f>_xlfn.IFNA(IF(VLOOKUP($D121,Organización_Modular!$F$10:$G$195,2,FALSE)=H$23,Itinerario!T121," ")," ")</f>
        <v xml:space="preserve"> </v>
      </c>
      <c r="I121" s="261" t="str">
        <f>_xlfn.IFNA(IF(VLOOKUP($D121,Organización_Modular!$F$10:$G$195,2,FALSE)=I$23,Itinerario!W121," ")," ")</f>
        <v xml:space="preserve"> </v>
      </c>
      <c r="J121" s="261" t="str">
        <f>_xlfn.IFNA(IF(VLOOKUP($D121,Organización_Modular!$F$10:$G$195,2,FALSE)=J$23,Itinerario!T121," ")," ")</f>
        <v xml:space="preserve"> </v>
      </c>
      <c r="K121" s="261" t="str">
        <f>_xlfn.IFNA(IF(VLOOKUP($D121,Organización_Modular!$F$10:$G$195,2,FALSE)=K$23,Itinerario!W121," ")," ")</f>
        <v xml:space="preserve"> </v>
      </c>
      <c r="L121" s="261" t="str">
        <f>_xlfn.IFNA(IF(VLOOKUP($D121,Organización_Modular!$F$10:$G$195,2,FALSE)=L$23,Itinerario!T121," ")," ")</f>
        <v xml:space="preserve"> </v>
      </c>
      <c r="M121" s="261" t="str">
        <f>_xlfn.IFNA(IF(VLOOKUP($D121,Organización_Modular!$F$10:$G$195,2,FALSE)=M$23,Itinerario!W121," ")," ")</f>
        <v xml:space="preserve"> </v>
      </c>
      <c r="N121" s="261" t="e">
        <f ca="1">_xludf.IFNA(IF(VLOOKUP($D121,Organización_Modular!$F$10:$G$195,2,FALSE)=N$23,Itinerario!T121," ")," ")</f>
        <v>#NAME?</v>
      </c>
      <c r="O121" s="261" t="e">
        <f ca="1">_xludf.IFNA(IF(VLOOKUP($D121,Organización_Modular!$F$10:$G$195,2,FALSE)=O$23,Itinerario!W121," ")," ")</f>
        <v>#NAME?</v>
      </c>
      <c r="P121" s="261" t="e">
        <f ca="1">_xludf.IFNA(IF(VLOOKUP($D121,Organización_Modular!$F$10:$G$195,2,FALSE)=P$23,Itinerario!T121," ")," ")</f>
        <v>#NAME?</v>
      </c>
      <c r="Q121" s="261" t="e">
        <f ca="1">_xludf.IFNA(IF(VLOOKUP($D121,Organización_Modular!$F$10:$G$195,2,FALSE)=Q$23,Itinerario!W121," ")," ")</f>
        <v>#NAME?</v>
      </c>
      <c r="R121" s="261">
        <f>Organización_Modular!H107</f>
        <v>0</v>
      </c>
      <c r="S121" s="261">
        <f>Organización_Modular!I107</f>
        <v>0</v>
      </c>
      <c r="T121" s="266">
        <f t="shared" si="7"/>
        <v>0</v>
      </c>
      <c r="U121" s="261">
        <f t="shared" si="8"/>
        <v>0</v>
      </c>
      <c r="V121" s="261">
        <f t="shared" si="9"/>
        <v>0</v>
      </c>
      <c r="W121" s="266">
        <f t="shared" si="10"/>
        <v>0</v>
      </c>
      <c r="X121" s="24">
        <f t="shared" si="6"/>
        <v>0</v>
      </c>
      <c r="Y121" s="25"/>
      <c r="Z121" s="25"/>
      <c r="AA121" s="25"/>
      <c r="AB121" s="25"/>
      <c r="AC121" s="25"/>
      <c r="AD121" s="25"/>
      <c r="AE121" s="25"/>
      <c r="AF121" s="25"/>
      <c r="AG121" s="25"/>
      <c r="AH121" s="25"/>
      <c r="AI121" s="25"/>
      <c r="AJ121" s="25"/>
    </row>
    <row r="122" spans="1:36" ht="18" hidden="1" customHeight="1" x14ac:dyDescent="0.25">
      <c r="A122" s="610"/>
      <c r="B122" s="528"/>
      <c r="C122" s="613"/>
      <c r="D122" s="581">
        <f>Organización_Modular!F108</f>
        <v>0</v>
      </c>
      <c r="E122" s="420"/>
      <c r="F122" s="261" t="str">
        <f>_xlfn.IFNA(IF(VLOOKUP($D122,Organización_Modular!$F$10:$G$195,2,FALSE)=F$23,Itinerario!T122," ")," ")</f>
        <v xml:space="preserve"> </v>
      </c>
      <c r="G122" s="261" t="str">
        <f>_xlfn.IFNA(IF(VLOOKUP($D122,Organización_Modular!$F$10:$G$195,2,FALSE)=G$23,Itinerario!W122," ")," ")</f>
        <v xml:space="preserve"> </v>
      </c>
      <c r="H122" s="261" t="str">
        <f>_xlfn.IFNA(IF(VLOOKUP($D122,Organización_Modular!$F$10:$G$195,2,FALSE)=H$23,Itinerario!T122," ")," ")</f>
        <v xml:space="preserve"> </v>
      </c>
      <c r="I122" s="261" t="str">
        <f>_xlfn.IFNA(IF(VLOOKUP($D122,Organización_Modular!$F$10:$G$195,2,FALSE)=I$23,Itinerario!W122," ")," ")</f>
        <v xml:space="preserve"> </v>
      </c>
      <c r="J122" s="261" t="str">
        <f>_xlfn.IFNA(IF(VLOOKUP($D122,Organización_Modular!$F$10:$G$195,2,FALSE)=J$23,Itinerario!T122," ")," ")</f>
        <v xml:space="preserve"> </v>
      </c>
      <c r="K122" s="261" t="str">
        <f>_xlfn.IFNA(IF(VLOOKUP($D122,Organización_Modular!$F$10:$G$195,2,FALSE)=K$23,Itinerario!W122," ")," ")</f>
        <v xml:space="preserve"> </v>
      </c>
      <c r="L122" s="261" t="str">
        <f>_xlfn.IFNA(IF(VLOOKUP($D122,Organización_Modular!$F$10:$G$195,2,FALSE)=L$23,Itinerario!T122," ")," ")</f>
        <v xml:space="preserve"> </v>
      </c>
      <c r="M122" s="261" t="str">
        <f>_xlfn.IFNA(IF(VLOOKUP($D122,Organización_Modular!$F$10:$G$195,2,FALSE)=M$23,Itinerario!W122," ")," ")</f>
        <v xml:space="preserve"> </v>
      </c>
      <c r="N122" s="261" t="e">
        <f ca="1">_xludf.IFNA(IF(VLOOKUP($D122,Organización_Modular!$F$10:$G$195,2,FALSE)=N$23,Itinerario!T122," ")," ")</f>
        <v>#NAME?</v>
      </c>
      <c r="O122" s="261" t="e">
        <f ca="1">_xludf.IFNA(IF(VLOOKUP($D122,Organización_Modular!$F$10:$G$195,2,FALSE)=O$23,Itinerario!W122," ")," ")</f>
        <v>#NAME?</v>
      </c>
      <c r="P122" s="261" t="e">
        <f ca="1">_xludf.IFNA(IF(VLOOKUP($D122,Organización_Modular!$F$10:$G$195,2,FALSE)=P$23,Itinerario!T122," ")," ")</f>
        <v>#NAME?</v>
      </c>
      <c r="Q122" s="261" t="e">
        <f ca="1">_xludf.IFNA(IF(VLOOKUP($D122,Organización_Modular!$F$10:$G$195,2,FALSE)=Q$23,Itinerario!W122," ")," ")</f>
        <v>#NAME?</v>
      </c>
      <c r="R122" s="261">
        <f>Organización_Modular!H108</f>
        <v>0</v>
      </c>
      <c r="S122" s="261">
        <f>Organización_Modular!I108</f>
        <v>0</v>
      </c>
      <c r="T122" s="266">
        <f t="shared" si="7"/>
        <v>0</v>
      </c>
      <c r="U122" s="261">
        <f t="shared" si="8"/>
        <v>0</v>
      </c>
      <c r="V122" s="261">
        <f t="shared" si="9"/>
        <v>0</v>
      </c>
      <c r="W122" s="266">
        <f t="shared" si="10"/>
        <v>0</v>
      </c>
      <c r="X122" s="24">
        <f t="shared" si="6"/>
        <v>0</v>
      </c>
      <c r="Y122" s="25"/>
      <c r="Z122" s="25"/>
      <c r="AA122" s="25"/>
      <c r="AB122" s="25"/>
      <c r="AC122" s="25"/>
      <c r="AD122" s="25"/>
      <c r="AE122" s="25"/>
      <c r="AF122" s="25"/>
      <c r="AG122" s="25"/>
      <c r="AH122" s="25"/>
      <c r="AI122" s="25"/>
      <c r="AJ122" s="25"/>
    </row>
    <row r="123" spans="1:36" ht="18" hidden="1" customHeight="1" x14ac:dyDescent="0.25">
      <c r="A123" s="610"/>
      <c r="B123" s="528"/>
      <c r="C123" s="613"/>
      <c r="D123" s="581">
        <f>Organización_Modular!F109</f>
        <v>0</v>
      </c>
      <c r="E123" s="420"/>
      <c r="F123" s="261" t="str">
        <f>_xlfn.IFNA(IF(VLOOKUP($D123,Organización_Modular!$F$10:$G$195,2,FALSE)=F$23,Itinerario!T123," ")," ")</f>
        <v xml:space="preserve"> </v>
      </c>
      <c r="G123" s="261" t="str">
        <f>_xlfn.IFNA(IF(VLOOKUP($D123,Organización_Modular!$F$10:$G$195,2,FALSE)=G$23,Itinerario!W123," ")," ")</f>
        <v xml:space="preserve"> </v>
      </c>
      <c r="H123" s="261" t="str">
        <f>_xlfn.IFNA(IF(VLOOKUP($D123,Organización_Modular!$F$10:$G$195,2,FALSE)=H$23,Itinerario!T123," ")," ")</f>
        <v xml:space="preserve"> </v>
      </c>
      <c r="I123" s="261" t="str">
        <f>_xlfn.IFNA(IF(VLOOKUP($D123,Organización_Modular!$F$10:$G$195,2,FALSE)=I$23,Itinerario!W123," ")," ")</f>
        <v xml:space="preserve"> </v>
      </c>
      <c r="J123" s="261" t="str">
        <f>_xlfn.IFNA(IF(VLOOKUP($D123,Organización_Modular!$F$10:$G$195,2,FALSE)=J$23,Itinerario!T123," ")," ")</f>
        <v xml:space="preserve"> </v>
      </c>
      <c r="K123" s="261" t="str">
        <f>_xlfn.IFNA(IF(VLOOKUP($D123,Organización_Modular!$F$10:$G$195,2,FALSE)=K$23,Itinerario!W123," ")," ")</f>
        <v xml:space="preserve"> </v>
      </c>
      <c r="L123" s="261" t="str">
        <f>_xlfn.IFNA(IF(VLOOKUP($D123,Organización_Modular!$F$10:$G$195,2,FALSE)=L$23,Itinerario!T123," ")," ")</f>
        <v xml:space="preserve"> </v>
      </c>
      <c r="M123" s="261" t="str">
        <f>_xlfn.IFNA(IF(VLOOKUP($D123,Organización_Modular!$F$10:$G$195,2,FALSE)=M$23,Itinerario!W123," ")," ")</f>
        <v xml:space="preserve"> </v>
      </c>
      <c r="N123" s="261" t="e">
        <f ca="1">_xludf.IFNA(IF(VLOOKUP($D123,Organización_Modular!$F$10:$G$195,2,FALSE)=N$23,Itinerario!T123," ")," ")</f>
        <v>#NAME?</v>
      </c>
      <c r="O123" s="261" t="e">
        <f ca="1">_xludf.IFNA(IF(VLOOKUP($D123,Organización_Modular!$F$10:$G$195,2,FALSE)=O$23,Itinerario!W123," ")," ")</f>
        <v>#NAME?</v>
      </c>
      <c r="P123" s="261" t="e">
        <f ca="1">_xludf.IFNA(IF(VLOOKUP($D123,Organización_Modular!$F$10:$G$195,2,FALSE)=P$23,Itinerario!T123," ")," ")</f>
        <v>#NAME?</v>
      </c>
      <c r="Q123" s="261" t="e">
        <f ca="1">_xludf.IFNA(IF(VLOOKUP($D123,Organización_Modular!$F$10:$G$195,2,FALSE)=Q$23,Itinerario!W123," ")," ")</f>
        <v>#NAME?</v>
      </c>
      <c r="R123" s="261">
        <f>Organización_Modular!H109</f>
        <v>0</v>
      </c>
      <c r="S123" s="261">
        <f>Organización_Modular!I109</f>
        <v>0</v>
      </c>
      <c r="T123" s="266">
        <f t="shared" si="7"/>
        <v>0</v>
      </c>
      <c r="U123" s="261">
        <f t="shared" si="8"/>
        <v>0</v>
      </c>
      <c r="V123" s="261">
        <f t="shared" si="9"/>
        <v>0</v>
      </c>
      <c r="W123" s="266">
        <f t="shared" si="10"/>
        <v>0</v>
      </c>
      <c r="X123" s="24">
        <f t="shared" si="6"/>
        <v>0</v>
      </c>
      <c r="Y123" s="25"/>
      <c r="Z123" s="25"/>
      <c r="AA123" s="25"/>
      <c r="AB123" s="25"/>
      <c r="AC123" s="25"/>
      <c r="AD123" s="25"/>
      <c r="AE123" s="25"/>
      <c r="AF123" s="25"/>
      <c r="AG123" s="25"/>
      <c r="AH123" s="25"/>
      <c r="AI123" s="25"/>
      <c r="AJ123" s="25"/>
    </row>
    <row r="124" spans="1:36" ht="18" hidden="1" customHeight="1" x14ac:dyDescent="0.25">
      <c r="A124" s="610"/>
      <c r="B124" s="528"/>
      <c r="C124" s="613"/>
      <c r="D124" s="581">
        <f>Organización_Modular!F110</f>
        <v>0</v>
      </c>
      <c r="E124" s="420"/>
      <c r="F124" s="261" t="str">
        <f>_xlfn.IFNA(IF(VLOOKUP($D124,Organización_Modular!$F$10:$G$195,2,FALSE)=F$23,Itinerario!T124," ")," ")</f>
        <v xml:space="preserve"> </v>
      </c>
      <c r="G124" s="261" t="str">
        <f>_xlfn.IFNA(IF(VLOOKUP($D124,Organización_Modular!$F$10:$G$195,2,FALSE)=G$23,Itinerario!W124," ")," ")</f>
        <v xml:space="preserve"> </v>
      </c>
      <c r="H124" s="261" t="str">
        <f>_xlfn.IFNA(IF(VLOOKUP($D124,Organización_Modular!$F$10:$G$195,2,FALSE)=H$23,Itinerario!T124," ")," ")</f>
        <v xml:space="preserve"> </v>
      </c>
      <c r="I124" s="261" t="str">
        <f>_xlfn.IFNA(IF(VLOOKUP($D124,Organización_Modular!$F$10:$G$195,2,FALSE)=I$23,Itinerario!W124," ")," ")</f>
        <v xml:space="preserve"> </v>
      </c>
      <c r="J124" s="261" t="str">
        <f>_xlfn.IFNA(IF(VLOOKUP($D124,Organización_Modular!$F$10:$G$195,2,FALSE)=J$23,Itinerario!T124," ")," ")</f>
        <v xml:space="preserve"> </v>
      </c>
      <c r="K124" s="261" t="str">
        <f>_xlfn.IFNA(IF(VLOOKUP($D124,Organización_Modular!$F$10:$G$195,2,FALSE)=K$23,Itinerario!W124," ")," ")</f>
        <v xml:space="preserve"> </v>
      </c>
      <c r="L124" s="261" t="str">
        <f>_xlfn.IFNA(IF(VLOOKUP($D124,Organización_Modular!$F$10:$G$195,2,FALSE)=L$23,Itinerario!T124," ")," ")</f>
        <v xml:space="preserve"> </v>
      </c>
      <c r="M124" s="261" t="str">
        <f>_xlfn.IFNA(IF(VLOOKUP($D124,Organización_Modular!$F$10:$G$195,2,FALSE)=M$23,Itinerario!W124," ")," ")</f>
        <v xml:space="preserve"> </v>
      </c>
      <c r="N124" s="261" t="e">
        <f ca="1">_xludf.IFNA(IF(VLOOKUP($D124,Organización_Modular!$F$10:$G$195,2,FALSE)=N$23,Itinerario!T124," ")," ")</f>
        <v>#NAME?</v>
      </c>
      <c r="O124" s="261" t="e">
        <f ca="1">_xludf.IFNA(IF(VLOOKUP($D124,Organización_Modular!$F$10:$G$195,2,FALSE)=O$23,Itinerario!W124," ")," ")</f>
        <v>#NAME?</v>
      </c>
      <c r="P124" s="261" t="e">
        <f ca="1">_xludf.IFNA(IF(VLOOKUP($D124,Organización_Modular!$F$10:$G$195,2,FALSE)=P$23,Itinerario!T124," ")," ")</f>
        <v>#NAME?</v>
      </c>
      <c r="Q124" s="261" t="e">
        <f ca="1">_xludf.IFNA(IF(VLOOKUP($D124,Organización_Modular!$F$10:$G$195,2,FALSE)=Q$23,Itinerario!W124," ")," ")</f>
        <v>#NAME?</v>
      </c>
      <c r="R124" s="261">
        <f>Organización_Modular!H110</f>
        <v>0</v>
      </c>
      <c r="S124" s="261">
        <f>Organización_Modular!I110</f>
        <v>0</v>
      </c>
      <c r="T124" s="266">
        <f t="shared" si="7"/>
        <v>0</v>
      </c>
      <c r="U124" s="261">
        <f t="shared" si="8"/>
        <v>0</v>
      </c>
      <c r="V124" s="261">
        <f t="shared" si="9"/>
        <v>0</v>
      </c>
      <c r="W124" s="266">
        <f t="shared" si="10"/>
        <v>0</v>
      </c>
      <c r="X124" s="24">
        <f t="shared" si="6"/>
        <v>0</v>
      </c>
      <c r="Y124" s="25"/>
      <c r="Z124" s="25"/>
      <c r="AA124" s="25"/>
      <c r="AB124" s="25"/>
      <c r="AC124" s="25"/>
      <c r="AD124" s="25"/>
      <c r="AE124" s="25"/>
      <c r="AF124" s="25"/>
      <c r="AG124" s="25"/>
      <c r="AH124" s="25"/>
      <c r="AI124" s="25"/>
      <c r="AJ124" s="25"/>
    </row>
    <row r="125" spans="1:36" ht="18" hidden="1" customHeight="1" x14ac:dyDescent="0.25">
      <c r="A125" s="610"/>
      <c r="B125" s="528"/>
      <c r="C125" s="613"/>
      <c r="D125" s="581">
        <f>Organización_Modular!F111</f>
        <v>0</v>
      </c>
      <c r="E125" s="420"/>
      <c r="F125" s="261" t="str">
        <f>_xlfn.IFNA(IF(VLOOKUP($D125,Organización_Modular!$F$10:$G$195,2,FALSE)=F$23,Itinerario!T125," ")," ")</f>
        <v xml:space="preserve"> </v>
      </c>
      <c r="G125" s="261" t="str">
        <f>_xlfn.IFNA(IF(VLOOKUP($D125,Organización_Modular!$F$10:$G$195,2,FALSE)=G$23,Itinerario!W125," ")," ")</f>
        <v xml:space="preserve"> </v>
      </c>
      <c r="H125" s="261" t="str">
        <f>_xlfn.IFNA(IF(VLOOKUP($D125,Organización_Modular!$F$10:$G$195,2,FALSE)=H$23,Itinerario!T125," ")," ")</f>
        <v xml:space="preserve"> </v>
      </c>
      <c r="I125" s="261" t="str">
        <f>_xlfn.IFNA(IF(VLOOKUP($D125,Organización_Modular!$F$10:$G$195,2,FALSE)=I$23,Itinerario!W125," ")," ")</f>
        <v xml:space="preserve"> </v>
      </c>
      <c r="J125" s="261" t="str">
        <f>_xlfn.IFNA(IF(VLOOKUP($D125,Organización_Modular!$F$10:$G$195,2,FALSE)=J$23,Itinerario!T125," ")," ")</f>
        <v xml:space="preserve"> </v>
      </c>
      <c r="K125" s="261" t="str">
        <f>_xlfn.IFNA(IF(VLOOKUP($D125,Organización_Modular!$F$10:$G$195,2,FALSE)=K$23,Itinerario!W125," ")," ")</f>
        <v xml:space="preserve"> </v>
      </c>
      <c r="L125" s="261" t="str">
        <f>_xlfn.IFNA(IF(VLOOKUP($D125,Organización_Modular!$F$10:$G$195,2,FALSE)=L$23,Itinerario!T125," ")," ")</f>
        <v xml:space="preserve"> </v>
      </c>
      <c r="M125" s="261" t="str">
        <f>_xlfn.IFNA(IF(VLOOKUP($D125,Organización_Modular!$F$10:$G$195,2,FALSE)=M$23,Itinerario!W125," ")," ")</f>
        <v xml:space="preserve"> </v>
      </c>
      <c r="N125" s="261" t="e">
        <f ca="1">_xludf.IFNA(IF(VLOOKUP($D125,Organización_Modular!$F$10:$G$195,2,FALSE)=N$23,Itinerario!T125," ")," ")</f>
        <v>#NAME?</v>
      </c>
      <c r="O125" s="261" t="e">
        <f ca="1">_xludf.IFNA(IF(VLOOKUP($D125,Organización_Modular!$F$10:$G$195,2,FALSE)=O$23,Itinerario!W125," ")," ")</f>
        <v>#NAME?</v>
      </c>
      <c r="P125" s="261" t="e">
        <f ca="1">_xludf.IFNA(IF(VLOOKUP($D125,Organización_Modular!$F$10:$G$195,2,FALSE)=P$23,Itinerario!T125," ")," ")</f>
        <v>#NAME?</v>
      </c>
      <c r="Q125" s="261" t="e">
        <f ca="1">_xludf.IFNA(IF(VLOOKUP($D125,Organización_Modular!$F$10:$G$195,2,FALSE)=Q$23,Itinerario!W125," ")," ")</f>
        <v>#NAME?</v>
      </c>
      <c r="R125" s="261">
        <f>Organización_Modular!H111</f>
        <v>0</v>
      </c>
      <c r="S125" s="261">
        <f>Organización_Modular!I111</f>
        <v>0</v>
      </c>
      <c r="T125" s="266">
        <f t="shared" si="7"/>
        <v>0</v>
      </c>
      <c r="U125" s="261">
        <f t="shared" si="8"/>
        <v>0</v>
      </c>
      <c r="V125" s="261">
        <f t="shared" si="9"/>
        <v>0</v>
      </c>
      <c r="W125" s="266">
        <f t="shared" si="10"/>
        <v>0</v>
      </c>
      <c r="X125" s="24">
        <f t="shared" si="6"/>
        <v>0</v>
      </c>
      <c r="Y125" s="25"/>
      <c r="Z125" s="25"/>
      <c r="AA125" s="25"/>
      <c r="AB125" s="25"/>
      <c r="AC125" s="25"/>
      <c r="AD125" s="25"/>
      <c r="AE125" s="25"/>
      <c r="AF125" s="25"/>
      <c r="AG125" s="25"/>
      <c r="AH125" s="25"/>
      <c r="AI125" s="25"/>
      <c r="AJ125" s="25"/>
    </row>
    <row r="126" spans="1:36" ht="18" hidden="1" customHeight="1" x14ac:dyDescent="0.25">
      <c r="A126" s="610"/>
      <c r="B126" s="528"/>
      <c r="C126" s="613"/>
      <c r="D126" s="581">
        <f>Organización_Modular!F112</f>
        <v>0</v>
      </c>
      <c r="E126" s="420"/>
      <c r="F126" s="261" t="str">
        <f>_xlfn.IFNA(IF(VLOOKUP($D126,Organización_Modular!$F$10:$G$195,2,FALSE)=F$23,Itinerario!T126," ")," ")</f>
        <v xml:space="preserve"> </v>
      </c>
      <c r="G126" s="261" t="str">
        <f>_xlfn.IFNA(IF(VLOOKUP($D126,Organización_Modular!$F$10:$G$195,2,FALSE)=G$23,Itinerario!W126," ")," ")</f>
        <v xml:space="preserve"> </v>
      </c>
      <c r="H126" s="261" t="str">
        <f>_xlfn.IFNA(IF(VLOOKUP($D126,Organización_Modular!$F$10:$G$195,2,FALSE)=H$23,Itinerario!T126," ")," ")</f>
        <v xml:space="preserve"> </v>
      </c>
      <c r="I126" s="261" t="str">
        <f>_xlfn.IFNA(IF(VLOOKUP($D126,Organización_Modular!$F$10:$G$195,2,FALSE)=I$23,Itinerario!W126," ")," ")</f>
        <v xml:space="preserve"> </v>
      </c>
      <c r="J126" s="261" t="str">
        <f>_xlfn.IFNA(IF(VLOOKUP($D126,Organización_Modular!$F$10:$G$195,2,FALSE)=J$23,Itinerario!T126," ")," ")</f>
        <v xml:space="preserve"> </v>
      </c>
      <c r="K126" s="261" t="str">
        <f>_xlfn.IFNA(IF(VLOOKUP($D126,Organización_Modular!$F$10:$G$195,2,FALSE)=K$23,Itinerario!W126," ")," ")</f>
        <v xml:space="preserve"> </v>
      </c>
      <c r="L126" s="261" t="str">
        <f>_xlfn.IFNA(IF(VLOOKUP($D126,Organización_Modular!$F$10:$G$195,2,FALSE)=L$23,Itinerario!T126," ")," ")</f>
        <v xml:space="preserve"> </v>
      </c>
      <c r="M126" s="261" t="str">
        <f>_xlfn.IFNA(IF(VLOOKUP($D126,Organización_Modular!$F$10:$G$195,2,FALSE)=M$23,Itinerario!W126," ")," ")</f>
        <v xml:space="preserve"> </v>
      </c>
      <c r="N126" s="261" t="e">
        <f ca="1">_xludf.IFNA(IF(VLOOKUP($D126,Organización_Modular!$F$10:$G$195,2,FALSE)=N$23,Itinerario!T126," ")," ")</f>
        <v>#NAME?</v>
      </c>
      <c r="O126" s="261" t="e">
        <f ca="1">_xludf.IFNA(IF(VLOOKUP($D126,Organización_Modular!$F$10:$G$195,2,FALSE)=O$23,Itinerario!W126," ")," ")</f>
        <v>#NAME?</v>
      </c>
      <c r="P126" s="261" t="e">
        <f ca="1">_xludf.IFNA(IF(VLOOKUP($D126,Organización_Modular!$F$10:$G$195,2,FALSE)=P$23,Itinerario!T126," ")," ")</f>
        <v>#NAME?</v>
      </c>
      <c r="Q126" s="261" t="e">
        <f ca="1">_xludf.IFNA(IF(VLOOKUP($D126,Organización_Modular!$F$10:$G$195,2,FALSE)=Q$23,Itinerario!W126," ")," ")</f>
        <v>#NAME?</v>
      </c>
      <c r="R126" s="261">
        <f>Organización_Modular!H112</f>
        <v>0</v>
      </c>
      <c r="S126" s="261">
        <f>Organización_Modular!I112</f>
        <v>0</v>
      </c>
      <c r="T126" s="266">
        <f t="shared" si="7"/>
        <v>0</v>
      </c>
      <c r="U126" s="261">
        <f t="shared" si="8"/>
        <v>0</v>
      </c>
      <c r="V126" s="261">
        <f t="shared" si="9"/>
        <v>0</v>
      </c>
      <c r="W126" s="266">
        <f t="shared" si="10"/>
        <v>0</v>
      </c>
      <c r="X126" s="24">
        <f t="shared" si="6"/>
        <v>0</v>
      </c>
      <c r="Y126" s="25"/>
      <c r="Z126" s="25"/>
      <c r="AA126" s="25"/>
      <c r="AB126" s="25"/>
      <c r="AC126" s="25"/>
      <c r="AD126" s="25"/>
      <c r="AE126" s="25"/>
      <c r="AF126" s="25"/>
      <c r="AG126" s="25"/>
      <c r="AH126" s="25"/>
      <c r="AI126" s="25"/>
      <c r="AJ126" s="25"/>
    </row>
    <row r="127" spans="1:36" ht="18" hidden="1" customHeight="1" x14ac:dyDescent="0.25">
      <c r="A127" s="610"/>
      <c r="B127" s="528"/>
      <c r="C127" s="613"/>
      <c r="D127" s="581">
        <f>Organización_Modular!F113</f>
        <v>0</v>
      </c>
      <c r="E127" s="420"/>
      <c r="F127" s="261" t="str">
        <f>_xlfn.IFNA(IF(VLOOKUP($D127,Organización_Modular!$F$10:$G$195,2,FALSE)=F$23,Itinerario!T127," ")," ")</f>
        <v xml:space="preserve"> </v>
      </c>
      <c r="G127" s="261" t="str">
        <f>_xlfn.IFNA(IF(VLOOKUP($D127,Organización_Modular!$F$10:$G$195,2,FALSE)=G$23,Itinerario!W127," ")," ")</f>
        <v xml:space="preserve"> </v>
      </c>
      <c r="H127" s="261" t="str">
        <f>_xlfn.IFNA(IF(VLOOKUP($D127,Organización_Modular!$F$10:$G$195,2,FALSE)=H$23,Itinerario!T127," ")," ")</f>
        <v xml:space="preserve"> </v>
      </c>
      <c r="I127" s="261" t="str">
        <f>_xlfn.IFNA(IF(VLOOKUP($D127,Organización_Modular!$F$10:$G$195,2,FALSE)=I$23,Itinerario!W127," ")," ")</f>
        <v xml:space="preserve"> </v>
      </c>
      <c r="J127" s="261" t="str">
        <f>_xlfn.IFNA(IF(VLOOKUP($D127,Organización_Modular!$F$10:$G$195,2,FALSE)=J$23,Itinerario!T127," ")," ")</f>
        <v xml:space="preserve"> </v>
      </c>
      <c r="K127" s="261" t="str">
        <f>_xlfn.IFNA(IF(VLOOKUP($D127,Organización_Modular!$F$10:$G$195,2,FALSE)=K$23,Itinerario!W127," ")," ")</f>
        <v xml:space="preserve"> </v>
      </c>
      <c r="L127" s="261" t="str">
        <f>_xlfn.IFNA(IF(VLOOKUP($D127,Organización_Modular!$F$10:$G$195,2,FALSE)=L$23,Itinerario!T127," ")," ")</f>
        <v xml:space="preserve"> </v>
      </c>
      <c r="M127" s="261" t="str">
        <f>_xlfn.IFNA(IF(VLOOKUP($D127,Organización_Modular!$F$10:$G$195,2,FALSE)=M$23,Itinerario!W127," ")," ")</f>
        <v xml:space="preserve"> </v>
      </c>
      <c r="N127" s="261" t="e">
        <f ca="1">_xludf.IFNA(IF(VLOOKUP($D127,Organización_Modular!$F$10:$G$195,2,FALSE)=N$23,Itinerario!T127," ")," ")</f>
        <v>#NAME?</v>
      </c>
      <c r="O127" s="261" t="e">
        <f ca="1">_xludf.IFNA(IF(VLOOKUP($D127,Organización_Modular!$F$10:$G$195,2,FALSE)=O$23,Itinerario!W127," ")," ")</f>
        <v>#NAME?</v>
      </c>
      <c r="P127" s="261" t="e">
        <f ca="1">_xludf.IFNA(IF(VLOOKUP($D127,Organización_Modular!$F$10:$G$195,2,FALSE)=P$23,Itinerario!T127," ")," ")</f>
        <v>#NAME?</v>
      </c>
      <c r="Q127" s="261" t="e">
        <f ca="1">_xludf.IFNA(IF(VLOOKUP($D127,Organización_Modular!$F$10:$G$195,2,FALSE)=Q$23,Itinerario!W127," ")," ")</f>
        <v>#NAME?</v>
      </c>
      <c r="R127" s="261">
        <f>Organización_Modular!H113</f>
        <v>0</v>
      </c>
      <c r="S127" s="261">
        <f>Organización_Modular!I113</f>
        <v>0</v>
      </c>
      <c r="T127" s="266">
        <f t="shared" si="7"/>
        <v>0</v>
      </c>
      <c r="U127" s="261">
        <f t="shared" si="8"/>
        <v>0</v>
      </c>
      <c r="V127" s="261">
        <f t="shared" si="9"/>
        <v>0</v>
      </c>
      <c r="W127" s="266">
        <f t="shared" si="10"/>
        <v>0</v>
      </c>
      <c r="X127" s="24">
        <f t="shared" si="6"/>
        <v>0</v>
      </c>
      <c r="Y127" s="25"/>
      <c r="Z127" s="25"/>
      <c r="AA127" s="25"/>
      <c r="AB127" s="25"/>
      <c r="AC127" s="25"/>
      <c r="AD127" s="25"/>
      <c r="AE127" s="25"/>
      <c r="AF127" s="25"/>
      <c r="AG127" s="25"/>
      <c r="AH127" s="25"/>
      <c r="AI127" s="25"/>
      <c r="AJ127" s="25"/>
    </row>
    <row r="128" spans="1:36" ht="18" hidden="1" customHeight="1" x14ac:dyDescent="0.25">
      <c r="A128" s="610"/>
      <c r="B128" s="528"/>
      <c r="C128" s="613"/>
      <c r="D128" s="581">
        <f>Organización_Modular!F114</f>
        <v>0</v>
      </c>
      <c r="E128" s="420"/>
      <c r="F128" s="261" t="str">
        <f>_xlfn.IFNA(IF(VLOOKUP($D128,Organización_Modular!$F$10:$G$195,2,FALSE)=F$23,Itinerario!T128," ")," ")</f>
        <v xml:space="preserve"> </v>
      </c>
      <c r="G128" s="261" t="str">
        <f>_xlfn.IFNA(IF(VLOOKUP($D128,Organización_Modular!$F$10:$G$195,2,FALSE)=G$23,Itinerario!W128," ")," ")</f>
        <v xml:space="preserve"> </v>
      </c>
      <c r="H128" s="261" t="str">
        <f>_xlfn.IFNA(IF(VLOOKUP($D128,Organización_Modular!$F$10:$G$195,2,FALSE)=H$23,Itinerario!T128," ")," ")</f>
        <v xml:space="preserve"> </v>
      </c>
      <c r="I128" s="261" t="str">
        <f>_xlfn.IFNA(IF(VLOOKUP($D128,Organización_Modular!$F$10:$G$195,2,FALSE)=I$23,Itinerario!W128," ")," ")</f>
        <v xml:space="preserve"> </v>
      </c>
      <c r="J128" s="261" t="str">
        <f>_xlfn.IFNA(IF(VLOOKUP($D128,Organización_Modular!$F$10:$G$195,2,FALSE)=J$23,Itinerario!T128," ")," ")</f>
        <v xml:space="preserve"> </v>
      </c>
      <c r="K128" s="261" t="str">
        <f>_xlfn.IFNA(IF(VLOOKUP($D128,Organización_Modular!$F$10:$G$195,2,FALSE)=K$23,Itinerario!W128," ")," ")</f>
        <v xml:space="preserve"> </v>
      </c>
      <c r="L128" s="261" t="str">
        <f>_xlfn.IFNA(IF(VLOOKUP($D128,Organización_Modular!$F$10:$G$195,2,FALSE)=L$23,Itinerario!T128," ")," ")</f>
        <v xml:space="preserve"> </v>
      </c>
      <c r="M128" s="261" t="str">
        <f>_xlfn.IFNA(IF(VLOOKUP($D128,Organización_Modular!$F$10:$G$195,2,FALSE)=M$23,Itinerario!W128," ")," ")</f>
        <v xml:space="preserve"> </v>
      </c>
      <c r="N128" s="261" t="e">
        <f ca="1">_xludf.IFNA(IF(VLOOKUP($D128,Organización_Modular!$F$10:$G$195,2,FALSE)=N$23,Itinerario!T128," ")," ")</f>
        <v>#NAME?</v>
      </c>
      <c r="O128" s="261" t="e">
        <f ca="1">_xludf.IFNA(IF(VLOOKUP($D128,Organización_Modular!$F$10:$G$195,2,FALSE)=O$23,Itinerario!W128," ")," ")</f>
        <v>#NAME?</v>
      </c>
      <c r="P128" s="261" t="e">
        <f ca="1">_xludf.IFNA(IF(VLOOKUP($D128,Organización_Modular!$F$10:$G$195,2,FALSE)=P$23,Itinerario!T128," ")," ")</f>
        <v>#NAME?</v>
      </c>
      <c r="Q128" s="261" t="e">
        <f ca="1">_xludf.IFNA(IF(VLOOKUP($D128,Organización_Modular!$F$10:$G$195,2,FALSE)=Q$23,Itinerario!W128," ")," ")</f>
        <v>#NAME?</v>
      </c>
      <c r="R128" s="261">
        <f>Organización_Modular!H114</f>
        <v>0</v>
      </c>
      <c r="S128" s="261">
        <f>Organización_Modular!I114</f>
        <v>0</v>
      </c>
      <c r="T128" s="266">
        <f t="shared" si="7"/>
        <v>0</v>
      </c>
      <c r="U128" s="261">
        <f t="shared" si="8"/>
        <v>0</v>
      </c>
      <c r="V128" s="261">
        <f t="shared" si="9"/>
        <v>0</v>
      </c>
      <c r="W128" s="266">
        <f t="shared" si="10"/>
        <v>0</v>
      </c>
      <c r="X128" s="24">
        <f t="shared" si="6"/>
        <v>0</v>
      </c>
      <c r="Y128" s="25"/>
      <c r="Z128" s="25"/>
      <c r="AA128" s="25"/>
      <c r="AB128" s="25"/>
      <c r="AC128" s="25"/>
      <c r="AD128" s="25"/>
      <c r="AE128" s="25"/>
      <c r="AF128" s="25"/>
      <c r="AG128" s="25"/>
      <c r="AH128" s="25"/>
      <c r="AI128" s="25"/>
      <c r="AJ128" s="25"/>
    </row>
    <row r="129" spans="1:36" ht="12.75" hidden="1" customHeight="1" x14ac:dyDescent="0.25">
      <c r="A129" s="610"/>
      <c r="B129" s="528"/>
      <c r="C129" s="613"/>
      <c r="D129" s="581">
        <f>Organización_Modular!F115</f>
        <v>0</v>
      </c>
      <c r="E129" s="420"/>
      <c r="F129" s="261" t="str">
        <f>_xlfn.IFNA(IF(VLOOKUP($D129,Organización_Modular!$F$10:$G$195,2,FALSE)=F$23,Itinerario!T129," ")," ")</f>
        <v xml:space="preserve"> </v>
      </c>
      <c r="G129" s="261" t="str">
        <f>_xlfn.IFNA(IF(VLOOKUP($D129,Organización_Modular!$F$10:$G$195,2,FALSE)=G$23,Itinerario!W129," ")," ")</f>
        <v xml:space="preserve"> </v>
      </c>
      <c r="H129" s="261" t="str">
        <f>_xlfn.IFNA(IF(VLOOKUP($D129,Organización_Modular!$F$10:$G$195,2,FALSE)=H$23,Itinerario!T129," ")," ")</f>
        <v xml:space="preserve"> </v>
      </c>
      <c r="I129" s="261" t="str">
        <f>_xlfn.IFNA(IF(VLOOKUP($D129,Organización_Modular!$F$10:$G$195,2,FALSE)=I$23,Itinerario!W129," ")," ")</f>
        <v xml:space="preserve"> </v>
      </c>
      <c r="J129" s="261" t="str">
        <f>_xlfn.IFNA(IF(VLOOKUP($D129,Organización_Modular!$F$10:$G$195,2,FALSE)=J$23,Itinerario!T129," ")," ")</f>
        <v xml:space="preserve"> </v>
      </c>
      <c r="K129" s="261" t="str">
        <f>_xlfn.IFNA(IF(VLOOKUP($D129,Organización_Modular!$F$10:$G$195,2,FALSE)=K$23,Itinerario!W129," ")," ")</f>
        <v xml:space="preserve"> </v>
      </c>
      <c r="L129" s="261" t="str">
        <f>_xlfn.IFNA(IF(VLOOKUP($D129,Organización_Modular!$F$10:$G$195,2,FALSE)=L$23,Itinerario!T129," ")," ")</f>
        <v xml:space="preserve"> </v>
      </c>
      <c r="M129" s="261" t="str">
        <f>_xlfn.IFNA(IF(VLOOKUP($D129,Organización_Modular!$F$10:$G$195,2,FALSE)=M$23,Itinerario!W129," ")," ")</f>
        <v xml:space="preserve"> </v>
      </c>
      <c r="N129" s="261" t="e">
        <f ca="1">_xludf.IFNA(IF(VLOOKUP($D129,Organización_Modular!$F$10:$G$195,2,FALSE)=N$23,Itinerario!T129," ")," ")</f>
        <v>#NAME?</v>
      </c>
      <c r="O129" s="261" t="e">
        <f ca="1">_xludf.IFNA(IF(VLOOKUP($D129,Organización_Modular!$F$10:$G$195,2,FALSE)=O$23,Itinerario!W129," ")," ")</f>
        <v>#NAME?</v>
      </c>
      <c r="P129" s="261" t="e">
        <f ca="1">_xludf.IFNA(IF(VLOOKUP($D129,Organización_Modular!$F$10:$G$195,2,FALSE)=P$23,Itinerario!T129," ")," ")</f>
        <v>#NAME?</v>
      </c>
      <c r="Q129" s="261" t="e">
        <f ca="1">_xludf.IFNA(IF(VLOOKUP($D129,Organización_Modular!$F$10:$G$195,2,FALSE)=Q$23,Itinerario!W129," ")," ")</f>
        <v>#NAME?</v>
      </c>
      <c r="R129" s="261">
        <f>Organización_Modular!H115</f>
        <v>0</v>
      </c>
      <c r="S129" s="261">
        <f>Organización_Modular!I115</f>
        <v>0</v>
      </c>
      <c r="T129" s="266">
        <f t="shared" si="7"/>
        <v>0</v>
      </c>
      <c r="U129" s="261">
        <f t="shared" si="8"/>
        <v>0</v>
      </c>
      <c r="V129" s="261">
        <f t="shared" si="9"/>
        <v>0</v>
      </c>
      <c r="W129" s="266">
        <f t="shared" si="10"/>
        <v>0</v>
      </c>
      <c r="X129" s="24">
        <f t="shared" si="6"/>
        <v>0</v>
      </c>
      <c r="Y129" s="25"/>
      <c r="Z129" s="25"/>
      <c r="AA129" s="25"/>
      <c r="AB129" s="25"/>
      <c r="AC129" s="25"/>
      <c r="AD129" s="25"/>
      <c r="AE129" s="25"/>
      <c r="AF129" s="25"/>
      <c r="AG129" s="25"/>
      <c r="AH129" s="25"/>
      <c r="AI129" s="25"/>
      <c r="AJ129" s="25"/>
    </row>
    <row r="130" spans="1:36" ht="18" hidden="1" customHeight="1" x14ac:dyDescent="0.25">
      <c r="A130" s="610"/>
      <c r="B130" s="528"/>
      <c r="C130" s="613"/>
      <c r="D130" s="581">
        <f>Organización_Modular!F116</f>
        <v>0</v>
      </c>
      <c r="E130" s="420"/>
      <c r="F130" s="261" t="str">
        <f>_xlfn.IFNA(IF(VLOOKUP($D130,Organización_Modular!$F$10:$G$195,2,FALSE)=F$23,Itinerario!T130," ")," ")</f>
        <v xml:space="preserve"> </v>
      </c>
      <c r="G130" s="261" t="str">
        <f>_xlfn.IFNA(IF(VLOOKUP($D130,Organización_Modular!$F$10:$G$195,2,FALSE)=G$23,Itinerario!W130," ")," ")</f>
        <v xml:space="preserve"> </v>
      </c>
      <c r="H130" s="261" t="str">
        <f>_xlfn.IFNA(IF(VLOOKUP($D130,Organización_Modular!$F$10:$G$195,2,FALSE)=H$23,Itinerario!T130," ")," ")</f>
        <v xml:space="preserve"> </v>
      </c>
      <c r="I130" s="261" t="str">
        <f>_xlfn.IFNA(IF(VLOOKUP($D130,Organización_Modular!$F$10:$G$195,2,FALSE)=I$23,Itinerario!W130," ")," ")</f>
        <v xml:space="preserve"> </v>
      </c>
      <c r="J130" s="261" t="str">
        <f>_xlfn.IFNA(IF(VLOOKUP($D130,Organización_Modular!$F$10:$G$195,2,FALSE)=J$23,Itinerario!T130," ")," ")</f>
        <v xml:space="preserve"> </v>
      </c>
      <c r="K130" s="261" t="str">
        <f>_xlfn.IFNA(IF(VLOOKUP($D130,Organización_Modular!$F$10:$G$195,2,FALSE)=K$23,Itinerario!W130," ")," ")</f>
        <v xml:space="preserve"> </v>
      </c>
      <c r="L130" s="261" t="str">
        <f>_xlfn.IFNA(IF(VLOOKUP($D130,Organización_Modular!$F$10:$G$195,2,FALSE)=L$23,Itinerario!T130," ")," ")</f>
        <v xml:space="preserve"> </v>
      </c>
      <c r="M130" s="261" t="str">
        <f>_xlfn.IFNA(IF(VLOOKUP($D130,Organización_Modular!$F$10:$G$195,2,FALSE)=M$23,Itinerario!W130," ")," ")</f>
        <v xml:space="preserve"> </v>
      </c>
      <c r="N130" s="261" t="e">
        <f ca="1">_xludf.IFNA(IF(VLOOKUP($D130,Organización_Modular!$F$10:$G$195,2,FALSE)=N$23,Itinerario!T130," ")," ")</f>
        <v>#NAME?</v>
      </c>
      <c r="O130" s="261" t="e">
        <f ca="1">_xludf.IFNA(IF(VLOOKUP($D130,Organización_Modular!$F$10:$G$195,2,FALSE)=O$23,Itinerario!W130," ")," ")</f>
        <v>#NAME?</v>
      </c>
      <c r="P130" s="261" t="e">
        <f ca="1">_xludf.IFNA(IF(VLOOKUP($D130,Organización_Modular!$F$10:$G$195,2,FALSE)=P$23,Itinerario!T130," ")," ")</f>
        <v>#NAME?</v>
      </c>
      <c r="Q130" s="261" t="e">
        <f ca="1">_xludf.IFNA(IF(VLOOKUP($D130,Organización_Modular!$F$10:$G$195,2,FALSE)=Q$23,Itinerario!W130," ")," ")</f>
        <v>#NAME?</v>
      </c>
      <c r="R130" s="261">
        <f>Organización_Modular!H116</f>
        <v>0</v>
      </c>
      <c r="S130" s="261">
        <f>Organización_Modular!I116</f>
        <v>0</v>
      </c>
      <c r="T130" s="266">
        <f t="shared" si="7"/>
        <v>0</v>
      </c>
      <c r="U130" s="261">
        <f t="shared" si="8"/>
        <v>0</v>
      </c>
      <c r="V130" s="261">
        <f t="shared" si="9"/>
        <v>0</v>
      </c>
      <c r="W130" s="266">
        <f t="shared" si="10"/>
        <v>0</v>
      </c>
      <c r="X130" s="24">
        <f t="shared" si="6"/>
        <v>0</v>
      </c>
      <c r="Y130" s="25"/>
      <c r="Z130" s="25"/>
      <c r="AA130" s="25"/>
      <c r="AB130" s="25"/>
      <c r="AC130" s="25"/>
      <c r="AD130" s="25"/>
      <c r="AE130" s="25"/>
      <c r="AF130" s="25"/>
      <c r="AG130" s="25"/>
      <c r="AH130" s="25"/>
      <c r="AI130" s="25"/>
      <c r="AJ130" s="25"/>
    </row>
    <row r="131" spans="1:36" ht="18" hidden="1" customHeight="1" x14ac:dyDescent="0.25">
      <c r="A131" s="610"/>
      <c r="B131" s="528"/>
      <c r="C131" s="613"/>
      <c r="D131" s="581">
        <f>Organización_Modular!F117</f>
        <v>0</v>
      </c>
      <c r="E131" s="420"/>
      <c r="F131" s="261" t="str">
        <f>_xlfn.IFNA(IF(VLOOKUP($D131,Organización_Modular!$F$10:$G$195,2,FALSE)=F$23,Itinerario!T131," ")," ")</f>
        <v xml:space="preserve"> </v>
      </c>
      <c r="G131" s="261" t="str">
        <f>_xlfn.IFNA(IF(VLOOKUP($D131,Organización_Modular!$F$10:$G$195,2,FALSE)=G$23,Itinerario!W131," ")," ")</f>
        <v xml:space="preserve"> </v>
      </c>
      <c r="H131" s="261" t="str">
        <f>_xlfn.IFNA(IF(VLOOKUP($D131,Organización_Modular!$F$10:$G$195,2,FALSE)=H$23,Itinerario!T131," ")," ")</f>
        <v xml:space="preserve"> </v>
      </c>
      <c r="I131" s="261" t="str">
        <f>_xlfn.IFNA(IF(VLOOKUP($D131,Organización_Modular!$F$10:$G$195,2,FALSE)=I$23,Itinerario!W131," ")," ")</f>
        <v xml:space="preserve"> </v>
      </c>
      <c r="J131" s="261" t="str">
        <f>_xlfn.IFNA(IF(VLOOKUP($D131,Organización_Modular!$F$10:$G$195,2,FALSE)=J$23,Itinerario!T131," ")," ")</f>
        <v xml:space="preserve"> </v>
      </c>
      <c r="K131" s="261" t="str">
        <f>_xlfn.IFNA(IF(VLOOKUP($D131,Organización_Modular!$F$10:$G$195,2,FALSE)=K$23,Itinerario!W131," ")," ")</f>
        <v xml:space="preserve"> </v>
      </c>
      <c r="L131" s="261" t="str">
        <f>_xlfn.IFNA(IF(VLOOKUP($D131,Organización_Modular!$F$10:$G$195,2,FALSE)=L$23,Itinerario!T131," ")," ")</f>
        <v xml:space="preserve"> </v>
      </c>
      <c r="M131" s="261" t="str">
        <f>_xlfn.IFNA(IF(VLOOKUP($D131,Organización_Modular!$F$10:$G$195,2,FALSE)=M$23,Itinerario!W131," ")," ")</f>
        <v xml:space="preserve"> </v>
      </c>
      <c r="N131" s="261" t="e">
        <f ca="1">_xludf.IFNA(IF(VLOOKUP($D131,Organización_Modular!$F$10:$G$195,2,FALSE)=N$23,Itinerario!T131," ")," ")</f>
        <v>#NAME?</v>
      </c>
      <c r="O131" s="261" t="e">
        <f ca="1">_xludf.IFNA(IF(VLOOKUP($D131,Organización_Modular!$F$10:$G$195,2,FALSE)=O$23,Itinerario!W131," ")," ")</f>
        <v>#NAME?</v>
      </c>
      <c r="P131" s="261" t="e">
        <f ca="1">_xludf.IFNA(IF(VLOOKUP($D131,Organización_Modular!$F$10:$G$195,2,FALSE)=P$23,Itinerario!T131," ")," ")</f>
        <v>#NAME?</v>
      </c>
      <c r="Q131" s="261" t="e">
        <f ca="1">_xludf.IFNA(IF(VLOOKUP($D131,Organización_Modular!$F$10:$G$195,2,FALSE)=Q$23,Itinerario!W131," ")," ")</f>
        <v>#NAME?</v>
      </c>
      <c r="R131" s="261">
        <f>Organización_Modular!H117</f>
        <v>0</v>
      </c>
      <c r="S131" s="261">
        <f>Organización_Modular!I117</f>
        <v>0</v>
      </c>
      <c r="T131" s="266">
        <f t="shared" si="7"/>
        <v>0</v>
      </c>
      <c r="U131" s="261">
        <f t="shared" si="8"/>
        <v>0</v>
      </c>
      <c r="V131" s="261">
        <f t="shared" si="9"/>
        <v>0</v>
      </c>
      <c r="W131" s="266">
        <f t="shared" si="10"/>
        <v>0</v>
      </c>
      <c r="X131" s="24">
        <f t="shared" si="6"/>
        <v>0</v>
      </c>
      <c r="Y131" s="25"/>
      <c r="Z131" s="25"/>
      <c r="AA131" s="25"/>
      <c r="AB131" s="25"/>
      <c r="AC131" s="25"/>
      <c r="AD131" s="25"/>
      <c r="AE131" s="25"/>
      <c r="AF131" s="25"/>
      <c r="AG131" s="25"/>
      <c r="AH131" s="25"/>
      <c r="AI131" s="25"/>
      <c r="AJ131" s="25"/>
    </row>
    <row r="132" spans="1:36" ht="18" hidden="1" customHeight="1" x14ac:dyDescent="0.25">
      <c r="A132" s="610"/>
      <c r="B132" s="528"/>
      <c r="C132" s="613"/>
      <c r="D132" s="581">
        <f>Organización_Modular!F118</f>
        <v>0</v>
      </c>
      <c r="E132" s="420"/>
      <c r="F132" s="261" t="str">
        <f>_xlfn.IFNA(IF(VLOOKUP($D132,Organización_Modular!$F$10:$G$195,2,FALSE)=F$23,Itinerario!T132," ")," ")</f>
        <v xml:space="preserve"> </v>
      </c>
      <c r="G132" s="261" t="str">
        <f>_xlfn.IFNA(IF(VLOOKUP($D132,Organización_Modular!$F$10:$G$195,2,FALSE)=G$23,Itinerario!W132," ")," ")</f>
        <v xml:space="preserve"> </v>
      </c>
      <c r="H132" s="261" t="str">
        <f>_xlfn.IFNA(IF(VLOOKUP($D132,Organización_Modular!$F$10:$G$195,2,FALSE)=H$23,Itinerario!T132," ")," ")</f>
        <v xml:space="preserve"> </v>
      </c>
      <c r="I132" s="261" t="str">
        <f>_xlfn.IFNA(IF(VLOOKUP($D132,Organización_Modular!$F$10:$G$195,2,FALSE)=I$23,Itinerario!W132," ")," ")</f>
        <v xml:space="preserve"> </v>
      </c>
      <c r="J132" s="261" t="str">
        <f>_xlfn.IFNA(IF(VLOOKUP($D132,Organización_Modular!$F$10:$G$195,2,FALSE)=J$23,Itinerario!T132," ")," ")</f>
        <v xml:space="preserve"> </v>
      </c>
      <c r="K132" s="261" t="str">
        <f>_xlfn.IFNA(IF(VLOOKUP($D132,Organización_Modular!$F$10:$G$195,2,FALSE)=K$23,Itinerario!W132," ")," ")</f>
        <v xml:space="preserve"> </v>
      </c>
      <c r="L132" s="261" t="str">
        <f>_xlfn.IFNA(IF(VLOOKUP($D132,Organización_Modular!$F$10:$G$195,2,FALSE)=L$23,Itinerario!T132," ")," ")</f>
        <v xml:space="preserve"> </v>
      </c>
      <c r="M132" s="261" t="str">
        <f>_xlfn.IFNA(IF(VLOOKUP($D132,Organización_Modular!$F$10:$G$195,2,FALSE)=M$23,Itinerario!W132," ")," ")</f>
        <v xml:space="preserve"> </v>
      </c>
      <c r="N132" s="261" t="e">
        <f ca="1">_xludf.IFNA(IF(VLOOKUP($D132,Organización_Modular!$F$10:$G$195,2,FALSE)=N$23,Itinerario!T132," ")," ")</f>
        <v>#NAME?</v>
      </c>
      <c r="O132" s="261" t="e">
        <f ca="1">_xludf.IFNA(IF(VLOOKUP($D132,Organización_Modular!$F$10:$G$195,2,FALSE)=O$23,Itinerario!W132," ")," ")</f>
        <v>#NAME?</v>
      </c>
      <c r="P132" s="261" t="e">
        <f ca="1">_xludf.IFNA(IF(VLOOKUP($D132,Organización_Modular!$F$10:$G$195,2,FALSE)=P$23,Itinerario!T132," ")," ")</f>
        <v>#NAME?</v>
      </c>
      <c r="Q132" s="261" t="e">
        <f ca="1">_xludf.IFNA(IF(VLOOKUP($D132,Organización_Modular!$F$10:$G$195,2,FALSE)=Q$23,Itinerario!W132," ")," ")</f>
        <v>#NAME?</v>
      </c>
      <c r="R132" s="261">
        <f>Organización_Modular!H118</f>
        <v>0</v>
      </c>
      <c r="S132" s="261">
        <f>Organización_Modular!I118</f>
        <v>0</v>
      </c>
      <c r="T132" s="266">
        <f t="shared" si="7"/>
        <v>0</v>
      </c>
      <c r="U132" s="261">
        <f t="shared" si="8"/>
        <v>0</v>
      </c>
      <c r="V132" s="261">
        <f t="shared" si="9"/>
        <v>0</v>
      </c>
      <c r="W132" s="266">
        <f t="shared" si="10"/>
        <v>0</v>
      </c>
      <c r="X132" s="24">
        <f t="shared" si="6"/>
        <v>0</v>
      </c>
      <c r="Y132" s="25"/>
      <c r="Z132" s="25"/>
      <c r="AA132" s="25"/>
      <c r="AB132" s="25"/>
      <c r="AC132" s="25"/>
      <c r="AD132" s="25"/>
      <c r="AE132" s="25"/>
      <c r="AF132" s="25"/>
      <c r="AG132" s="25"/>
      <c r="AH132" s="25"/>
      <c r="AI132" s="25"/>
      <c r="AJ132" s="25"/>
    </row>
    <row r="133" spans="1:36" ht="18" hidden="1" customHeight="1" x14ac:dyDescent="0.25">
      <c r="A133" s="610"/>
      <c r="B133" s="528"/>
      <c r="C133" s="613"/>
      <c r="D133" s="581">
        <f>Organización_Modular!F119</f>
        <v>0</v>
      </c>
      <c r="E133" s="420"/>
      <c r="F133" s="261" t="str">
        <f>_xlfn.IFNA(IF(VLOOKUP($D133,Organización_Modular!$F$10:$G$195,2,FALSE)=F$23,Itinerario!T133," ")," ")</f>
        <v xml:space="preserve"> </v>
      </c>
      <c r="G133" s="261" t="str">
        <f>_xlfn.IFNA(IF(VLOOKUP($D133,Organización_Modular!$F$10:$G$195,2,FALSE)=G$23,Itinerario!W133," ")," ")</f>
        <v xml:space="preserve"> </v>
      </c>
      <c r="H133" s="261" t="str">
        <f>_xlfn.IFNA(IF(VLOOKUP($D133,Organización_Modular!$F$10:$G$195,2,FALSE)=H$23,Itinerario!T133," ")," ")</f>
        <v xml:space="preserve"> </v>
      </c>
      <c r="I133" s="261" t="str">
        <f>_xlfn.IFNA(IF(VLOOKUP($D133,Organización_Modular!$F$10:$G$195,2,FALSE)=I$23,Itinerario!W133," ")," ")</f>
        <v xml:space="preserve"> </v>
      </c>
      <c r="J133" s="261" t="str">
        <f>_xlfn.IFNA(IF(VLOOKUP($D133,Organización_Modular!$F$10:$G$195,2,FALSE)=J$23,Itinerario!T133," ")," ")</f>
        <v xml:space="preserve"> </v>
      </c>
      <c r="K133" s="261" t="str">
        <f>_xlfn.IFNA(IF(VLOOKUP($D133,Organización_Modular!$F$10:$G$195,2,FALSE)=K$23,Itinerario!W133," ")," ")</f>
        <v xml:space="preserve"> </v>
      </c>
      <c r="L133" s="261" t="str">
        <f>_xlfn.IFNA(IF(VLOOKUP($D133,Organización_Modular!$F$10:$G$195,2,FALSE)=L$23,Itinerario!T133," ")," ")</f>
        <v xml:space="preserve"> </v>
      </c>
      <c r="M133" s="261" t="str">
        <f>_xlfn.IFNA(IF(VLOOKUP($D133,Organización_Modular!$F$10:$G$195,2,FALSE)=M$23,Itinerario!W133," ")," ")</f>
        <v xml:space="preserve"> </v>
      </c>
      <c r="N133" s="261" t="e">
        <f ca="1">_xludf.IFNA(IF(VLOOKUP($D133,Organización_Modular!$F$10:$G$195,2,FALSE)=N$23,Itinerario!T133," ")," ")</f>
        <v>#NAME?</v>
      </c>
      <c r="O133" s="261" t="e">
        <f ca="1">_xludf.IFNA(IF(VLOOKUP($D133,Organización_Modular!$F$10:$G$195,2,FALSE)=O$23,Itinerario!W133," ")," ")</f>
        <v>#NAME?</v>
      </c>
      <c r="P133" s="261" t="e">
        <f ca="1">_xludf.IFNA(IF(VLOOKUP($D133,Organización_Modular!$F$10:$G$195,2,FALSE)=P$23,Itinerario!T133," ")," ")</f>
        <v>#NAME?</v>
      </c>
      <c r="Q133" s="261" t="e">
        <f ca="1">_xludf.IFNA(IF(VLOOKUP($D133,Organización_Modular!$F$10:$G$195,2,FALSE)=Q$23,Itinerario!W133," ")," ")</f>
        <v>#NAME?</v>
      </c>
      <c r="R133" s="261">
        <f>Organización_Modular!H119</f>
        <v>0</v>
      </c>
      <c r="S133" s="261">
        <f>Organización_Modular!I119</f>
        <v>0</v>
      </c>
      <c r="T133" s="266">
        <f t="shared" si="7"/>
        <v>0</v>
      </c>
      <c r="U133" s="261">
        <f t="shared" si="8"/>
        <v>0</v>
      </c>
      <c r="V133" s="261">
        <f t="shared" si="9"/>
        <v>0</v>
      </c>
      <c r="W133" s="266">
        <f t="shared" si="10"/>
        <v>0</v>
      </c>
      <c r="X133" s="24">
        <f t="shared" si="6"/>
        <v>0</v>
      </c>
      <c r="Y133" s="25"/>
      <c r="Z133" s="25"/>
      <c r="AA133" s="25"/>
      <c r="AB133" s="25"/>
      <c r="AC133" s="25"/>
      <c r="AD133" s="25"/>
      <c r="AE133" s="25"/>
      <c r="AF133" s="25"/>
      <c r="AG133" s="25"/>
      <c r="AH133" s="25"/>
      <c r="AI133" s="25"/>
      <c r="AJ133" s="25"/>
    </row>
    <row r="134" spans="1:36" ht="18" hidden="1" customHeight="1" x14ac:dyDescent="0.25">
      <c r="A134" s="610"/>
      <c r="B134" s="528"/>
      <c r="C134" s="613"/>
      <c r="D134" s="581">
        <f>Organización_Modular!F120</f>
        <v>0</v>
      </c>
      <c r="E134" s="420"/>
      <c r="F134" s="261" t="str">
        <f>_xlfn.IFNA(IF(VLOOKUP($D134,Organización_Modular!$F$10:$G$195,2,FALSE)=F$23,Itinerario!T134," ")," ")</f>
        <v xml:space="preserve"> </v>
      </c>
      <c r="G134" s="261" t="str">
        <f>_xlfn.IFNA(IF(VLOOKUP($D134,Organización_Modular!$F$10:$G$195,2,FALSE)=G$23,Itinerario!W134," ")," ")</f>
        <v xml:space="preserve"> </v>
      </c>
      <c r="H134" s="261" t="str">
        <f>_xlfn.IFNA(IF(VLOOKUP($D134,Organización_Modular!$F$10:$G$195,2,FALSE)=H$23,Itinerario!T134," ")," ")</f>
        <v xml:space="preserve"> </v>
      </c>
      <c r="I134" s="261" t="str">
        <f>_xlfn.IFNA(IF(VLOOKUP($D134,Organización_Modular!$F$10:$G$195,2,FALSE)=I$23,Itinerario!W134," ")," ")</f>
        <v xml:space="preserve"> </v>
      </c>
      <c r="J134" s="261" t="str">
        <f>_xlfn.IFNA(IF(VLOOKUP($D134,Organización_Modular!$F$10:$G$195,2,FALSE)=J$23,Itinerario!T134," ")," ")</f>
        <v xml:space="preserve"> </v>
      </c>
      <c r="K134" s="261" t="str">
        <f>_xlfn.IFNA(IF(VLOOKUP($D134,Organización_Modular!$F$10:$G$195,2,FALSE)=K$23,Itinerario!W134," ")," ")</f>
        <v xml:space="preserve"> </v>
      </c>
      <c r="L134" s="261" t="str">
        <f>_xlfn.IFNA(IF(VLOOKUP($D134,Organización_Modular!$F$10:$G$195,2,FALSE)=L$23,Itinerario!T134," ")," ")</f>
        <v xml:space="preserve"> </v>
      </c>
      <c r="M134" s="261" t="str">
        <f>_xlfn.IFNA(IF(VLOOKUP($D134,Organización_Modular!$F$10:$G$195,2,FALSE)=M$23,Itinerario!W134," ")," ")</f>
        <v xml:space="preserve"> </v>
      </c>
      <c r="N134" s="261" t="e">
        <f ca="1">_xludf.IFNA(IF(VLOOKUP($D134,Organización_Modular!$F$10:$G$195,2,FALSE)=N$23,Itinerario!T134," ")," ")</f>
        <v>#NAME?</v>
      </c>
      <c r="O134" s="261" t="e">
        <f ca="1">_xludf.IFNA(IF(VLOOKUP($D134,Organización_Modular!$F$10:$G$195,2,FALSE)=O$23,Itinerario!W134," ")," ")</f>
        <v>#NAME?</v>
      </c>
      <c r="P134" s="261" t="e">
        <f ca="1">_xludf.IFNA(IF(VLOOKUP($D134,Organización_Modular!$F$10:$G$195,2,FALSE)=P$23,Itinerario!T134," ")," ")</f>
        <v>#NAME?</v>
      </c>
      <c r="Q134" s="261" t="e">
        <f ca="1">_xludf.IFNA(IF(VLOOKUP($D134,Organización_Modular!$F$10:$G$195,2,FALSE)=Q$23,Itinerario!W134," ")," ")</f>
        <v>#NAME?</v>
      </c>
      <c r="R134" s="261">
        <f>Organización_Modular!H120</f>
        <v>0</v>
      </c>
      <c r="S134" s="261">
        <f>Organización_Modular!I120</f>
        <v>0</v>
      </c>
      <c r="T134" s="266">
        <f t="shared" si="7"/>
        <v>0</v>
      </c>
      <c r="U134" s="261">
        <f t="shared" si="8"/>
        <v>0</v>
      </c>
      <c r="V134" s="261">
        <f t="shared" si="9"/>
        <v>0</v>
      </c>
      <c r="W134" s="266">
        <f t="shared" si="10"/>
        <v>0</v>
      </c>
      <c r="X134" s="24">
        <f t="shared" si="6"/>
        <v>0</v>
      </c>
      <c r="Y134" s="25"/>
      <c r="Z134" s="25"/>
      <c r="AA134" s="25"/>
      <c r="AB134" s="25"/>
      <c r="AC134" s="25"/>
      <c r="AD134" s="25"/>
      <c r="AE134" s="25"/>
      <c r="AF134" s="25"/>
      <c r="AG134" s="25"/>
      <c r="AH134" s="25"/>
      <c r="AI134" s="25"/>
      <c r="AJ134" s="25"/>
    </row>
    <row r="135" spans="1:36" ht="18" hidden="1" customHeight="1" x14ac:dyDescent="0.25">
      <c r="A135" s="610"/>
      <c r="B135" s="528"/>
      <c r="C135" s="613"/>
      <c r="D135" s="581">
        <f>Organización_Modular!F121</f>
        <v>0</v>
      </c>
      <c r="E135" s="420"/>
      <c r="F135" s="261" t="str">
        <f>_xlfn.IFNA(IF(VLOOKUP($D135,Organización_Modular!$F$10:$G$195,2,FALSE)=F$23,Itinerario!T135," ")," ")</f>
        <v xml:space="preserve"> </v>
      </c>
      <c r="G135" s="261" t="str">
        <f>_xlfn.IFNA(IF(VLOOKUP($D135,Organización_Modular!$F$10:$G$195,2,FALSE)=G$23,Itinerario!W135," ")," ")</f>
        <v xml:space="preserve"> </v>
      </c>
      <c r="H135" s="261" t="str">
        <f>_xlfn.IFNA(IF(VLOOKUP($D135,Organización_Modular!$F$10:$G$195,2,FALSE)=H$23,Itinerario!T135," ")," ")</f>
        <v xml:space="preserve"> </v>
      </c>
      <c r="I135" s="261" t="str">
        <f>_xlfn.IFNA(IF(VLOOKUP($D135,Organización_Modular!$F$10:$G$195,2,FALSE)=I$23,Itinerario!W135," ")," ")</f>
        <v xml:space="preserve"> </v>
      </c>
      <c r="J135" s="261" t="str">
        <f>_xlfn.IFNA(IF(VLOOKUP($D135,Organización_Modular!$F$10:$G$195,2,FALSE)=J$23,Itinerario!T135," ")," ")</f>
        <v xml:space="preserve"> </v>
      </c>
      <c r="K135" s="261" t="str">
        <f>_xlfn.IFNA(IF(VLOOKUP($D135,Organización_Modular!$F$10:$G$195,2,FALSE)=K$23,Itinerario!W135," ")," ")</f>
        <v xml:space="preserve"> </v>
      </c>
      <c r="L135" s="261" t="str">
        <f>_xlfn.IFNA(IF(VLOOKUP($D135,Organización_Modular!$F$10:$G$195,2,FALSE)=L$23,Itinerario!T135," ")," ")</f>
        <v xml:space="preserve"> </v>
      </c>
      <c r="M135" s="261" t="str">
        <f>_xlfn.IFNA(IF(VLOOKUP($D135,Organización_Modular!$F$10:$G$195,2,FALSE)=M$23,Itinerario!W135," ")," ")</f>
        <v xml:space="preserve"> </v>
      </c>
      <c r="N135" s="261" t="e">
        <f ca="1">_xludf.IFNA(IF(VLOOKUP($D135,Organización_Modular!$F$10:$G$195,2,FALSE)=N$23,Itinerario!T135," ")," ")</f>
        <v>#NAME?</v>
      </c>
      <c r="O135" s="261" t="e">
        <f ca="1">_xludf.IFNA(IF(VLOOKUP($D135,Organización_Modular!$F$10:$G$195,2,FALSE)=O$23,Itinerario!W135," ")," ")</f>
        <v>#NAME?</v>
      </c>
      <c r="P135" s="261" t="e">
        <f ca="1">_xludf.IFNA(IF(VLOOKUP($D135,Organización_Modular!$F$10:$G$195,2,FALSE)=P$23,Itinerario!T135," ")," ")</f>
        <v>#NAME?</v>
      </c>
      <c r="Q135" s="261" t="e">
        <f ca="1">_xludf.IFNA(IF(VLOOKUP($D135,Organización_Modular!$F$10:$G$195,2,FALSE)=Q$23,Itinerario!W135," ")," ")</f>
        <v>#NAME?</v>
      </c>
      <c r="R135" s="261">
        <f>Organización_Modular!H121</f>
        <v>0</v>
      </c>
      <c r="S135" s="261">
        <f>Organización_Modular!I121</f>
        <v>0</v>
      </c>
      <c r="T135" s="266">
        <f t="shared" si="7"/>
        <v>0</v>
      </c>
      <c r="U135" s="261">
        <f t="shared" si="8"/>
        <v>0</v>
      </c>
      <c r="V135" s="261">
        <f t="shared" si="9"/>
        <v>0</v>
      </c>
      <c r="W135" s="266">
        <f t="shared" si="10"/>
        <v>0</v>
      </c>
      <c r="X135" s="24">
        <f t="shared" si="6"/>
        <v>0</v>
      </c>
      <c r="Y135" s="25"/>
      <c r="Z135" s="25"/>
      <c r="AA135" s="25"/>
      <c r="AB135" s="25"/>
      <c r="AC135" s="25"/>
      <c r="AD135" s="25"/>
      <c r="AE135" s="25"/>
      <c r="AF135" s="25"/>
      <c r="AG135" s="25"/>
      <c r="AH135" s="25"/>
      <c r="AI135" s="25"/>
      <c r="AJ135" s="25"/>
    </row>
    <row r="136" spans="1:36" ht="18" hidden="1" customHeight="1" x14ac:dyDescent="0.25">
      <c r="A136" s="610"/>
      <c r="B136" s="529"/>
      <c r="C136" s="614"/>
      <c r="D136" s="581">
        <f>Organización_Modular!F122</f>
        <v>0</v>
      </c>
      <c r="E136" s="420"/>
      <c r="F136" s="261" t="str">
        <f>_xlfn.IFNA(IF(VLOOKUP($D136,Organización_Modular!$F$10:$G$195,2,FALSE)=F$23,Itinerario!T136," ")," ")</f>
        <v xml:space="preserve"> </v>
      </c>
      <c r="G136" s="261" t="str">
        <f>_xlfn.IFNA(IF(VLOOKUP($D136,Organización_Modular!$F$10:$G$195,2,FALSE)=G$23,Itinerario!W136," ")," ")</f>
        <v xml:space="preserve"> </v>
      </c>
      <c r="H136" s="261" t="str">
        <f>_xlfn.IFNA(IF(VLOOKUP($D136,Organización_Modular!$F$10:$G$195,2,FALSE)=H$23,Itinerario!T136," ")," ")</f>
        <v xml:space="preserve"> </v>
      </c>
      <c r="I136" s="261" t="str">
        <f>_xlfn.IFNA(IF(VLOOKUP($D136,Organización_Modular!$F$10:$G$195,2,FALSE)=I$23,Itinerario!W136," ")," ")</f>
        <v xml:space="preserve"> </v>
      </c>
      <c r="J136" s="261" t="str">
        <f>_xlfn.IFNA(IF(VLOOKUP($D136,Organización_Modular!$F$10:$G$195,2,FALSE)=J$23,Itinerario!T136," ")," ")</f>
        <v xml:space="preserve"> </v>
      </c>
      <c r="K136" s="261" t="str">
        <f>_xlfn.IFNA(IF(VLOOKUP($D136,Organización_Modular!$F$10:$G$195,2,FALSE)=K$23,Itinerario!W136," ")," ")</f>
        <v xml:space="preserve"> </v>
      </c>
      <c r="L136" s="261" t="str">
        <f>_xlfn.IFNA(IF(VLOOKUP($D136,Organización_Modular!$F$10:$G$195,2,FALSE)=L$23,Itinerario!T136," ")," ")</f>
        <v xml:space="preserve"> </v>
      </c>
      <c r="M136" s="261" t="str">
        <f>_xlfn.IFNA(IF(VLOOKUP($D136,Organización_Modular!$F$10:$G$195,2,FALSE)=M$23,Itinerario!W136," ")," ")</f>
        <v xml:space="preserve"> </v>
      </c>
      <c r="N136" s="261" t="e">
        <f ca="1">_xludf.IFNA(IF(VLOOKUP($D136,Organización_Modular!$F$10:$G$195,2,FALSE)=N$23,Itinerario!T136," ")," ")</f>
        <v>#NAME?</v>
      </c>
      <c r="O136" s="261" t="e">
        <f ca="1">_xludf.IFNA(IF(VLOOKUP($D136,Organización_Modular!$F$10:$G$195,2,FALSE)=O$23,Itinerario!W136," ")," ")</f>
        <v>#NAME?</v>
      </c>
      <c r="P136" s="261" t="e">
        <f ca="1">_xludf.IFNA(IF(VLOOKUP($D136,Organización_Modular!$F$10:$G$195,2,FALSE)=P$23,Itinerario!T136," ")," ")</f>
        <v>#NAME?</v>
      </c>
      <c r="Q136" s="261" t="e">
        <f ca="1">_xludf.IFNA(IF(VLOOKUP($D136,Organización_Modular!$F$10:$G$195,2,FALSE)=Q$23,Itinerario!W136," ")," ")</f>
        <v>#NAME?</v>
      </c>
      <c r="R136" s="261">
        <f>Organización_Modular!H122</f>
        <v>0</v>
      </c>
      <c r="S136" s="261">
        <f>Organización_Modular!I122</f>
        <v>0</v>
      </c>
      <c r="T136" s="266">
        <f t="shared" si="7"/>
        <v>0</v>
      </c>
      <c r="U136" s="261">
        <f t="shared" si="8"/>
        <v>0</v>
      </c>
      <c r="V136" s="261">
        <f t="shared" si="9"/>
        <v>0</v>
      </c>
      <c r="W136" s="266">
        <f t="shared" si="10"/>
        <v>0</v>
      </c>
      <c r="X136" s="24">
        <f t="shared" si="6"/>
        <v>0</v>
      </c>
      <c r="Y136" s="25"/>
      <c r="Z136" s="25"/>
      <c r="AA136" s="25"/>
      <c r="AB136" s="25"/>
      <c r="AC136" s="25"/>
      <c r="AD136" s="25"/>
      <c r="AE136" s="25"/>
      <c r="AF136" s="25"/>
      <c r="AG136" s="25"/>
      <c r="AH136" s="25"/>
      <c r="AI136" s="25"/>
      <c r="AJ136" s="25"/>
    </row>
    <row r="137" spans="1:36" ht="86.25" customHeight="1" x14ac:dyDescent="0.25">
      <c r="A137" s="610"/>
      <c r="B137" s="537" t="str">
        <f>B44</f>
        <v>Competencias para la empleabilidad</v>
      </c>
      <c r="C137" s="606" t="str">
        <f>Organización_Modular!C123</f>
        <v>CE3. Emprendimiento.- identificar nuevas oportunidades de proyectos o negocios que generen valor y sean sostenibles, organizando y distribuyendo los recursos para su funcionamiento con creatividad, liderazgo y ética permanente, articulando acciones que permitan desarrollar innovaciones en la creación de bienes y servicios, así como en procesos de productos ya existentes.
CE5. Solución de problemas,  identificar situaciones complejas para evaluar posibles soluciones, aplicando un conjunto de herramienta flexibles que conlleve a la atención de una necesidad. (UD)</v>
      </c>
      <c r="D137" s="581" t="str">
        <f>Organización_Modular!F123</f>
        <v>PLAN DE NEGOCIO</v>
      </c>
      <c r="E137" s="420"/>
      <c r="F137" s="261" t="str">
        <f>_xlfn.IFNA(IF(VLOOKUP($D137,Organización_Modular!$F$10:$G$195,2,FALSE)=F$23,Itinerario!T137," ")," ")</f>
        <v xml:space="preserve"> </v>
      </c>
      <c r="G137" s="261" t="str">
        <f>_xlfn.IFNA(IF(VLOOKUP($D137,Organización_Modular!$F$10:$G$195,2,FALSE)=G$23,Itinerario!W137," ")," ")</f>
        <v xml:space="preserve"> </v>
      </c>
      <c r="H137" s="261" t="str">
        <f>_xlfn.IFNA(IF(VLOOKUP($D137,Organización_Modular!$F$10:$G$195,2,FALSE)=H$23,Itinerario!T137," ")," ")</f>
        <v xml:space="preserve"> </v>
      </c>
      <c r="I137" s="261" t="str">
        <f>_xlfn.IFNA(IF(VLOOKUP($D137,Organización_Modular!$F$10:$G$195,2,FALSE)=I$23,Itinerario!W137," ")," ")</f>
        <v xml:space="preserve"> </v>
      </c>
      <c r="J137" s="261" t="str">
        <f>_xlfn.IFNA(IF(VLOOKUP($D137,Organización_Modular!$F$10:$G$195,2,FALSE)=J$23,Itinerario!T137," ")," ")</f>
        <v xml:space="preserve"> </v>
      </c>
      <c r="K137" s="261" t="str">
        <f>_xlfn.IFNA(IF(VLOOKUP($D137,Organización_Modular!$F$10:$G$195,2,FALSE)=K$23,Itinerario!W137," ")," ")</f>
        <v xml:space="preserve"> </v>
      </c>
      <c r="L137" s="261">
        <f>_xlfn.IFNA(IF(VLOOKUP($D137,Organización_Modular!$F$10:$G$195,2,FALSE)=L$23,Itinerario!T137," ")," ")</f>
        <v>2</v>
      </c>
      <c r="M137" s="261">
        <f>_xlfn.IFNA(IF(VLOOKUP($D137,Organización_Modular!$F$10:$G$195,2,FALSE)=M$23,Itinerario!W137," ")," ")</f>
        <v>48</v>
      </c>
      <c r="N137" s="261" t="e">
        <f ca="1">_xludf.IFNA(IF(VLOOKUP($D137,Organización_Modular!$F$10:$G$195,2,FALSE)=N$23,Itinerario!T137," ")," ")</f>
        <v>#NAME?</v>
      </c>
      <c r="O137" s="261" t="e">
        <f ca="1">_xludf.IFNA(IF(VLOOKUP($D137,Organización_Modular!$F$10:$G$195,2,FALSE)=O$23,Itinerario!W137," ")," ")</f>
        <v>#NAME?</v>
      </c>
      <c r="P137" s="261" t="e">
        <f ca="1">_xludf.IFNA(IF(VLOOKUP($D137,Organización_Modular!$F$10:$G$195,2,FALSE)=P$23,Itinerario!T137," ")," ")</f>
        <v>#NAME?</v>
      </c>
      <c r="Q137" s="261" t="e">
        <f ca="1">_xludf.IFNA(IF(VLOOKUP($D137,Organización_Modular!$F$10:$G$195,2,FALSE)=Q$23,Itinerario!W137," ")," ")</f>
        <v>#NAME?</v>
      </c>
      <c r="R137" s="261">
        <f>Organización_Modular!H123</f>
        <v>1</v>
      </c>
      <c r="S137" s="261">
        <f>Organización_Modular!I123</f>
        <v>1</v>
      </c>
      <c r="T137" s="266">
        <f t="shared" si="7"/>
        <v>2</v>
      </c>
      <c r="U137" s="261">
        <f t="shared" si="8"/>
        <v>16</v>
      </c>
      <c r="V137" s="261">
        <f t="shared" si="9"/>
        <v>32</v>
      </c>
      <c r="W137" s="266">
        <f t="shared" si="10"/>
        <v>48</v>
      </c>
      <c r="X137" s="24">
        <f t="shared" si="6"/>
        <v>48</v>
      </c>
      <c r="Y137" s="25"/>
      <c r="Z137" s="25"/>
      <c r="AA137" s="25"/>
      <c r="AB137" s="25"/>
      <c r="AC137" s="25"/>
      <c r="AD137" s="25"/>
      <c r="AE137" s="25"/>
      <c r="AF137" s="25"/>
      <c r="AG137" s="25"/>
      <c r="AH137" s="25"/>
      <c r="AI137" s="25"/>
      <c r="AJ137" s="25"/>
    </row>
    <row r="138" spans="1:36" ht="75" customHeight="1" x14ac:dyDescent="0.25">
      <c r="A138" s="610"/>
      <c r="B138" s="605"/>
      <c r="C138" s="607"/>
      <c r="D138" s="581" t="str">
        <f>Organización_Modular!F124</f>
        <v>PROYECTOS EMPRESARIALES</v>
      </c>
      <c r="E138" s="420"/>
      <c r="F138" s="261" t="str">
        <f>_xlfn.IFNA(IF(VLOOKUP($D138,Organización_Modular!$F$10:$G$195,2,FALSE)=F$23,Itinerario!T138," ")," ")</f>
        <v xml:space="preserve"> </v>
      </c>
      <c r="G138" s="261" t="str">
        <f>_xlfn.IFNA(IF(VLOOKUP($D138,Organización_Modular!$F$10:$G$195,2,FALSE)=G$23,Itinerario!W138," ")," ")</f>
        <v xml:space="preserve"> </v>
      </c>
      <c r="H138" s="261" t="str">
        <f>_xlfn.IFNA(IF(VLOOKUP($D138,Organización_Modular!$F$10:$G$195,2,FALSE)=H$23,Itinerario!T138," ")," ")</f>
        <v xml:space="preserve"> </v>
      </c>
      <c r="I138" s="261" t="str">
        <f>_xlfn.IFNA(IF(VLOOKUP($D138,Organización_Modular!$F$10:$G$195,2,FALSE)=I$23,Itinerario!W138," ")," ")</f>
        <v xml:space="preserve"> </v>
      </c>
      <c r="J138" s="261" t="str">
        <f>_xlfn.IFNA(IF(VLOOKUP($D138,Organización_Modular!$F$10:$G$195,2,FALSE)=J$23,Itinerario!T138," ")," ")</f>
        <v xml:space="preserve"> </v>
      </c>
      <c r="K138" s="261" t="str">
        <f>_xlfn.IFNA(IF(VLOOKUP($D138,Organización_Modular!$F$10:$G$195,2,FALSE)=K$23,Itinerario!W138," ")," ")</f>
        <v xml:space="preserve"> </v>
      </c>
      <c r="L138" s="261">
        <f>_xlfn.IFNA(IF(VLOOKUP($D138,Organización_Modular!$F$10:$G$195,2,FALSE)=L$23,Itinerario!T138," ")," ")</f>
        <v>2</v>
      </c>
      <c r="M138" s="261">
        <f>_xlfn.IFNA(IF(VLOOKUP($D138,Organización_Modular!$F$10:$G$195,2,FALSE)=M$23,Itinerario!W138," ")," ")</f>
        <v>48</v>
      </c>
      <c r="N138" s="261" t="e">
        <f ca="1">_xludf.IFNA(IF(VLOOKUP($D138,Organización_Modular!$F$10:$G$195,2,FALSE)=N$23,Itinerario!T138," ")," ")</f>
        <v>#NAME?</v>
      </c>
      <c r="O138" s="261" t="e">
        <f ca="1">_xludf.IFNA(IF(VLOOKUP($D138,Organización_Modular!$F$10:$G$195,2,FALSE)=O$23,Itinerario!W138," ")," ")</f>
        <v>#NAME?</v>
      </c>
      <c r="P138" s="261" t="e">
        <f ca="1">_xludf.IFNA(IF(VLOOKUP($D138,Organización_Modular!$F$10:$G$195,2,FALSE)=P$23,Itinerario!T138," ")," ")</f>
        <v>#NAME?</v>
      </c>
      <c r="Q138" s="261" t="e">
        <f ca="1">_xludf.IFNA(IF(VLOOKUP($D138,Organización_Modular!$F$10:$G$195,2,FALSE)=Q$23,Itinerario!W138," ")," ")</f>
        <v>#NAME?</v>
      </c>
      <c r="R138" s="261">
        <f>Organización_Modular!H124</f>
        <v>1</v>
      </c>
      <c r="S138" s="261">
        <f>Organización_Modular!I124</f>
        <v>1</v>
      </c>
      <c r="T138" s="266">
        <f t="shared" si="7"/>
        <v>2</v>
      </c>
      <c r="U138" s="261">
        <f t="shared" si="8"/>
        <v>16</v>
      </c>
      <c r="V138" s="261">
        <f t="shared" si="9"/>
        <v>32</v>
      </c>
      <c r="W138" s="266">
        <f t="shared" si="10"/>
        <v>48</v>
      </c>
      <c r="X138" s="24">
        <f t="shared" si="6"/>
        <v>48</v>
      </c>
      <c r="Y138" s="25"/>
      <c r="Z138" s="25"/>
      <c r="AA138" s="25"/>
      <c r="AB138" s="25"/>
      <c r="AC138" s="25"/>
      <c r="AD138" s="25"/>
      <c r="AE138" s="25"/>
      <c r="AF138" s="25"/>
      <c r="AG138" s="25"/>
      <c r="AH138" s="25"/>
      <c r="AI138" s="25"/>
      <c r="AJ138" s="25"/>
    </row>
    <row r="139" spans="1:36" ht="85.5" customHeight="1" x14ac:dyDescent="0.25">
      <c r="A139" s="610"/>
      <c r="B139" s="605"/>
      <c r="C139" s="607"/>
      <c r="D139" s="581" t="str">
        <f>Organización_Modular!F125</f>
        <v>HABILIDADES PARA RESOLVER PROBLEMAS</v>
      </c>
      <c r="E139" s="420"/>
      <c r="F139" s="261" t="str">
        <f>_xlfn.IFNA(IF(VLOOKUP($D139,Organización_Modular!$F$10:$G$195,2,FALSE)=F$23,Itinerario!T139," ")," ")</f>
        <v xml:space="preserve"> </v>
      </c>
      <c r="G139" s="261" t="str">
        <f>_xlfn.IFNA(IF(VLOOKUP($D139,Organización_Modular!$F$10:$G$195,2,FALSE)=G$23,Itinerario!W139," ")," ")</f>
        <v xml:space="preserve"> </v>
      </c>
      <c r="H139" s="261" t="str">
        <f>_xlfn.IFNA(IF(VLOOKUP($D139,Organización_Modular!$F$10:$G$195,2,FALSE)=H$23,Itinerario!T139," ")," ")</f>
        <v xml:space="preserve"> </v>
      </c>
      <c r="I139" s="261" t="str">
        <f>_xlfn.IFNA(IF(VLOOKUP($D139,Organización_Modular!$F$10:$G$195,2,FALSE)=I$23,Itinerario!W139," ")," ")</f>
        <v xml:space="preserve"> </v>
      </c>
      <c r="J139" s="261" t="str">
        <f>_xlfn.IFNA(IF(VLOOKUP($D139,Organización_Modular!$F$10:$G$195,2,FALSE)=J$23,Itinerario!T139," ")," ")</f>
        <v xml:space="preserve"> </v>
      </c>
      <c r="K139" s="261" t="str">
        <f>_xlfn.IFNA(IF(VLOOKUP($D139,Organización_Modular!$F$10:$G$195,2,FALSE)=K$23,Itinerario!W139," ")," ")</f>
        <v xml:space="preserve"> </v>
      </c>
      <c r="L139" s="261">
        <f>_xlfn.IFNA(IF(VLOOKUP($D139,Organización_Modular!$F$10:$G$195,2,FALSE)=L$23,Itinerario!T139," ")," ")</f>
        <v>2</v>
      </c>
      <c r="M139" s="261">
        <f>_xlfn.IFNA(IF(VLOOKUP($D139,Organización_Modular!$F$10:$G$195,2,FALSE)=M$23,Itinerario!W139," ")," ")</f>
        <v>48</v>
      </c>
      <c r="N139" s="261" t="e">
        <f ca="1">_xludf.IFNA(IF(VLOOKUP($D139,Organización_Modular!$F$10:$G$195,2,FALSE)=N$23,Itinerario!T139," ")," ")</f>
        <v>#NAME?</v>
      </c>
      <c r="O139" s="261" t="e">
        <f ca="1">_xludf.IFNA(IF(VLOOKUP($D139,Organización_Modular!$F$10:$G$195,2,FALSE)=O$23,Itinerario!W139," ")," ")</f>
        <v>#NAME?</v>
      </c>
      <c r="P139" s="261" t="e">
        <f ca="1">_xludf.IFNA(IF(VLOOKUP($D139,Organización_Modular!$F$10:$G$195,2,FALSE)=P$23,Itinerario!T139," ")," ")</f>
        <v>#NAME?</v>
      </c>
      <c r="Q139" s="261" t="e">
        <f ca="1">_xludf.IFNA(IF(VLOOKUP($D139,Organización_Modular!$F$10:$G$195,2,FALSE)=Q$23,Itinerario!W139," ")," ")</f>
        <v>#NAME?</v>
      </c>
      <c r="R139" s="261">
        <f>Organización_Modular!H125</f>
        <v>1</v>
      </c>
      <c r="S139" s="261">
        <f>Organización_Modular!I125</f>
        <v>1</v>
      </c>
      <c r="T139" s="266">
        <f t="shared" si="7"/>
        <v>2</v>
      </c>
      <c r="U139" s="261">
        <f t="shared" si="8"/>
        <v>16</v>
      </c>
      <c r="V139" s="261">
        <f t="shared" si="9"/>
        <v>32</v>
      </c>
      <c r="W139" s="266">
        <f t="shared" si="10"/>
        <v>48</v>
      </c>
      <c r="X139" s="24">
        <f t="shared" si="6"/>
        <v>48</v>
      </c>
      <c r="Y139" s="25"/>
      <c r="Z139" s="25"/>
      <c r="AA139" s="25"/>
      <c r="AB139" s="25"/>
      <c r="AC139" s="25"/>
      <c r="AD139" s="25"/>
      <c r="AE139" s="25"/>
      <c r="AF139" s="25"/>
      <c r="AG139" s="25"/>
      <c r="AH139" s="25"/>
      <c r="AI139" s="25"/>
      <c r="AJ139" s="25"/>
    </row>
    <row r="140" spans="1:36" ht="18" hidden="1" customHeight="1" x14ac:dyDescent="0.25">
      <c r="A140" s="610"/>
      <c r="B140" s="605"/>
      <c r="C140" s="607"/>
      <c r="D140" s="581">
        <f>Organización_Modular!F126</f>
        <v>0</v>
      </c>
      <c r="E140" s="420"/>
      <c r="F140" s="261" t="str">
        <f>_xlfn.IFNA(IF(VLOOKUP($D140,Organización_Modular!$F$10:$G$195,2,FALSE)=F$23,Itinerario!T140," ")," ")</f>
        <v xml:space="preserve"> </v>
      </c>
      <c r="G140" s="261" t="str">
        <f>_xlfn.IFNA(IF(VLOOKUP($D140,Organización_Modular!$F$10:$G$195,2,FALSE)=G$23,Itinerario!W140," ")," ")</f>
        <v xml:space="preserve"> </v>
      </c>
      <c r="H140" s="261" t="str">
        <f>_xlfn.IFNA(IF(VLOOKUP($D140,Organización_Modular!$F$10:$G$195,2,FALSE)=H$23,Itinerario!T140," ")," ")</f>
        <v xml:space="preserve"> </v>
      </c>
      <c r="I140" s="261" t="str">
        <f>_xlfn.IFNA(IF(VLOOKUP($D140,Organización_Modular!$F$10:$G$195,2,FALSE)=I$23,Itinerario!W140," ")," ")</f>
        <v xml:space="preserve"> </v>
      </c>
      <c r="J140" s="261" t="str">
        <f>_xlfn.IFNA(IF(VLOOKUP($D140,Organización_Modular!$F$10:$G$195,2,FALSE)=J$23,Itinerario!T140," ")," ")</f>
        <v xml:space="preserve"> </v>
      </c>
      <c r="K140" s="261" t="str">
        <f>_xlfn.IFNA(IF(VLOOKUP($D140,Organización_Modular!$F$10:$G$195,2,FALSE)=K$23,Itinerario!W140," ")," ")</f>
        <v xml:space="preserve"> </v>
      </c>
      <c r="L140" s="261" t="str">
        <f>_xlfn.IFNA(IF(VLOOKUP($D140,Organización_Modular!$F$10:$G$195,2,FALSE)=L$23,Itinerario!T140," ")," ")</f>
        <v xml:space="preserve"> </v>
      </c>
      <c r="M140" s="261" t="str">
        <f>_xlfn.IFNA(IF(VLOOKUP($D140,Organización_Modular!$F$10:$G$195,2,FALSE)=M$23,Itinerario!W140," ")," ")</f>
        <v xml:space="preserve"> </v>
      </c>
      <c r="N140" s="261" t="e">
        <f ca="1">_xludf.IFNA(IF(VLOOKUP($D140,Organización_Modular!$F$10:$G$195,2,FALSE)=N$23,Itinerario!T140," ")," ")</f>
        <v>#NAME?</v>
      </c>
      <c r="O140" s="261" t="e">
        <f ca="1">_xludf.IFNA(IF(VLOOKUP($D140,Organización_Modular!$F$10:$G$195,2,FALSE)=O$23,Itinerario!W140," ")," ")</f>
        <v>#NAME?</v>
      </c>
      <c r="P140" s="261" t="e">
        <f ca="1">_xludf.IFNA(IF(VLOOKUP($D140,Organización_Modular!$F$10:$G$195,2,FALSE)=P$23,Itinerario!T140," ")," ")</f>
        <v>#NAME?</v>
      </c>
      <c r="Q140" s="261" t="e">
        <f ca="1">_xludf.IFNA(IF(VLOOKUP($D140,Organización_Modular!$F$10:$G$195,2,FALSE)=Q$23,Itinerario!W140," ")," ")</f>
        <v>#NAME?</v>
      </c>
      <c r="R140" s="261">
        <f>Organización_Modular!H126</f>
        <v>0</v>
      </c>
      <c r="S140" s="261">
        <f>Organización_Modular!I126</f>
        <v>0</v>
      </c>
      <c r="T140" s="266">
        <f t="shared" si="7"/>
        <v>0</v>
      </c>
      <c r="U140" s="261">
        <f t="shared" si="8"/>
        <v>0</v>
      </c>
      <c r="V140" s="261">
        <f t="shared" si="9"/>
        <v>0</v>
      </c>
      <c r="W140" s="266">
        <f t="shared" si="10"/>
        <v>0</v>
      </c>
      <c r="X140" s="24">
        <f t="shared" si="6"/>
        <v>0</v>
      </c>
      <c r="Y140" s="25"/>
      <c r="Z140" s="25"/>
      <c r="AA140" s="25"/>
      <c r="AB140" s="25"/>
      <c r="AC140" s="25"/>
      <c r="AD140" s="25"/>
      <c r="AE140" s="25"/>
      <c r="AF140" s="25"/>
      <c r="AG140" s="25"/>
      <c r="AH140" s="25"/>
      <c r="AI140" s="25"/>
      <c r="AJ140" s="25"/>
    </row>
    <row r="141" spans="1:36" ht="18" hidden="1" customHeight="1" x14ac:dyDescent="0.25">
      <c r="A141" s="610"/>
      <c r="B141" s="605"/>
      <c r="C141" s="607"/>
      <c r="D141" s="581">
        <f>Organización_Modular!F127</f>
        <v>0</v>
      </c>
      <c r="E141" s="420"/>
      <c r="F141" s="261" t="str">
        <f>_xlfn.IFNA(IF(VLOOKUP($D141,Organización_Modular!$F$10:$G$195,2,FALSE)=F$23,Itinerario!T141," ")," ")</f>
        <v xml:space="preserve"> </v>
      </c>
      <c r="G141" s="261" t="str">
        <f>_xlfn.IFNA(IF(VLOOKUP($D141,Organización_Modular!$F$10:$G$195,2,FALSE)=G$23,Itinerario!W141," ")," ")</f>
        <v xml:space="preserve"> </v>
      </c>
      <c r="H141" s="261" t="str">
        <f>_xlfn.IFNA(IF(VLOOKUP($D141,Organización_Modular!$F$10:$G$195,2,FALSE)=H$23,Itinerario!T141," ")," ")</f>
        <v xml:space="preserve"> </v>
      </c>
      <c r="I141" s="261" t="str">
        <f>_xlfn.IFNA(IF(VLOOKUP($D141,Organización_Modular!$F$10:$G$195,2,FALSE)=I$23,Itinerario!W141," ")," ")</f>
        <v xml:space="preserve"> </v>
      </c>
      <c r="J141" s="261" t="str">
        <f>_xlfn.IFNA(IF(VLOOKUP($D141,Organización_Modular!$F$10:$G$195,2,FALSE)=J$23,Itinerario!T141," ")," ")</f>
        <v xml:space="preserve"> </v>
      </c>
      <c r="K141" s="261" t="str">
        <f>_xlfn.IFNA(IF(VLOOKUP($D141,Organización_Modular!$F$10:$G$195,2,FALSE)=K$23,Itinerario!W141," ")," ")</f>
        <v xml:space="preserve"> </v>
      </c>
      <c r="L141" s="261" t="str">
        <f>_xlfn.IFNA(IF(VLOOKUP($D141,Organización_Modular!$F$10:$G$195,2,FALSE)=L$23,Itinerario!T141," ")," ")</f>
        <v xml:space="preserve"> </v>
      </c>
      <c r="M141" s="261" t="str">
        <f>_xlfn.IFNA(IF(VLOOKUP($D141,Organización_Modular!$F$10:$G$195,2,FALSE)=M$23,Itinerario!W141," ")," ")</f>
        <v xml:space="preserve"> </v>
      </c>
      <c r="N141" s="261" t="e">
        <f ca="1">_xludf.IFNA(IF(VLOOKUP($D141,Organización_Modular!$F$10:$G$195,2,FALSE)=N$23,Itinerario!T141," ")," ")</f>
        <v>#NAME?</v>
      </c>
      <c r="O141" s="261" t="e">
        <f ca="1">_xludf.IFNA(IF(VLOOKUP($D141,Organización_Modular!$F$10:$G$195,2,FALSE)=O$23,Itinerario!W141," ")," ")</f>
        <v>#NAME?</v>
      </c>
      <c r="P141" s="261" t="e">
        <f ca="1">_xludf.IFNA(IF(VLOOKUP($D141,Organización_Modular!$F$10:$G$195,2,FALSE)=P$23,Itinerario!T141," ")," ")</f>
        <v>#NAME?</v>
      </c>
      <c r="Q141" s="261" t="e">
        <f ca="1">_xludf.IFNA(IF(VLOOKUP($D141,Organización_Modular!$F$10:$G$195,2,FALSE)=Q$23,Itinerario!W141," ")," ")</f>
        <v>#NAME?</v>
      </c>
      <c r="R141" s="261">
        <f>Organización_Modular!H127</f>
        <v>0</v>
      </c>
      <c r="S141" s="261">
        <f>Organización_Modular!I127</f>
        <v>0</v>
      </c>
      <c r="T141" s="266">
        <f t="shared" si="7"/>
        <v>0</v>
      </c>
      <c r="U141" s="261">
        <f t="shared" si="8"/>
        <v>0</v>
      </c>
      <c r="V141" s="261">
        <f t="shared" si="9"/>
        <v>0</v>
      </c>
      <c r="W141" s="266">
        <f t="shared" si="10"/>
        <v>0</v>
      </c>
      <c r="X141" s="24">
        <f t="shared" si="6"/>
        <v>0</v>
      </c>
      <c r="Y141" s="25"/>
      <c r="Z141" s="25"/>
      <c r="AA141" s="25"/>
      <c r="AB141" s="25"/>
      <c r="AC141" s="25"/>
      <c r="AD141" s="25"/>
      <c r="AE141" s="25"/>
      <c r="AF141" s="25"/>
      <c r="AG141" s="25"/>
      <c r="AH141" s="25"/>
      <c r="AI141" s="25"/>
      <c r="AJ141" s="25"/>
    </row>
    <row r="142" spans="1:36" ht="18" hidden="1" customHeight="1" x14ac:dyDescent="0.25">
      <c r="A142" s="610"/>
      <c r="B142" s="605"/>
      <c r="C142" s="607"/>
      <c r="D142" s="581">
        <f>Organización_Modular!F128</f>
        <v>0</v>
      </c>
      <c r="E142" s="420"/>
      <c r="F142" s="261" t="str">
        <f>_xlfn.IFNA(IF(VLOOKUP($D142,Organización_Modular!$F$10:$G$195,2,FALSE)=F$23,Itinerario!T142," ")," ")</f>
        <v xml:space="preserve"> </v>
      </c>
      <c r="G142" s="261" t="str">
        <f>_xlfn.IFNA(IF(VLOOKUP($D142,Organización_Modular!$F$10:$G$195,2,FALSE)=G$23,Itinerario!W142," ")," ")</f>
        <v xml:space="preserve"> </v>
      </c>
      <c r="H142" s="261" t="str">
        <f>_xlfn.IFNA(IF(VLOOKUP($D142,Organización_Modular!$F$10:$G$195,2,FALSE)=H$23,Itinerario!T142," ")," ")</f>
        <v xml:space="preserve"> </v>
      </c>
      <c r="I142" s="261" t="str">
        <f>_xlfn.IFNA(IF(VLOOKUP($D142,Organización_Modular!$F$10:$G$195,2,FALSE)=I$23,Itinerario!W142," ")," ")</f>
        <v xml:space="preserve"> </v>
      </c>
      <c r="J142" s="261" t="str">
        <f>_xlfn.IFNA(IF(VLOOKUP($D142,Organización_Modular!$F$10:$G$195,2,FALSE)=J$23,Itinerario!T142," ")," ")</f>
        <v xml:space="preserve"> </v>
      </c>
      <c r="K142" s="261" t="str">
        <f>_xlfn.IFNA(IF(VLOOKUP($D142,Organización_Modular!$F$10:$G$195,2,FALSE)=K$23,Itinerario!W142," ")," ")</f>
        <v xml:space="preserve"> </v>
      </c>
      <c r="L142" s="261" t="str">
        <f>_xlfn.IFNA(IF(VLOOKUP($D142,Organización_Modular!$F$10:$G$195,2,FALSE)=L$23,Itinerario!T142," ")," ")</f>
        <v xml:space="preserve"> </v>
      </c>
      <c r="M142" s="261" t="str">
        <f>_xlfn.IFNA(IF(VLOOKUP($D142,Organización_Modular!$F$10:$G$195,2,FALSE)=M$23,Itinerario!W142," ")," ")</f>
        <v xml:space="preserve"> </v>
      </c>
      <c r="N142" s="261" t="e">
        <f ca="1">_xludf.IFNA(IF(VLOOKUP($D142,Organización_Modular!$F$10:$G$195,2,FALSE)=N$23,Itinerario!T142," ")," ")</f>
        <v>#NAME?</v>
      </c>
      <c r="O142" s="261" t="e">
        <f ca="1">_xludf.IFNA(IF(VLOOKUP($D142,Organización_Modular!$F$10:$G$195,2,FALSE)=O$23,Itinerario!W142," ")," ")</f>
        <v>#NAME?</v>
      </c>
      <c r="P142" s="261" t="e">
        <f ca="1">_xludf.IFNA(IF(VLOOKUP($D142,Organización_Modular!$F$10:$G$195,2,FALSE)=P$23,Itinerario!T142," ")," ")</f>
        <v>#NAME?</v>
      </c>
      <c r="Q142" s="261" t="e">
        <f ca="1">_xludf.IFNA(IF(VLOOKUP($D142,Organización_Modular!$F$10:$G$195,2,FALSE)=Q$23,Itinerario!W142," ")," ")</f>
        <v>#NAME?</v>
      </c>
      <c r="R142" s="261">
        <f>Organización_Modular!H128</f>
        <v>0</v>
      </c>
      <c r="S142" s="261">
        <f>Organización_Modular!I128</f>
        <v>0</v>
      </c>
      <c r="T142" s="266">
        <f t="shared" si="7"/>
        <v>0</v>
      </c>
      <c r="U142" s="261">
        <f t="shared" si="8"/>
        <v>0</v>
      </c>
      <c r="V142" s="261">
        <f t="shared" si="9"/>
        <v>0</v>
      </c>
      <c r="W142" s="266">
        <f t="shared" si="10"/>
        <v>0</v>
      </c>
      <c r="X142" s="24">
        <f t="shared" si="6"/>
        <v>0</v>
      </c>
      <c r="Y142" s="25"/>
      <c r="Z142" s="25"/>
      <c r="AA142" s="25"/>
      <c r="AB142" s="25"/>
      <c r="AC142" s="25"/>
      <c r="AD142" s="25"/>
      <c r="AE142" s="25"/>
      <c r="AF142" s="25"/>
      <c r="AG142" s="25"/>
      <c r="AH142" s="25"/>
      <c r="AI142" s="25"/>
      <c r="AJ142" s="25"/>
    </row>
    <row r="143" spans="1:36" ht="18" hidden="1" customHeight="1" x14ac:dyDescent="0.25">
      <c r="A143" s="610"/>
      <c r="B143" s="605"/>
      <c r="C143" s="607"/>
      <c r="D143" s="581">
        <f>Organización_Modular!F129</f>
        <v>0</v>
      </c>
      <c r="E143" s="420"/>
      <c r="F143" s="261" t="str">
        <f>_xlfn.IFNA(IF(VLOOKUP($D143,Organización_Modular!$F$10:$G$195,2,FALSE)=F$23,Itinerario!T143," ")," ")</f>
        <v xml:space="preserve"> </v>
      </c>
      <c r="G143" s="261" t="str">
        <f>_xlfn.IFNA(IF(VLOOKUP($D143,Organización_Modular!$F$10:$G$195,2,FALSE)=G$23,Itinerario!W143," ")," ")</f>
        <v xml:space="preserve"> </v>
      </c>
      <c r="H143" s="261" t="str">
        <f>_xlfn.IFNA(IF(VLOOKUP($D143,Organización_Modular!$F$10:$G$195,2,FALSE)=H$23,Itinerario!T143," ")," ")</f>
        <v xml:space="preserve"> </v>
      </c>
      <c r="I143" s="261" t="str">
        <f>_xlfn.IFNA(IF(VLOOKUP($D143,Organización_Modular!$F$10:$G$195,2,FALSE)=I$23,Itinerario!W143," ")," ")</f>
        <v xml:space="preserve"> </v>
      </c>
      <c r="J143" s="261" t="str">
        <f>_xlfn.IFNA(IF(VLOOKUP($D143,Organización_Modular!$F$10:$G$195,2,FALSE)=J$23,Itinerario!T143," ")," ")</f>
        <v xml:space="preserve"> </v>
      </c>
      <c r="K143" s="261" t="str">
        <f>_xlfn.IFNA(IF(VLOOKUP($D143,Organización_Modular!$F$10:$G$195,2,FALSE)=K$23,Itinerario!W143," ")," ")</f>
        <v xml:space="preserve"> </v>
      </c>
      <c r="L143" s="261" t="str">
        <f>_xlfn.IFNA(IF(VLOOKUP($D143,Organización_Modular!$F$10:$G$195,2,FALSE)=L$23,Itinerario!T143," ")," ")</f>
        <v xml:space="preserve"> </v>
      </c>
      <c r="M143" s="261" t="str">
        <f>_xlfn.IFNA(IF(VLOOKUP($D143,Organización_Modular!$F$10:$G$195,2,FALSE)=M$23,Itinerario!W143," ")," ")</f>
        <v xml:space="preserve"> </v>
      </c>
      <c r="N143" s="261" t="e">
        <f ca="1">_xludf.IFNA(IF(VLOOKUP($D143,Organización_Modular!$F$10:$G$195,2,FALSE)=N$23,Itinerario!T143," ")," ")</f>
        <v>#NAME?</v>
      </c>
      <c r="O143" s="261" t="e">
        <f ca="1">_xludf.IFNA(IF(VLOOKUP($D143,Organización_Modular!$F$10:$G$195,2,FALSE)=O$23,Itinerario!W143," ")," ")</f>
        <v>#NAME?</v>
      </c>
      <c r="P143" s="261" t="e">
        <f ca="1">_xludf.IFNA(IF(VLOOKUP($D143,Organización_Modular!$F$10:$G$195,2,FALSE)=P$23,Itinerario!T143," ")," ")</f>
        <v>#NAME?</v>
      </c>
      <c r="Q143" s="261" t="e">
        <f ca="1">_xludf.IFNA(IF(VLOOKUP($D143,Organización_Modular!$F$10:$G$195,2,FALSE)=Q$23,Itinerario!W143," ")," ")</f>
        <v>#NAME?</v>
      </c>
      <c r="R143" s="261">
        <f>Organización_Modular!H129</f>
        <v>0</v>
      </c>
      <c r="S143" s="261">
        <f>Organización_Modular!I129</f>
        <v>0</v>
      </c>
      <c r="T143" s="266">
        <f t="shared" si="7"/>
        <v>0</v>
      </c>
      <c r="U143" s="261">
        <f t="shared" si="8"/>
        <v>0</v>
      </c>
      <c r="V143" s="261">
        <f t="shared" si="9"/>
        <v>0</v>
      </c>
      <c r="W143" s="266">
        <f t="shared" si="10"/>
        <v>0</v>
      </c>
      <c r="X143" s="24">
        <f t="shared" si="6"/>
        <v>0</v>
      </c>
      <c r="Y143" s="25"/>
      <c r="Z143" s="25"/>
      <c r="AA143" s="25"/>
      <c r="AB143" s="25"/>
      <c r="AC143" s="25"/>
      <c r="AD143" s="25"/>
      <c r="AE143" s="25"/>
      <c r="AF143" s="25"/>
      <c r="AG143" s="25"/>
      <c r="AH143" s="25"/>
      <c r="AI143" s="25"/>
      <c r="AJ143" s="25"/>
    </row>
    <row r="144" spans="1:36" ht="18" hidden="1" customHeight="1" x14ac:dyDescent="0.25">
      <c r="A144" s="610"/>
      <c r="B144" s="605"/>
      <c r="C144" s="607"/>
      <c r="D144" s="581">
        <f>Organización_Modular!F130</f>
        <v>0</v>
      </c>
      <c r="E144" s="420"/>
      <c r="F144" s="261" t="str">
        <f>_xlfn.IFNA(IF(VLOOKUP($D144,Organización_Modular!$F$10:$G$195,2,FALSE)=F$23,Itinerario!T144," ")," ")</f>
        <v xml:space="preserve"> </v>
      </c>
      <c r="G144" s="261" t="str">
        <f>_xlfn.IFNA(IF(VLOOKUP($D144,Organización_Modular!$F$10:$G$195,2,FALSE)=G$23,Itinerario!W144," ")," ")</f>
        <v xml:space="preserve"> </v>
      </c>
      <c r="H144" s="261" t="str">
        <f>_xlfn.IFNA(IF(VLOOKUP($D144,Organización_Modular!$F$10:$G$195,2,FALSE)=H$23,Itinerario!T144," ")," ")</f>
        <v xml:space="preserve"> </v>
      </c>
      <c r="I144" s="261" t="str">
        <f>_xlfn.IFNA(IF(VLOOKUP($D144,Organización_Modular!$F$10:$G$195,2,FALSE)=I$23,Itinerario!W144," ")," ")</f>
        <v xml:space="preserve"> </v>
      </c>
      <c r="J144" s="261" t="str">
        <f>_xlfn.IFNA(IF(VLOOKUP($D144,Organización_Modular!$F$10:$G$195,2,FALSE)=J$23,Itinerario!T144," ")," ")</f>
        <v xml:space="preserve"> </v>
      </c>
      <c r="K144" s="261" t="str">
        <f>_xlfn.IFNA(IF(VLOOKUP($D144,Organización_Modular!$F$10:$G$195,2,FALSE)=K$23,Itinerario!W144," ")," ")</f>
        <v xml:space="preserve"> </v>
      </c>
      <c r="L144" s="261" t="str">
        <f>_xlfn.IFNA(IF(VLOOKUP($D144,Organización_Modular!$F$10:$G$195,2,FALSE)=L$23,Itinerario!T144," ")," ")</f>
        <v xml:space="preserve"> </v>
      </c>
      <c r="M144" s="261" t="str">
        <f>_xlfn.IFNA(IF(VLOOKUP($D144,Organización_Modular!$F$10:$G$195,2,FALSE)=M$23,Itinerario!W144," ")," ")</f>
        <v xml:space="preserve"> </v>
      </c>
      <c r="N144" s="261" t="e">
        <f ca="1">_xludf.IFNA(IF(VLOOKUP($D144,Organización_Modular!$F$10:$G$195,2,FALSE)=N$23,Itinerario!T144," ")," ")</f>
        <v>#NAME?</v>
      </c>
      <c r="O144" s="261" t="e">
        <f ca="1">_xludf.IFNA(IF(VLOOKUP($D144,Organización_Modular!$F$10:$G$195,2,FALSE)=O$23,Itinerario!W144," ")," ")</f>
        <v>#NAME?</v>
      </c>
      <c r="P144" s="261" t="e">
        <f ca="1">_xludf.IFNA(IF(VLOOKUP($D144,Organización_Modular!$F$10:$G$195,2,FALSE)=P$23,Itinerario!T144," ")," ")</f>
        <v>#NAME?</v>
      </c>
      <c r="Q144" s="261" t="e">
        <f ca="1">_xludf.IFNA(IF(VLOOKUP($D144,Organización_Modular!$F$10:$G$195,2,FALSE)=Q$23,Itinerario!W144," ")," ")</f>
        <v>#NAME?</v>
      </c>
      <c r="R144" s="261">
        <f>Organización_Modular!H130</f>
        <v>0</v>
      </c>
      <c r="S144" s="261">
        <f>Organización_Modular!I130</f>
        <v>0</v>
      </c>
      <c r="T144" s="266">
        <f t="shared" si="7"/>
        <v>0</v>
      </c>
      <c r="U144" s="261">
        <f t="shared" si="8"/>
        <v>0</v>
      </c>
      <c r="V144" s="261">
        <f t="shared" si="9"/>
        <v>0</v>
      </c>
      <c r="W144" s="266">
        <f t="shared" si="10"/>
        <v>0</v>
      </c>
      <c r="X144" s="24">
        <f t="shared" si="6"/>
        <v>0</v>
      </c>
      <c r="Y144" s="25"/>
      <c r="Z144" s="25"/>
      <c r="AA144" s="25"/>
      <c r="AB144" s="25"/>
      <c r="AC144" s="25"/>
      <c r="AD144" s="25"/>
      <c r="AE144" s="25"/>
      <c r="AF144" s="25"/>
      <c r="AG144" s="25"/>
      <c r="AH144" s="25"/>
      <c r="AI144" s="25"/>
      <c r="AJ144" s="25"/>
    </row>
    <row r="145" spans="1:36" ht="18" hidden="1" customHeight="1" x14ac:dyDescent="0.25">
      <c r="A145" s="610"/>
      <c r="B145" s="605"/>
      <c r="C145" s="607"/>
      <c r="D145" s="581">
        <f>Organización_Modular!F131</f>
        <v>0</v>
      </c>
      <c r="E145" s="420"/>
      <c r="F145" s="261" t="str">
        <f>_xlfn.IFNA(IF(VLOOKUP($D145,Organización_Modular!$F$10:$G$195,2,FALSE)=F$23,Itinerario!T145," ")," ")</f>
        <v xml:space="preserve"> </v>
      </c>
      <c r="G145" s="261" t="str">
        <f>_xlfn.IFNA(IF(VLOOKUP($D145,Organización_Modular!$F$10:$G$195,2,FALSE)=G$23,Itinerario!W145," ")," ")</f>
        <v xml:space="preserve"> </v>
      </c>
      <c r="H145" s="261" t="str">
        <f>_xlfn.IFNA(IF(VLOOKUP($D145,Organización_Modular!$F$10:$G$195,2,FALSE)=H$23,Itinerario!T145," ")," ")</f>
        <v xml:space="preserve"> </v>
      </c>
      <c r="I145" s="261" t="str">
        <f>_xlfn.IFNA(IF(VLOOKUP($D145,Organización_Modular!$F$10:$G$195,2,FALSE)=I$23,Itinerario!W145," ")," ")</f>
        <v xml:space="preserve"> </v>
      </c>
      <c r="J145" s="261" t="str">
        <f>_xlfn.IFNA(IF(VLOOKUP($D145,Organización_Modular!$F$10:$G$195,2,FALSE)=J$23,Itinerario!T145," ")," ")</f>
        <v xml:space="preserve"> </v>
      </c>
      <c r="K145" s="261" t="str">
        <f>_xlfn.IFNA(IF(VLOOKUP($D145,Organización_Modular!$F$10:$G$195,2,FALSE)=K$23,Itinerario!W145," ")," ")</f>
        <v xml:space="preserve"> </v>
      </c>
      <c r="L145" s="261" t="str">
        <f>_xlfn.IFNA(IF(VLOOKUP($D145,Organización_Modular!$F$10:$G$195,2,FALSE)=L$23,Itinerario!T145," ")," ")</f>
        <v xml:space="preserve"> </v>
      </c>
      <c r="M145" s="261" t="str">
        <f>_xlfn.IFNA(IF(VLOOKUP($D145,Organización_Modular!$F$10:$G$195,2,FALSE)=M$23,Itinerario!W145," ")," ")</f>
        <v xml:space="preserve"> </v>
      </c>
      <c r="N145" s="261" t="e">
        <f ca="1">_xludf.IFNA(IF(VLOOKUP($D145,Organización_Modular!$F$10:$G$195,2,FALSE)=N$23,Itinerario!T145," ")," ")</f>
        <v>#NAME?</v>
      </c>
      <c r="O145" s="261" t="e">
        <f ca="1">_xludf.IFNA(IF(VLOOKUP($D145,Organización_Modular!$F$10:$G$195,2,FALSE)=O$23,Itinerario!W145," ")," ")</f>
        <v>#NAME?</v>
      </c>
      <c r="P145" s="261" t="e">
        <f ca="1">_xludf.IFNA(IF(VLOOKUP($D145,Organización_Modular!$F$10:$G$195,2,FALSE)=P$23,Itinerario!T145," ")," ")</f>
        <v>#NAME?</v>
      </c>
      <c r="Q145" s="261" t="e">
        <f ca="1">_xludf.IFNA(IF(VLOOKUP($D145,Organización_Modular!$F$10:$G$195,2,FALSE)=Q$23,Itinerario!W145," ")," ")</f>
        <v>#NAME?</v>
      </c>
      <c r="R145" s="261">
        <f>Organización_Modular!H131</f>
        <v>0</v>
      </c>
      <c r="S145" s="261">
        <f>Organización_Modular!I131</f>
        <v>0</v>
      </c>
      <c r="T145" s="266">
        <f t="shared" si="7"/>
        <v>0</v>
      </c>
      <c r="U145" s="261">
        <f t="shared" si="8"/>
        <v>0</v>
      </c>
      <c r="V145" s="261">
        <f t="shared" si="9"/>
        <v>0</v>
      </c>
      <c r="W145" s="266">
        <f t="shared" si="10"/>
        <v>0</v>
      </c>
      <c r="X145" s="24">
        <f t="shared" si="6"/>
        <v>0</v>
      </c>
      <c r="Y145" s="25"/>
      <c r="Z145" s="25"/>
      <c r="AA145" s="25"/>
      <c r="AB145" s="25"/>
      <c r="AC145" s="25"/>
      <c r="AD145" s="25"/>
      <c r="AE145" s="25"/>
      <c r="AF145" s="25"/>
      <c r="AG145" s="25"/>
      <c r="AH145" s="25"/>
      <c r="AI145" s="25"/>
      <c r="AJ145" s="25"/>
    </row>
    <row r="146" spans="1:36" ht="31.5" hidden="1" customHeight="1" x14ac:dyDescent="0.25">
      <c r="A146" s="610"/>
      <c r="B146" s="538"/>
      <c r="C146" s="608"/>
      <c r="D146" s="581">
        <f>Organización_Modular!F132</f>
        <v>0</v>
      </c>
      <c r="E146" s="420"/>
      <c r="F146" s="261" t="str">
        <f>_xlfn.IFNA(IF(VLOOKUP($D146,Organización_Modular!$F$10:$G$195,2,FALSE)=F$23,Itinerario!T146," ")," ")</f>
        <v xml:space="preserve"> </v>
      </c>
      <c r="G146" s="261" t="str">
        <f>_xlfn.IFNA(IF(VLOOKUP($D146,Organización_Modular!$F$10:$G$195,2,FALSE)=G$23,Itinerario!W146," ")," ")</f>
        <v xml:space="preserve"> </v>
      </c>
      <c r="H146" s="261" t="str">
        <f>_xlfn.IFNA(IF(VLOOKUP($D146,Organización_Modular!$F$10:$G$195,2,FALSE)=H$23,Itinerario!T146," ")," ")</f>
        <v xml:space="preserve"> </v>
      </c>
      <c r="I146" s="261" t="str">
        <f>_xlfn.IFNA(IF(VLOOKUP($D146,Organización_Modular!$F$10:$G$195,2,FALSE)=I$23,Itinerario!W146," ")," ")</f>
        <v xml:space="preserve"> </v>
      </c>
      <c r="J146" s="261" t="str">
        <f>_xlfn.IFNA(IF(VLOOKUP($D146,Organización_Modular!$F$10:$G$195,2,FALSE)=J$23,Itinerario!T146," ")," ")</f>
        <v xml:space="preserve"> </v>
      </c>
      <c r="K146" s="261" t="str">
        <f>_xlfn.IFNA(IF(VLOOKUP($D146,Organización_Modular!$F$10:$G$195,2,FALSE)=K$23,Itinerario!W146," ")," ")</f>
        <v xml:space="preserve"> </v>
      </c>
      <c r="L146" s="261" t="str">
        <f>_xlfn.IFNA(IF(VLOOKUP($D146,Organización_Modular!$F$10:$G$195,2,FALSE)=L$23,Itinerario!T146," ")," ")</f>
        <v xml:space="preserve"> </v>
      </c>
      <c r="M146" s="261" t="str">
        <f>_xlfn.IFNA(IF(VLOOKUP($D146,Organización_Modular!$F$10:$G$195,2,FALSE)=M$23,Itinerario!W146," ")," ")</f>
        <v xml:space="preserve"> </v>
      </c>
      <c r="N146" s="261" t="e">
        <f ca="1">_xludf.IFNA(IF(VLOOKUP($D146,Organización_Modular!$F$10:$G$195,2,FALSE)=N$23,Itinerario!T146," ")," ")</f>
        <v>#NAME?</v>
      </c>
      <c r="O146" s="261" t="e">
        <f ca="1">_xludf.IFNA(IF(VLOOKUP($D146,Organización_Modular!$F$10:$G$195,2,FALSE)=O$23,Itinerario!W146," ")," ")</f>
        <v>#NAME?</v>
      </c>
      <c r="P146" s="261" t="e">
        <f ca="1">_xludf.IFNA(IF(VLOOKUP($D146,Organización_Modular!$F$10:$G$195,2,FALSE)=P$23,Itinerario!T146," ")," ")</f>
        <v>#NAME?</v>
      </c>
      <c r="Q146" s="261" t="e">
        <f ca="1">_xludf.IFNA(IF(VLOOKUP($D146,Organización_Modular!$F$10:$G$195,2,FALSE)=Q$23,Itinerario!W146," ")," ")</f>
        <v>#NAME?</v>
      </c>
      <c r="R146" s="261">
        <f>Organización_Modular!H132</f>
        <v>0</v>
      </c>
      <c r="S146" s="261">
        <f>Organización_Modular!I132</f>
        <v>0</v>
      </c>
      <c r="T146" s="266">
        <f t="shared" si="7"/>
        <v>0</v>
      </c>
      <c r="U146" s="261">
        <f t="shared" si="8"/>
        <v>0</v>
      </c>
      <c r="V146" s="261">
        <f t="shared" si="9"/>
        <v>0</v>
      </c>
      <c r="W146" s="266">
        <f t="shared" si="10"/>
        <v>0</v>
      </c>
      <c r="X146" s="24">
        <f t="shared" si="6"/>
        <v>0</v>
      </c>
      <c r="Y146" s="25"/>
      <c r="Z146" s="25"/>
      <c r="AA146" s="25"/>
      <c r="AB146" s="25"/>
      <c r="AC146" s="25"/>
      <c r="AD146" s="25"/>
      <c r="AE146" s="25"/>
      <c r="AF146" s="25"/>
      <c r="AG146" s="25"/>
      <c r="AH146" s="25"/>
      <c r="AI146" s="25"/>
      <c r="AJ146" s="25"/>
    </row>
    <row r="147" spans="1:36" ht="28.5" customHeight="1" x14ac:dyDescent="0.25">
      <c r="A147" s="611"/>
      <c r="B147" s="509" t="str">
        <f>B54</f>
        <v>Experiencias formativas en situaciones reales de trabajo (EFSRT)</v>
      </c>
      <c r="C147" s="419"/>
      <c r="D147" s="419"/>
      <c r="E147" s="419"/>
      <c r="F147" s="278"/>
      <c r="G147" s="278"/>
      <c r="H147" s="278"/>
      <c r="I147" s="278"/>
      <c r="J147" s="278"/>
      <c r="K147" s="278"/>
      <c r="L147" s="278">
        <v>3</v>
      </c>
      <c r="M147" s="278">
        <v>96</v>
      </c>
      <c r="N147" s="278"/>
      <c r="O147" s="278"/>
      <c r="P147" s="278"/>
      <c r="Q147" s="278"/>
      <c r="R147" s="278">
        <f>Organización_Modular!H133</f>
        <v>0</v>
      </c>
      <c r="S147" s="279">
        <f>Organización_Modular!I133</f>
        <v>3</v>
      </c>
      <c r="T147" s="280">
        <f t="shared" si="7"/>
        <v>3</v>
      </c>
      <c r="U147" s="279">
        <f t="shared" si="8"/>
        <v>0</v>
      </c>
      <c r="V147" s="279">
        <f t="shared" si="9"/>
        <v>96</v>
      </c>
      <c r="W147" s="280">
        <f t="shared" si="10"/>
        <v>96</v>
      </c>
      <c r="X147" s="24">
        <f t="shared" si="6"/>
        <v>96</v>
      </c>
      <c r="Y147" s="25"/>
      <c r="Z147" s="25"/>
      <c r="AA147" s="25"/>
      <c r="AB147" s="25"/>
      <c r="AC147" s="25"/>
      <c r="AD147" s="25"/>
      <c r="AE147" s="25"/>
      <c r="AF147" s="25"/>
      <c r="AG147" s="25"/>
      <c r="AH147" s="25"/>
      <c r="AI147" s="25"/>
      <c r="AJ147" s="25"/>
    </row>
    <row r="148" spans="1:36" ht="18" hidden="1" customHeight="1" x14ac:dyDescent="0.25">
      <c r="A148" s="275">
        <f>Organización_Modular!A134</f>
        <v>0</v>
      </c>
      <c r="B148" s="152" t="str">
        <f>B24</f>
        <v>Competencias técnicas (Unidad de competencia)</v>
      </c>
      <c r="C148" s="40">
        <f>Organización_Modular!C134</f>
        <v>0</v>
      </c>
      <c r="D148" s="581">
        <f>Organización_Modular!F134</f>
        <v>0</v>
      </c>
      <c r="E148" s="582"/>
      <c r="F148" s="261"/>
      <c r="G148" s="261"/>
      <c r="H148" s="261"/>
      <c r="I148" s="261"/>
      <c r="J148" s="261"/>
      <c r="K148" s="261"/>
      <c r="L148" s="261"/>
      <c r="M148" s="261"/>
      <c r="N148" s="261" t="e">
        <f ca="1">_xludf.IFNA(IF(VLOOKUP($D148,Organización_Modular!$F$10:$G$195,2,FALSE)=N$23,Itinerario!T148," ")," ")</f>
        <v>#NAME?</v>
      </c>
      <c r="O148" s="261" t="e">
        <f ca="1">_xludf.IFNA(IF(VLOOKUP($D148,Organización_Modular!$F$10:$G$195,2,FALSE)=O$23,Itinerario!W148," ")," ")</f>
        <v>#NAME?</v>
      </c>
      <c r="P148" s="261" t="e">
        <f ca="1">_xludf.IFNA(IF(VLOOKUP($D148,Organización_Modular!$F$10:$G$195,2,FALSE)=P$23,Itinerario!T148," ")," ")</f>
        <v>#NAME?</v>
      </c>
      <c r="Q148" s="261" t="e">
        <f ca="1">_xludf.IFNA(IF(VLOOKUP($D148,Organización_Modular!$F$10:$G$195,2,FALSE)=Q$23,Itinerario!W148," ")," ")</f>
        <v>#NAME?</v>
      </c>
      <c r="R148" s="261">
        <f>Organización_Modular!H134</f>
        <v>0</v>
      </c>
      <c r="S148" s="261">
        <f>Organización_Modular!I134</f>
        <v>0</v>
      </c>
      <c r="T148" s="266">
        <f t="shared" si="7"/>
        <v>0</v>
      </c>
      <c r="U148" s="261">
        <f t="shared" si="8"/>
        <v>0</v>
      </c>
      <c r="V148" s="261">
        <f t="shared" si="9"/>
        <v>0</v>
      </c>
      <c r="W148" s="266">
        <f t="shared" si="10"/>
        <v>0</v>
      </c>
      <c r="X148" s="24">
        <f t="shared" si="6"/>
        <v>0</v>
      </c>
      <c r="Y148" s="25"/>
      <c r="Z148" s="25"/>
      <c r="AA148" s="25"/>
      <c r="AB148" s="25"/>
      <c r="AC148" s="25"/>
      <c r="AD148" s="25"/>
      <c r="AE148" s="25"/>
      <c r="AF148" s="25"/>
      <c r="AG148" s="25"/>
      <c r="AH148" s="25"/>
      <c r="AI148" s="25"/>
      <c r="AJ148" s="25"/>
    </row>
    <row r="149" spans="1:36" ht="18" hidden="1" customHeight="1" x14ac:dyDescent="0.25">
      <c r="A149" s="275"/>
      <c r="B149" s="152"/>
      <c r="C149" s="40"/>
      <c r="D149" s="581">
        <f>Organización_Modular!F135</f>
        <v>0</v>
      </c>
      <c r="E149" s="582"/>
      <c r="F149" s="261"/>
      <c r="G149" s="261"/>
      <c r="H149" s="261"/>
      <c r="I149" s="261"/>
      <c r="J149" s="261"/>
      <c r="K149" s="261"/>
      <c r="L149" s="261"/>
      <c r="M149" s="261"/>
      <c r="N149" s="261" t="e">
        <f ca="1">_xludf.IFNA(IF(VLOOKUP($D149,Organización_Modular!$F$10:$G$195,2,FALSE)=N$23,Itinerario!T149," ")," ")</f>
        <v>#NAME?</v>
      </c>
      <c r="O149" s="261" t="e">
        <f ca="1">_xludf.IFNA(IF(VLOOKUP($D149,Organización_Modular!$F$10:$G$195,2,FALSE)=O$23,Itinerario!W149," ")," ")</f>
        <v>#NAME?</v>
      </c>
      <c r="P149" s="261" t="e">
        <f ca="1">_xludf.IFNA(IF(VLOOKUP($D149,Organización_Modular!$F$10:$G$195,2,FALSE)=P$23,Itinerario!T149," ")," ")</f>
        <v>#NAME?</v>
      </c>
      <c r="Q149" s="261" t="e">
        <f ca="1">_xludf.IFNA(IF(VLOOKUP($D149,Organización_Modular!$F$10:$G$195,2,FALSE)=Q$23,Itinerario!W149," ")," ")</f>
        <v>#NAME?</v>
      </c>
      <c r="R149" s="261">
        <f>Organización_Modular!H135</f>
        <v>0</v>
      </c>
      <c r="S149" s="261">
        <f>Organización_Modular!I135</f>
        <v>0</v>
      </c>
      <c r="T149" s="266">
        <f t="shared" si="7"/>
        <v>0</v>
      </c>
      <c r="U149" s="261">
        <f t="shared" si="8"/>
        <v>0</v>
      </c>
      <c r="V149" s="261">
        <f t="shared" si="9"/>
        <v>0</v>
      </c>
      <c r="W149" s="266">
        <f t="shared" si="10"/>
        <v>0</v>
      </c>
      <c r="X149" s="24">
        <f t="shared" si="6"/>
        <v>0</v>
      </c>
      <c r="Y149" s="25"/>
      <c r="Z149" s="25"/>
      <c r="AA149" s="25"/>
      <c r="AB149" s="25"/>
      <c r="AC149" s="25"/>
      <c r="AD149" s="25"/>
      <c r="AE149" s="25"/>
      <c r="AF149" s="25"/>
      <c r="AG149" s="25"/>
      <c r="AH149" s="25"/>
      <c r="AI149" s="25"/>
      <c r="AJ149" s="25"/>
    </row>
    <row r="150" spans="1:36" ht="18" hidden="1" customHeight="1" x14ac:dyDescent="0.25">
      <c r="A150" s="275"/>
      <c r="B150" s="152"/>
      <c r="C150" s="40"/>
      <c r="D150" s="581">
        <f>Organización_Modular!F136</f>
        <v>0</v>
      </c>
      <c r="E150" s="582"/>
      <c r="F150" s="261"/>
      <c r="G150" s="261"/>
      <c r="H150" s="261"/>
      <c r="I150" s="261"/>
      <c r="J150" s="261"/>
      <c r="K150" s="261"/>
      <c r="L150" s="261"/>
      <c r="M150" s="261"/>
      <c r="N150" s="261" t="e">
        <f ca="1">_xludf.IFNA(IF(VLOOKUP($D150,Organización_Modular!$F$10:$G$195,2,FALSE)=N$23,Itinerario!T150," ")," ")</f>
        <v>#NAME?</v>
      </c>
      <c r="O150" s="261" t="e">
        <f ca="1">_xludf.IFNA(IF(VLOOKUP($D150,Organización_Modular!$F$10:$G$195,2,FALSE)=O$23,Itinerario!W150," ")," ")</f>
        <v>#NAME?</v>
      </c>
      <c r="P150" s="261" t="e">
        <f ca="1">_xludf.IFNA(IF(VLOOKUP($D150,Organización_Modular!$F$10:$G$195,2,FALSE)=P$23,Itinerario!T150," ")," ")</f>
        <v>#NAME?</v>
      </c>
      <c r="Q150" s="261" t="e">
        <f ca="1">_xludf.IFNA(IF(VLOOKUP($D150,Organización_Modular!$F$10:$G$195,2,FALSE)=Q$23,Itinerario!W150," ")," ")</f>
        <v>#NAME?</v>
      </c>
      <c r="R150" s="261">
        <f>Organización_Modular!H136</f>
        <v>0</v>
      </c>
      <c r="S150" s="261">
        <f>Organización_Modular!I136</f>
        <v>0</v>
      </c>
      <c r="T150" s="266">
        <f t="shared" si="7"/>
        <v>0</v>
      </c>
      <c r="U150" s="261">
        <f t="shared" si="8"/>
        <v>0</v>
      </c>
      <c r="V150" s="261">
        <f t="shared" si="9"/>
        <v>0</v>
      </c>
      <c r="W150" s="266">
        <f t="shared" si="10"/>
        <v>0</v>
      </c>
      <c r="X150" s="24">
        <f t="shared" si="6"/>
        <v>0</v>
      </c>
      <c r="Y150" s="25"/>
      <c r="Z150" s="25"/>
      <c r="AA150" s="25"/>
      <c r="AB150" s="25"/>
      <c r="AC150" s="25"/>
      <c r="AD150" s="25"/>
      <c r="AE150" s="25"/>
      <c r="AF150" s="25"/>
      <c r="AG150" s="25"/>
      <c r="AH150" s="25"/>
      <c r="AI150" s="25"/>
      <c r="AJ150" s="25"/>
    </row>
    <row r="151" spans="1:36" ht="18" hidden="1" customHeight="1" x14ac:dyDescent="0.25">
      <c r="A151" s="275"/>
      <c r="B151" s="152"/>
      <c r="C151" s="40"/>
      <c r="D151" s="581">
        <f>Organización_Modular!F137</f>
        <v>0</v>
      </c>
      <c r="E151" s="582"/>
      <c r="F151" s="261"/>
      <c r="G151" s="261"/>
      <c r="H151" s="261"/>
      <c r="I151" s="261"/>
      <c r="J151" s="261"/>
      <c r="K151" s="261"/>
      <c r="L151" s="261"/>
      <c r="M151" s="261"/>
      <c r="N151" s="261" t="e">
        <f ca="1">_xludf.IFNA(IF(VLOOKUP($D151,Organización_Modular!$F$10:$G$195,2,FALSE)=N$23,Itinerario!T151," ")," ")</f>
        <v>#NAME?</v>
      </c>
      <c r="O151" s="261" t="e">
        <f ca="1">_xludf.IFNA(IF(VLOOKUP($D151,Organización_Modular!$F$10:$G$195,2,FALSE)=O$23,Itinerario!W151," ")," ")</f>
        <v>#NAME?</v>
      </c>
      <c r="P151" s="261" t="e">
        <f ca="1">_xludf.IFNA(IF(VLOOKUP($D151,Organización_Modular!$F$10:$G$195,2,FALSE)=P$23,Itinerario!T151," ")," ")</f>
        <v>#NAME?</v>
      </c>
      <c r="Q151" s="261" t="e">
        <f ca="1">_xludf.IFNA(IF(VLOOKUP($D151,Organización_Modular!$F$10:$G$195,2,FALSE)=Q$23,Itinerario!W151," ")," ")</f>
        <v>#NAME?</v>
      </c>
      <c r="R151" s="261">
        <f>Organización_Modular!H137</f>
        <v>0</v>
      </c>
      <c r="S151" s="261">
        <f>Organización_Modular!I137</f>
        <v>0</v>
      </c>
      <c r="T151" s="266">
        <f t="shared" si="7"/>
        <v>0</v>
      </c>
      <c r="U151" s="261">
        <f t="shared" si="8"/>
        <v>0</v>
      </c>
      <c r="V151" s="261">
        <f t="shared" si="9"/>
        <v>0</v>
      </c>
      <c r="W151" s="266">
        <f t="shared" si="10"/>
        <v>0</v>
      </c>
      <c r="X151" s="24">
        <f t="shared" si="6"/>
        <v>0</v>
      </c>
      <c r="Y151" s="25"/>
      <c r="Z151" s="25"/>
      <c r="AA151" s="25"/>
      <c r="AB151" s="25"/>
      <c r="AC151" s="25"/>
      <c r="AD151" s="25"/>
      <c r="AE151" s="25"/>
      <c r="AF151" s="25"/>
      <c r="AG151" s="25"/>
      <c r="AH151" s="25"/>
      <c r="AI151" s="25"/>
      <c r="AJ151" s="25"/>
    </row>
    <row r="152" spans="1:36" ht="18" hidden="1" customHeight="1" x14ac:dyDescent="0.25">
      <c r="A152" s="275"/>
      <c r="B152" s="152"/>
      <c r="C152" s="40"/>
      <c r="D152" s="581">
        <f>Organización_Modular!F138</f>
        <v>0</v>
      </c>
      <c r="E152" s="582"/>
      <c r="F152" s="261"/>
      <c r="G152" s="261"/>
      <c r="H152" s="261"/>
      <c r="I152" s="261"/>
      <c r="J152" s="261"/>
      <c r="K152" s="261"/>
      <c r="L152" s="261"/>
      <c r="M152" s="261"/>
      <c r="N152" s="261" t="e">
        <f ca="1">_xludf.IFNA(IF(VLOOKUP($D152,Organización_Modular!$F$10:$G$195,2,FALSE)=N$23,Itinerario!T152," ")," ")</f>
        <v>#NAME?</v>
      </c>
      <c r="O152" s="261" t="e">
        <f ca="1">_xludf.IFNA(IF(VLOOKUP($D152,Organización_Modular!$F$10:$G$195,2,FALSE)=O$23,Itinerario!W152," ")," ")</f>
        <v>#NAME?</v>
      </c>
      <c r="P152" s="261" t="e">
        <f ca="1">_xludf.IFNA(IF(VLOOKUP($D152,Organización_Modular!$F$10:$G$195,2,FALSE)=P$23,Itinerario!T152," ")," ")</f>
        <v>#NAME?</v>
      </c>
      <c r="Q152" s="261" t="e">
        <f ca="1">_xludf.IFNA(IF(VLOOKUP($D152,Organización_Modular!$F$10:$G$195,2,FALSE)=Q$23,Itinerario!W152," ")," ")</f>
        <v>#NAME?</v>
      </c>
      <c r="R152" s="261">
        <f>Organización_Modular!H138</f>
        <v>0</v>
      </c>
      <c r="S152" s="261">
        <f>Organización_Modular!I138</f>
        <v>0</v>
      </c>
      <c r="T152" s="266">
        <f t="shared" si="7"/>
        <v>0</v>
      </c>
      <c r="U152" s="261">
        <f t="shared" si="8"/>
        <v>0</v>
      </c>
      <c r="V152" s="261">
        <f t="shared" si="9"/>
        <v>0</v>
      </c>
      <c r="W152" s="266">
        <f t="shared" si="10"/>
        <v>0</v>
      </c>
      <c r="X152" s="24">
        <f t="shared" si="6"/>
        <v>0</v>
      </c>
      <c r="Y152" s="25"/>
      <c r="Z152" s="25"/>
      <c r="AA152" s="25"/>
      <c r="AB152" s="25"/>
      <c r="AC152" s="25"/>
      <c r="AD152" s="25"/>
      <c r="AE152" s="25"/>
      <c r="AF152" s="25"/>
      <c r="AG152" s="25"/>
      <c r="AH152" s="25"/>
      <c r="AI152" s="25"/>
      <c r="AJ152" s="25"/>
    </row>
    <row r="153" spans="1:36" ht="18" hidden="1" customHeight="1" x14ac:dyDescent="0.25">
      <c r="A153" s="275"/>
      <c r="B153" s="152"/>
      <c r="C153" s="40"/>
      <c r="D153" s="581">
        <f>Organización_Modular!F139</f>
        <v>0</v>
      </c>
      <c r="E153" s="582"/>
      <c r="F153" s="261"/>
      <c r="G153" s="261"/>
      <c r="H153" s="261"/>
      <c r="I153" s="261"/>
      <c r="J153" s="261"/>
      <c r="K153" s="261"/>
      <c r="L153" s="261"/>
      <c r="M153" s="261"/>
      <c r="N153" s="261" t="e">
        <f ca="1">_xludf.IFNA(IF(VLOOKUP($D153,Organización_Modular!$F$10:$G$195,2,FALSE)=N$23,Itinerario!T153," ")," ")</f>
        <v>#NAME?</v>
      </c>
      <c r="O153" s="261" t="e">
        <f ca="1">_xludf.IFNA(IF(VLOOKUP($D153,Organización_Modular!$F$10:$G$195,2,FALSE)=O$23,Itinerario!W153," ")," ")</f>
        <v>#NAME?</v>
      </c>
      <c r="P153" s="261" t="e">
        <f ca="1">_xludf.IFNA(IF(VLOOKUP($D153,Organización_Modular!$F$10:$G$195,2,FALSE)=P$23,Itinerario!T153," ")," ")</f>
        <v>#NAME?</v>
      </c>
      <c r="Q153" s="261" t="e">
        <f ca="1">_xludf.IFNA(IF(VLOOKUP($D153,Organización_Modular!$F$10:$G$195,2,FALSE)=Q$23,Itinerario!W153," ")," ")</f>
        <v>#NAME?</v>
      </c>
      <c r="R153" s="261">
        <f>Organización_Modular!H139</f>
        <v>0</v>
      </c>
      <c r="S153" s="261">
        <f>Organización_Modular!I139</f>
        <v>0</v>
      </c>
      <c r="T153" s="266">
        <f t="shared" si="7"/>
        <v>0</v>
      </c>
      <c r="U153" s="261">
        <f t="shared" si="8"/>
        <v>0</v>
      </c>
      <c r="V153" s="261">
        <f t="shared" si="9"/>
        <v>0</v>
      </c>
      <c r="W153" s="266">
        <f t="shared" si="10"/>
        <v>0</v>
      </c>
      <c r="X153" s="24">
        <f t="shared" si="6"/>
        <v>0</v>
      </c>
      <c r="Y153" s="25"/>
      <c r="Z153" s="25"/>
      <c r="AA153" s="25"/>
      <c r="AB153" s="25"/>
      <c r="AC153" s="25"/>
      <c r="AD153" s="25"/>
      <c r="AE153" s="25"/>
      <c r="AF153" s="25"/>
      <c r="AG153" s="25"/>
      <c r="AH153" s="25"/>
      <c r="AI153" s="25"/>
      <c r="AJ153" s="25"/>
    </row>
    <row r="154" spans="1:36" ht="18" hidden="1" customHeight="1" x14ac:dyDescent="0.25">
      <c r="A154" s="275"/>
      <c r="B154" s="152"/>
      <c r="C154" s="40"/>
      <c r="D154" s="581">
        <f>Organización_Modular!F140</f>
        <v>0</v>
      </c>
      <c r="E154" s="582"/>
      <c r="F154" s="261"/>
      <c r="G154" s="261"/>
      <c r="H154" s="261"/>
      <c r="I154" s="261"/>
      <c r="J154" s="261"/>
      <c r="K154" s="261"/>
      <c r="L154" s="261"/>
      <c r="M154" s="261"/>
      <c r="N154" s="261" t="e">
        <f ca="1">_xludf.IFNA(IF(VLOOKUP($D154,Organización_Modular!$F$10:$G$195,2,FALSE)=N$23,Itinerario!T154," ")," ")</f>
        <v>#NAME?</v>
      </c>
      <c r="O154" s="261" t="e">
        <f ca="1">_xludf.IFNA(IF(VLOOKUP($D154,Organización_Modular!$F$10:$G$195,2,FALSE)=O$23,Itinerario!W154," ")," ")</f>
        <v>#NAME?</v>
      </c>
      <c r="P154" s="261" t="e">
        <f ca="1">_xludf.IFNA(IF(VLOOKUP($D154,Organización_Modular!$F$10:$G$195,2,FALSE)=P$23,Itinerario!T154," ")," ")</f>
        <v>#NAME?</v>
      </c>
      <c r="Q154" s="261" t="e">
        <f ca="1">_xludf.IFNA(IF(VLOOKUP($D154,Organización_Modular!$F$10:$G$195,2,FALSE)=Q$23,Itinerario!W154," ")," ")</f>
        <v>#NAME?</v>
      </c>
      <c r="R154" s="261">
        <f>Organización_Modular!H140</f>
        <v>0</v>
      </c>
      <c r="S154" s="261">
        <f>Organización_Modular!I140</f>
        <v>0</v>
      </c>
      <c r="T154" s="266">
        <f t="shared" si="7"/>
        <v>0</v>
      </c>
      <c r="U154" s="261">
        <f t="shared" si="8"/>
        <v>0</v>
      </c>
      <c r="V154" s="261">
        <f t="shared" si="9"/>
        <v>0</v>
      </c>
      <c r="W154" s="266">
        <f t="shared" si="10"/>
        <v>0</v>
      </c>
      <c r="X154" s="24">
        <f t="shared" si="6"/>
        <v>0</v>
      </c>
      <c r="Y154" s="25"/>
      <c r="Z154" s="25"/>
      <c r="AA154" s="25"/>
      <c r="AB154" s="25"/>
      <c r="AC154" s="25"/>
      <c r="AD154" s="25"/>
      <c r="AE154" s="25"/>
      <c r="AF154" s="25"/>
      <c r="AG154" s="25"/>
      <c r="AH154" s="25"/>
      <c r="AI154" s="25"/>
      <c r="AJ154" s="25"/>
    </row>
    <row r="155" spans="1:36" ht="18" hidden="1" customHeight="1" x14ac:dyDescent="0.25">
      <c r="A155" s="275"/>
      <c r="B155" s="152"/>
      <c r="C155" s="40"/>
      <c r="D155" s="581">
        <f>Organización_Modular!F141</f>
        <v>0</v>
      </c>
      <c r="E155" s="582"/>
      <c r="F155" s="261"/>
      <c r="G155" s="261"/>
      <c r="H155" s="261"/>
      <c r="I155" s="261"/>
      <c r="J155" s="261"/>
      <c r="K155" s="261"/>
      <c r="L155" s="261"/>
      <c r="M155" s="261"/>
      <c r="N155" s="261" t="e">
        <f ca="1">_xludf.IFNA(IF(VLOOKUP($D155,Organización_Modular!$F$10:$G$195,2,FALSE)=N$23,Itinerario!T155," ")," ")</f>
        <v>#NAME?</v>
      </c>
      <c r="O155" s="261" t="e">
        <f ca="1">_xludf.IFNA(IF(VLOOKUP($D155,Organización_Modular!$F$10:$G$195,2,FALSE)=O$23,Itinerario!W155," ")," ")</f>
        <v>#NAME?</v>
      </c>
      <c r="P155" s="261" t="e">
        <f ca="1">_xludf.IFNA(IF(VLOOKUP($D155,Organización_Modular!$F$10:$G$195,2,FALSE)=P$23,Itinerario!T155," ")," ")</f>
        <v>#NAME?</v>
      </c>
      <c r="Q155" s="261" t="e">
        <f ca="1">_xludf.IFNA(IF(VLOOKUP($D155,Organización_Modular!$F$10:$G$195,2,FALSE)=Q$23,Itinerario!W155," ")," ")</f>
        <v>#NAME?</v>
      </c>
      <c r="R155" s="261">
        <f>Organización_Modular!H141</f>
        <v>0</v>
      </c>
      <c r="S155" s="261">
        <f>Organización_Modular!I141</f>
        <v>0</v>
      </c>
      <c r="T155" s="266">
        <f t="shared" si="7"/>
        <v>0</v>
      </c>
      <c r="U155" s="261">
        <f t="shared" si="8"/>
        <v>0</v>
      </c>
      <c r="V155" s="261">
        <f t="shared" si="9"/>
        <v>0</v>
      </c>
      <c r="W155" s="266">
        <f t="shared" si="10"/>
        <v>0</v>
      </c>
      <c r="X155" s="24">
        <f t="shared" si="6"/>
        <v>0</v>
      </c>
      <c r="Y155" s="25"/>
      <c r="Z155" s="25"/>
      <c r="AA155" s="25"/>
      <c r="AB155" s="25"/>
      <c r="AC155" s="25"/>
      <c r="AD155" s="25"/>
      <c r="AE155" s="25"/>
      <c r="AF155" s="25"/>
      <c r="AG155" s="25"/>
      <c r="AH155" s="25"/>
      <c r="AI155" s="25"/>
      <c r="AJ155" s="25"/>
    </row>
    <row r="156" spans="1:36" ht="18" hidden="1" customHeight="1" x14ac:dyDescent="0.25">
      <c r="A156" s="275"/>
      <c r="B156" s="152"/>
      <c r="C156" s="40"/>
      <c r="D156" s="581">
        <f>Organización_Modular!F142</f>
        <v>0</v>
      </c>
      <c r="E156" s="582"/>
      <c r="F156" s="261"/>
      <c r="G156" s="261"/>
      <c r="H156" s="261"/>
      <c r="I156" s="261"/>
      <c r="J156" s="261"/>
      <c r="K156" s="261"/>
      <c r="L156" s="261"/>
      <c r="M156" s="261"/>
      <c r="N156" s="261" t="e">
        <f ca="1">_xludf.IFNA(IF(VLOOKUP($D156,Organización_Modular!$F$10:$G$195,2,FALSE)=N$23,Itinerario!T156," ")," ")</f>
        <v>#NAME?</v>
      </c>
      <c r="O156" s="261" t="e">
        <f ca="1">_xludf.IFNA(IF(VLOOKUP($D156,Organización_Modular!$F$10:$G$195,2,FALSE)=O$23,Itinerario!W156," ")," ")</f>
        <v>#NAME?</v>
      </c>
      <c r="P156" s="261" t="e">
        <f ca="1">_xludf.IFNA(IF(VLOOKUP($D156,Organización_Modular!$F$10:$G$195,2,FALSE)=P$23,Itinerario!T156," ")," ")</f>
        <v>#NAME?</v>
      </c>
      <c r="Q156" s="261" t="e">
        <f ca="1">_xludf.IFNA(IF(VLOOKUP($D156,Organización_Modular!$F$10:$G$195,2,FALSE)=Q$23,Itinerario!W156," ")," ")</f>
        <v>#NAME?</v>
      </c>
      <c r="R156" s="261">
        <f>Organización_Modular!H142</f>
        <v>0</v>
      </c>
      <c r="S156" s="261">
        <f>Organización_Modular!I142</f>
        <v>0</v>
      </c>
      <c r="T156" s="266">
        <f t="shared" si="7"/>
        <v>0</v>
      </c>
      <c r="U156" s="261">
        <f t="shared" si="8"/>
        <v>0</v>
      </c>
      <c r="V156" s="261">
        <f t="shared" si="9"/>
        <v>0</v>
      </c>
      <c r="W156" s="266">
        <f t="shared" si="10"/>
        <v>0</v>
      </c>
      <c r="X156" s="24">
        <f t="shared" si="6"/>
        <v>0</v>
      </c>
      <c r="Y156" s="25"/>
      <c r="Z156" s="25"/>
      <c r="AA156" s="25"/>
      <c r="AB156" s="25"/>
      <c r="AC156" s="25"/>
      <c r="AD156" s="25"/>
      <c r="AE156" s="25"/>
      <c r="AF156" s="25"/>
      <c r="AG156" s="25"/>
      <c r="AH156" s="25"/>
      <c r="AI156" s="25"/>
      <c r="AJ156" s="25"/>
    </row>
    <row r="157" spans="1:36" ht="18" hidden="1" customHeight="1" x14ac:dyDescent="0.25">
      <c r="A157" s="275"/>
      <c r="B157" s="152"/>
      <c r="C157" s="40"/>
      <c r="D157" s="581">
        <f>Organización_Modular!F143</f>
        <v>0</v>
      </c>
      <c r="E157" s="582"/>
      <c r="F157" s="261"/>
      <c r="G157" s="261"/>
      <c r="H157" s="261"/>
      <c r="I157" s="261"/>
      <c r="J157" s="261"/>
      <c r="K157" s="261"/>
      <c r="L157" s="261"/>
      <c r="M157" s="261"/>
      <c r="N157" s="261" t="e">
        <f ca="1">_xludf.IFNA(IF(VLOOKUP($D157,Organización_Modular!$F$10:$G$195,2,FALSE)=N$23,Itinerario!T157," ")," ")</f>
        <v>#NAME?</v>
      </c>
      <c r="O157" s="261" t="e">
        <f ca="1">_xludf.IFNA(IF(VLOOKUP($D157,Organización_Modular!$F$10:$G$195,2,FALSE)=O$23,Itinerario!W157," ")," ")</f>
        <v>#NAME?</v>
      </c>
      <c r="P157" s="261" t="e">
        <f ca="1">_xludf.IFNA(IF(VLOOKUP($D157,Organización_Modular!$F$10:$G$195,2,FALSE)=P$23,Itinerario!T157," ")," ")</f>
        <v>#NAME?</v>
      </c>
      <c r="Q157" s="261" t="e">
        <f ca="1">_xludf.IFNA(IF(VLOOKUP($D157,Organización_Modular!$F$10:$G$195,2,FALSE)=Q$23,Itinerario!W157," ")," ")</f>
        <v>#NAME?</v>
      </c>
      <c r="R157" s="261">
        <f>Organización_Modular!H143</f>
        <v>0</v>
      </c>
      <c r="S157" s="261">
        <f>Organización_Modular!I143</f>
        <v>0</v>
      </c>
      <c r="T157" s="266">
        <f t="shared" si="7"/>
        <v>0</v>
      </c>
      <c r="U157" s="261">
        <f t="shared" si="8"/>
        <v>0</v>
      </c>
      <c r="V157" s="261">
        <f t="shared" si="9"/>
        <v>0</v>
      </c>
      <c r="W157" s="266">
        <f t="shared" si="10"/>
        <v>0</v>
      </c>
      <c r="X157" s="24">
        <f t="shared" si="6"/>
        <v>0</v>
      </c>
      <c r="Y157" s="25"/>
      <c r="Z157" s="25"/>
      <c r="AA157" s="25"/>
      <c r="AB157" s="25"/>
      <c r="AC157" s="25"/>
      <c r="AD157" s="25"/>
      <c r="AE157" s="25"/>
      <c r="AF157" s="25"/>
      <c r="AG157" s="25"/>
      <c r="AH157" s="25"/>
      <c r="AI157" s="25"/>
      <c r="AJ157" s="25"/>
    </row>
    <row r="158" spans="1:36" ht="18" hidden="1" customHeight="1" x14ac:dyDescent="0.25">
      <c r="A158" s="275"/>
      <c r="B158" s="152"/>
      <c r="C158" s="40"/>
      <c r="D158" s="581">
        <f>Organización_Modular!F144</f>
        <v>0</v>
      </c>
      <c r="E158" s="582"/>
      <c r="F158" s="261"/>
      <c r="G158" s="261"/>
      <c r="H158" s="261"/>
      <c r="I158" s="261"/>
      <c r="J158" s="261"/>
      <c r="K158" s="261"/>
      <c r="L158" s="261"/>
      <c r="M158" s="261"/>
      <c r="N158" s="261" t="e">
        <f ca="1">_xludf.IFNA(IF(VLOOKUP($D158,Organización_Modular!$F$10:$G$195,2,FALSE)=N$23,Itinerario!T158," ")," ")</f>
        <v>#NAME?</v>
      </c>
      <c r="O158" s="261" t="e">
        <f ca="1">_xludf.IFNA(IF(VLOOKUP($D158,Organización_Modular!$F$10:$G$195,2,FALSE)=O$23,Itinerario!W158," ")," ")</f>
        <v>#NAME?</v>
      </c>
      <c r="P158" s="261" t="e">
        <f ca="1">_xludf.IFNA(IF(VLOOKUP($D158,Organización_Modular!$F$10:$G$195,2,FALSE)=P$23,Itinerario!T158," ")," ")</f>
        <v>#NAME?</v>
      </c>
      <c r="Q158" s="261" t="e">
        <f ca="1">_xludf.IFNA(IF(VLOOKUP($D158,Organización_Modular!$F$10:$G$195,2,FALSE)=Q$23,Itinerario!W158," ")," ")</f>
        <v>#NAME?</v>
      </c>
      <c r="R158" s="261">
        <f>Organización_Modular!H144</f>
        <v>0</v>
      </c>
      <c r="S158" s="261">
        <f>Organización_Modular!I144</f>
        <v>0</v>
      </c>
      <c r="T158" s="266">
        <f t="shared" si="7"/>
        <v>0</v>
      </c>
      <c r="U158" s="261">
        <f t="shared" si="8"/>
        <v>0</v>
      </c>
      <c r="V158" s="261">
        <f t="shared" si="9"/>
        <v>0</v>
      </c>
      <c r="W158" s="266">
        <f t="shared" si="10"/>
        <v>0</v>
      </c>
      <c r="X158" s="24">
        <f t="shared" si="6"/>
        <v>0</v>
      </c>
      <c r="Y158" s="25"/>
      <c r="Z158" s="25"/>
      <c r="AA158" s="25"/>
      <c r="AB158" s="25"/>
      <c r="AC158" s="25"/>
      <c r="AD158" s="25"/>
      <c r="AE158" s="25"/>
      <c r="AF158" s="25"/>
      <c r="AG158" s="25"/>
      <c r="AH158" s="25"/>
      <c r="AI158" s="25"/>
      <c r="AJ158" s="25"/>
    </row>
    <row r="159" spans="1:36" ht="18" hidden="1" customHeight="1" x14ac:dyDescent="0.25">
      <c r="A159" s="275"/>
      <c r="B159" s="152"/>
      <c r="C159" s="40"/>
      <c r="D159" s="581">
        <f>Organización_Modular!F145</f>
        <v>0</v>
      </c>
      <c r="E159" s="582"/>
      <c r="F159" s="261"/>
      <c r="G159" s="261"/>
      <c r="H159" s="261"/>
      <c r="I159" s="261"/>
      <c r="J159" s="261"/>
      <c r="K159" s="261"/>
      <c r="L159" s="261"/>
      <c r="M159" s="261"/>
      <c r="N159" s="261" t="e">
        <f ca="1">_xludf.IFNA(IF(VLOOKUP($D159,Organización_Modular!$F$10:$G$195,2,FALSE)=N$23,Itinerario!T159," ")," ")</f>
        <v>#NAME?</v>
      </c>
      <c r="O159" s="261" t="e">
        <f ca="1">_xludf.IFNA(IF(VLOOKUP($D159,Organización_Modular!$F$10:$G$195,2,FALSE)=O$23,Itinerario!W159," ")," ")</f>
        <v>#NAME?</v>
      </c>
      <c r="P159" s="261" t="e">
        <f ca="1">_xludf.IFNA(IF(VLOOKUP($D159,Organización_Modular!$F$10:$G$195,2,FALSE)=P$23,Itinerario!T159," ")," ")</f>
        <v>#NAME?</v>
      </c>
      <c r="Q159" s="261" t="e">
        <f ca="1">_xludf.IFNA(IF(VLOOKUP($D159,Organización_Modular!$F$10:$G$195,2,FALSE)=Q$23,Itinerario!W159," ")," ")</f>
        <v>#NAME?</v>
      </c>
      <c r="R159" s="261">
        <f>Organización_Modular!H145</f>
        <v>0</v>
      </c>
      <c r="S159" s="261">
        <f>Organización_Modular!I145</f>
        <v>0</v>
      </c>
      <c r="T159" s="266">
        <f t="shared" si="7"/>
        <v>0</v>
      </c>
      <c r="U159" s="261">
        <f t="shared" si="8"/>
        <v>0</v>
      </c>
      <c r="V159" s="261">
        <f t="shared" si="9"/>
        <v>0</v>
      </c>
      <c r="W159" s="266">
        <f t="shared" si="10"/>
        <v>0</v>
      </c>
      <c r="X159" s="24">
        <f t="shared" si="6"/>
        <v>0</v>
      </c>
      <c r="Y159" s="25"/>
      <c r="Z159" s="25"/>
      <c r="AA159" s="25"/>
      <c r="AB159" s="25"/>
      <c r="AC159" s="25"/>
      <c r="AD159" s="25"/>
      <c r="AE159" s="25"/>
      <c r="AF159" s="25"/>
      <c r="AG159" s="25"/>
      <c r="AH159" s="25"/>
      <c r="AI159" s="25"/>
      <c r="AJ159" s="25"/>
    </row>
    <row r="160" spans="1:36" ht="18" hidden="1" customHeight="1" x14ac:dyDescent="0.25">
      <c r="A160" s="275"/>
      <c r="B160" s="152"/>
      <c r="C160" s="40"/>
      <c r="D160" s="581">
        <f>Organización_Modular!F146</f>
        <v>0</v>
      </c>
      <c r="E160" s="582"/>
      <c r="F160" s="261"/>
      <c r="G160" s="261"/>
      <c r="H160" s="261"/>
      <c r="I160" s="261"/>
      <c r="J160" s="261"/>
      <c r="K160" s="261"/>
      <c r="L160" s="261"/>
      <c r="M160" s="261"/>
      <c r="N160" s="261" t="e">
        <f ca="1">_xludf.IFNA(IF(VLOOKUP($D160,Organización_Modular!$F$10:$G$195,2,FALSE)=N$23,Itinerario!T160," ")," ")</f>
        <v>#NAME?</v>
      </c>
      <c r="O160" s="261" t="e">
        <f ca="1">_xludf.IFNA(IF(VLOOKUP($D160,Organización_Modular!$F$10:$G$195,2,FALSE)=O$23,Itinerario!W160," ")," ")</f>
        <v>#NAME?</v>
      </c>
      <c r="P160" s="261" t="e">
        <f ca="1">_xludf.IFNA(IF(VLOOKUP($D160,Organización_Modular!$F$10:$G$195,2,FALSE)=P$23,Itinerario!T160," ")," ")</f>
        <v>#NAME?</v>
      </c>
      <c r="Q160" s="261" t="e">
        <f ca="1">_xludf.IFNA(IF(VLOOKUP($D160,Organización_Modular!$F$10:$G$195,2,FALSE)=Q$23,Itinerario!W160," ")," ")</f>
        <v>#NAME?</v>
      </c>
      <c r="R160" s="261">
        <f>Organización_Modular!H146</f>
        <v>0</v>
      </c>
      <c r="S160" s="261">
        <f>Organización_Modular!I146</f>
        <v>0</v>
      </c>
      <c r="T160" s="266">
        <f t="shared" si="7"/>
        <v>0</v>
      </c>
      <c r="U160" s="261">
        <f t="shared" si="8"/>
        <v>0</v>
      </c>
      <c r="V160" s="261">
        <f t="shared" si="9"/>
        <v>0</v>
      </c>
      <c r="W160" s="266">
        <f t="shared" si="10"/>
        <v>0</v>
      </c>
      <c r="X160" s="24">
        <f t="shared" si="6"/>
        <v>0</v>
      </c>
      <c r="Y160" s="25"/>
      <c r="Z160" s="25"/>
      <c r="AA160" s="25"/>
      <c r="AB160" s="25"/>
      <c r="AC160" s="25"/>
      <c r="AD160" s="25"/>
      <c r="AE160" s="25"/>
      <c r="AF160" s="25"/>
      <c r="AG160" s="25"/>
      <c r="AH160" s="25"/>
      <c r="AI160" s="25"/>
      <c r="AJ160" s="25"/>
    </row>
    <row r="161" spans="1:36" ht="18" hidden="1" customHeight="1" x14ac:dyDescent="0.25">
      <c r="A161" s="275"/>
      <c r="B161" s="152"/>
      <c r="C161" s="40"/>
      <c r="D161" s="581">
        <f>Organización_Modular!F147</f>
        <v>0</v>
      </c>
      <c r="E161" s="582"/>
      <c r="F161" s="261"/>
      <c r="G161" s="261"/>
      <c r="H161" s="261"/>
      <c r="I161" s="261"/>
      <c r="J161" s="261"/>
      <c r="K161" s="261"/>
      <c r="L161" s="261"/>
      <c r="M161" s="261"/>
      <c r="N161" s="261" t="e">
        <f ca="1">_xludf.IFNA(IF(VLOOKUP($D161,Organización_Modular!$F$10:$G$195,2,FALSE)=N$23,Itinerario!T161," ")," ")</f>
        <v>#NAME?</v>
      </c>
      <c r="O161" s="261" t="e">
        <f ca="1">_xludf.IFNA(IF(VLOOKUP($D161,Organización_Modular!$F$10:$G$195,2,FALSE)=O$23,Itinerario!W161," ")," ")</f>
        <v>#NAME?</v>
      </c>
      <c r="P161" s="261" t="e">
        <f ca="1">_xludf.IFNA(IF(VLOOKUP($D161,Organización_Modular!$F$10:$G$195,2,FALSE)=P$23,Itinerario!T161," ")," ")</f>
        <v>#NAME?</v>
      </c>
      <c r="Q161" s="261" t="e">
        <f ca="1">_xludf.IFNA(IF(VLOOKUP($D161,Organización_Modular!$F$10:$G$195,2,FALSE)=Q$23,Itinerario!W161," ")," ")</f>
        <v>#NAME?</v>
      </c>
      <c r="R161" s="261">
        <f>Organización_Modular!H147</f>
        <v>0</v>
      </c>
      <c r="S161" s="261">
        <f>Organización_Modular!I147</f>
        <v>0</v>
      </c>
      <c r="T161" s="266">
        <f t="shared" si="7"/>
        <v>0</v>
      </c>
      <c r="U161" s="261">
        <f t="shared" si="8"/>
        <v>0</v>
      </c>
      <c r="V161" s="261">
        <f t="shared" si="9"/>
        <v>0</v>
      </c>
      <c r="W161" s="266">
        <f t="shared" si="10"/>
        <v>0</v>
      </c>
      <c r="X161" s="24">
        <f t="shared" si="6"/>
        <v>0</v>
      </c>
      <c r="Y161" s="25"/>
      <c r="Z161" s="25"/>
      <c r="AA161" s="25"/>
      <c r="AB161" s="25"/>
      <c r="AC161" s="25"/>
      <c r="AD161" s="25"/>
      <c r="AE161" s="25"/>
      <c r="AF161" s="25"/>
      <c r="AG161" s="25"/>
      <c r="AH161" s="25"/>
      <c r="AI161" s="25"/>
      <c r="AJ161" s="25"/>
    </row>
    <row r="162" spans="1:36" ht="18" hidden="1" customHeight="1" x14ac:dyDescent="0.25">
      <c r="A162" s="275"/>
      <c r="B162" s="152"/>
      <c r="C162" s="40"/>
      <c r="D162" s="581">
        <f>Organización_Modular!F148</f>
        <v>0</v>
      </c>
      <c r="E162" s="582"/>
      <c r="F162" s="261"/>
      <c r="G162" s="261"/>
      <c r="H162" s="261"/>
      <c r="I162" s="261"/>
      <c r="J162" s="261"/>
      <c r="K162" s="261"/>
      <c r="L162" s="261"/>
      <c r="M162" s="261"/>
      <c r="N162" s="261" t="e">
        <f ca="1">_xludf.IFNA(IF(VLOOKUP($D162,Organización_Modular!$F$10:$G$195,2,FALSE)=N$23,Itinerario!T162," ")," ")</f>
        <v>#NAME?</v>
      </c>
      <c r="O162" s="261" t="e">
        <f ca="1">_xludf.IFNA(IF(VLOOKUP($D162,Organización_Modular!$F$10:$G$195,2,FALSE)=O$23,Itinerario!W162," ")," ")</f>
        <v>#NAME?</v>
      </c>
      <c r="P162" s="261" t="e">
        <f ca="1">_xludf.IFNA(IF(VLOOKUP($D162,Organización_Modular!$F$10:$G$195,2,FALSE)=P$23,Itinerario!T162," ")," ")</f>
        <v>#NAME?</v>
      </c>
      <c r="Q162" s="261" t="e">
        <f ca="1">_xludf.IFNA(IF(VLOOKUP($D162,Organización_Modular!$F$10:$G$195,2,FALSE)=Q$23,Itinerario!W162," ")," ")</f>
        <v>#NAME?</v>
      </c>
      <c r="R162" s="261">
        <f>Organización_Modular!H148</f>
        <v>0</v>
      </c>
      <c r="S162" s="261">
        <f>Organización_Modular!I148</f>
        <v>0</v>
      </c>
      <c r="T162" s="266">
        <f t="shared" si="7"/>
        <v>0</v>
      </c>
      <c r="U162" s="261">
        <f t="shared" si="8"/>
        <v>0</v>
      </c>
      <c r="V162" s="261">
        <f t="shared" si="9"/>
        <v>0</v>
      </c>
      <c r="W162" s="266">
        <f t="shared" si="10"/>
        <v>0</v>
      </c>
      <c r="X162" s="24">
        <f t="shared" si="6"/>
        <v>0</v>
      </c>
      <c r="Y162" s="25"/>
      <c r="Z162" s="25"/>
      <c r="AA162" s="25"/>
      <c r="AB162" s="25"/>
      <c r="AC162" s="25"/>
      <c r="AD162" s="25"/>
      <c r="AE162" s="25"/>
      <c r="AF162" s="25"/>
      <c r="AG162" s="25"/>
      <c r="AH162" s="25"/>
      <c r="AI162" s="25"/>
      <c r="AJ162" s="25"/>
    </row>
    <row r="163" spans="1:36" ht="18" hidden="1" customHeight="1" x14ac:dyDescent="0.25">
      <c r="A163" s="275"/>
      <c r="B163" s="152"/>
      <c r="C163" s="40"/>
      <c r="D163" s="581">
        <f>Organización_Modular!F149</f>
        <v>0</v>
      </c>
      <c r="E163" s="582"/>
      <c r="F163" s="261"/>
      <c r="G163" s="261"/>
      <c r="H163" s="261"/>
      <c r="I163" s="261"/>
      <c r="J163" s="261"/>
      <c r="K163" s="261"/>
      <c r="L163" s="261"/>
      <c r="M163" s="261"/>
      <c r="N163" s="261" t="e">
        <f ca="1">_xludf.IFNA(IF(VLOOKUP($D163,Organización_Modular!$F$10:$G$195,2,FALSE)=N$23,Itinerario!T163," ")," ")</f>
        <v>#NAME?</v>
      </c>
      <c r="O163" s="261" t="e">
        <f ca="1">_xludf.IFNA(IF(VLOOKUP($D163,Organización_Modular!$F$10:$G$195,2,FALSE)=O$23,Itinerario!W163," ")," ")</f>
        <v>#NAME?</v>
      </c>
      <c r="P163" s="261" t="e">
        <f ca="1">_xludf.IFNA(IF(VLOOKUP($D163,Organización_Modular!$F$10:$G$195,2,FALSE)=P$23,Itinerario!T163," ")," ")</f>
        <v>#NAME?</v>
      </c>
      <c r="Q163" s="261" t="e">
        <f ca="1">_xludf.IFNA(IF(VLOOKUP($D163,Organización_Modular!$F$10:$G$195,2,FALSE)=Q$23,Itinerario!W163," ")," ")</f>
        <v>#NAME?</v>
      </c>
      <c r="R163" s="261">
        <f>Organización_Modular!H149</f>
        <v>0</v>
      </c>
      <c r="S163" s="261">
        <f>Organización_Modular!I149</f>
        <v>0</v>
      </c>
      <c r="T163" s="266">
        <f t="shared" si="7"/>
        <v>0</v>
      </c>
      <c r="U163" s="261">
        <f t="shared" si="8"/>
        <v>0</v>
      </c>
      <c r="V163" s="261">
        <f t="shared" si="9"/>
        <v>0</v>
      </c>
      <c r="W163" s="266">
        <f t="shared" si="10"/>
        <v>0</v>
      </c>
      <c r="X163" s="24">
        <f t="shared" si="6"/>
        <v>0</v>
      </c>
      <c r="Y163" s="25"/>
      <c r="Z163" s="25"/>
      <c r="AA163" s="25"/>
      <c r="AB163" s="25"/>
      <c r="AC163" s="25"/>
      <c r="AD163" s="25"/>
      <c r="AE163" s="25"/>
      <c r="AF163" s="25"/>
      <c r="AG163" s="25"/>
      <c r="AH163" s="25"/>
      <c r="AI163" s="25"/>
      <c r="AJ163" s="25"/>
    </row>
    <row r="164" spans="1:36" ht="18" hidden="1" customHeight="1" x14ac:dyDescent="0.25">
      <c r="A164" s="275"/>
      <c r="B164" s="152"/>
      <c r="C164" s="40"/>
      <c r="D164" s="581">
        <f>Organización_Modular!F150</f>
        <v>0</v>
      </c>
      <c r="E164" s="582"/>
      <c r="F164" s="261"/>
      <c r="G164" s="261"/>
      <c r="H164" s="261"/>
      <c r="I164" s="261"/>
      <c r="J164" s="261"/>
      <c r="K164" s="261"/>
      <c r="L164" s="261"/>
      <c r="M164" s="261"/>
      <c r="N164" s="261" t="e">
        <f ca="1">_xludf.IFNA(IF(VLOOKUP($D164,Organización_Modular!$F$10:$G$195,2,FALSE)=N$23,Itinerario!T164," ")," ")</f>
        <v>#NAME?</v>
      </c>
      <c r="O164" s="261" t="e">
        <f ca="1">_xludf.IFNA(IF(VLOOKUP($D164,Organización_Modular!$F$10:$G$195,2,FALSE)=O$23,Itinerario!W164," ")," ")</f>
        <v>#NAME?</v>
      </c>
      <c r="P164" s="261" t="e">
        <f ca="1">_xludf.IFNA(IF(VLOOKUP($D164,Organización_Modular!$F$10:$G$195,2,FALSE)=P$23,Itinerario!T164," ")," ")</f>
        <v>#NAME?</v>
      </c>
      <c r="Q164" s="261" t="e">
        <f ca="1">_xludf.IFNA(IF(VLOOKUP($D164,Organización_Modular!$F$10:$G$195,2,FALSE)=Q$23,Itinerario!W164," ")," ")</f>
        <v>#NAME?</v>
      </c>
      <c r="R164" s="261">
        <f>Organización_Modular!H150</f>
        <v>0</v>
      </c>
      <c r="S164" s="261">
        <f>Organización_Modular!I150</f>
        <v>0</v>
      </c>
      <c r="T164" s="266">
        <f t="shared" si="7"/>
        <v>0</v>
      </c>
      <c r="U164" s="261">
        <f t="shared" si="8"/>
        <v>0</v>
      </c>
      <c r="V164" s="261">
        <f t="shared" si="9"/>
        <v>0</v>
      </c>
      <c r="W164" s="266">
        <f t="shared" si="10"/>
        <v>0</v>
      </c>
      <c r="X164" s="24">
        <f t="shared" si="6"/>
        <v>0</v>
      </c>
      <c r="Y164" s="25"/>
      <c r="Z164" s="25"/>
      <c r="AA164" s="25"/>
      <c r="AB164" s="25"/>
      <c r="AC164" s="25"/>
      <c r="AD164" s="25"/>
      <c r="AE164" s="25"/>
      <c r="AF164" s="25"/>
      <c r="AG164" s="25"/>
      <c r="AH164" s="25"/>
      <c r="AI164" s="25"/>
      <c r="AJ164" s="25"/>
    </row>
    <row r="165" spans="1:36" ht="18" hidden="1" customHeight="1" x14ac:dyDescent="0.25">
      <c r="A165" s="275"/>
      <c r="B165" s="152"/>
      <c r="C165" s="40"/>
      <c r="D165" s="581">
        <f>Organización_Modular!F151</f>
        <v>0</v>
      </c>
      <c r="E165" s="582"/>
      <c r="F165" s="261"/>
      <c r="G165" s="261"/>
      <c r="H165" s="261"/>
      <c r="I165" s="261"/>
      <c r="J165" s="261"/>
      <c r="K165" s="261"/>
      <c r="L165" s="261"/>
      <c r="M165" s="261"/>
      <c r="N165" s="261" t="e">
        <f ca="1">_xludf.IFNA(IF(VLOOKUP($D165,Organización_Modular!$F$10:$G$195,2,FALSE)=N$23,Itinerario!T165," ")," ")</f>
        <v>#NAME?</v>
      </c>
      <c r="O165" s="261" t="e">
        <f ca="1">_xludf.IFNA(IF(VLOOKUP($D165,Organización_Modular!$F$10:$G$195,2,FALSE)=O$23,Itinerario!W165," ")," ")</f>
        <v>#NAME?</v>
      </c>
      <c r="P165" s="261" t="e">
        <f ca="1">_xludf.IFNA(IF(VLOOKUP($D165,Organización_Modular!$F$10:$G$195,2,FALSE)=P$23,Itinerario!T165," ")," ")</f>
        <v>#NAME?</v>
      </c>
      <c r="Q165" s="261" t="e">
        <f ca="1">_xludf.IFNA(IF(VLOOKUP($D165,Organización_Modular!$F$10:$G$195,2,FALSE)=Q$23,Itinerario!W165," ")," ")</f>
        <v>#NAME?</v>
      </c>
      <c r="R165" s="261">
        <f>Organización_Modular!H151</f>
        <v>0</v>
      </c>
      <c r="S165" s="261">
        <f>Organización_Modular!I151</f>
        <v>0</v>
      </c>
      <c r="T165" s="266">
        <f t="shared" si="7"/>
        <v>0</v>
      </c>
      <c r="U165" s="261">
        <f t="shared" si="8"/>
        <v>0</v>
      </c>
      <c r="V165" s="261">
        <f t="shared" si="9"/>
        <v>0</v>
      </c>
      <c r="W165" s="266">
        <f t="shared" si="10"/>
        <v>0</v>
      </c>
      <c r="X165" s="24">
        <f t="shared" si="6"/>
        <v>0</v>
      </c>
      <c r="Y165" s="25"/>
      <c r="Z165" s="25"/>
      <c r="AA165" s="25"/>
      <c r="AB165" s="25"/>
      <c r="AC165" s="25"/>
      <c r="AD165" s="25"/>
      <c r="AE165" s="25"/>
      <c r="AF165" s="25"/>
      <c r="AG165" s="25"/>
      <c r="AH165" s="25"/>
      <c r="AI165" s="25"/>
      <c r="AJ165" s="25"/>
    </row>
    <row r="166" spans="1:36" ht="18" hidden="1" customHeight="1" x14ac:dyDescent="0.25">
      <c r="A166" s="275"/>
      <c r="B166" s="152"/>
      <c r="C166" s="40"/>
      <c r="D166" s="581">
        <f>Organización_Modular!F152</f>
        <v>0</v>
      </c>
      <c r="E166" s="582"/>
      <c r="F166" s="261"/>
      <c r="G166" s="261"/>
      <c r="H166" s="261"/>
      <c r="I166" s="261"/>
      <c r="J166" s="261"/>
      <c r="K166" s="261"/>
      <c r="L166" s="261"/>
      <c r="M166" s="261"/>
      <c r="N166" s="261" t="e">
        <f ca="1">_xludf.IFNA(IF(VLOOKUP($D166,Organización_Modular!$F$10:$G$195,2,FALSE)=N$23,Itinerario!T166," ")," ")</f>
        <v>#NAME?</v>
      </c>
      <c r="O166" s="261" t="e">
        <f ca="1">_xludf.IFNA(IF(VLOOKUP($D166,Organización_Modular!$F$10:$G$195,2,FALSE)=O$23,Itinerario!W166," ")," ")</f>
        <v>#NAME?</v>
      </c>
      <c r="P166" s="261" t="e">
        <f ca="1">_xludf.IFNA(IF(VLOOKUP($D166,Organización_Modular!$F$10:$G$195,2,FALSE)=P$23,Itinerario!T166," ")," ")</f>
        <v>#NAME?</v>
      </c>
      <c r="Q166" s="261" t="e">
        <f ca="1">_xludf.IFNA(IF(VLOOKUP($D166,Organización_Modular!$F$10:$G$195,2,FALSE)=Q$23,Itinerario!W166," ")," ")</f>
        <v>#NAME?</v>
      </c>
      <c r="R166" s="261">
        <f>Organización_Modular!H152</f>
        <v>0</v>
      </c>
      <c r="S166" s="261">
        <f>Organización_Modular!I152</f>
        <v>0</v>
      </c>
      <c r="T166" s="266">
        <f t="shared" si="7"/>
        <v>0</v>
      </c>
      <c r="U166" s="261">
        <f t="shared" si="8"/>
        <v>0</v>
      </c>
      <c r="V166" s="261">
        <f t="shared" si="9"/>
        <v>0</v>
      </c>
      <c r="W166" s="266">
        <f t="shared" si="10"/>
        <v>0</v>
      </c>
      <c r="X166" s="24">
        <f t="shared" si="6"/>
        <v>0</v>
      </c>
      <c r="Y166" s="25"/>
      <c r="Z166" s="25"/>
      <c r="AA166" s="25"/>
      <c r="AB166" s="25"/>
      <c r="AC166" s="25"/>
      <c r="AD166" s="25"/>
      <c r="AE166" s="25"/>
      <c r="AF166" s="25"/>
      <c r="AG166" s="25"/>
      <c r="AH166" s="25"/>
      <c r="AI166" s="25"/>
      <c r="AJ166" s="25"/>
    </row>
    <row r="167" spans="1:36" ht="18" hidden="1" customHeight="1" x14ac:dyDescent="0.25">
      <c r="A167" s="275"/>
      <c r="B167" s="152"/>
      <c r="C167" s="40"/>
      <c r="D167" s="581">
        <f>Organización_Modular!F153</f>
        <v>0</v>
      </c>
      <c r="E167" s="582"/>
      <c r="F167" s="261"/>
      <c r="G167" s="261"/>
      <c r="H167" s="261"/>
      <c r="I167" s="261"/>
      <c r="J167" s="261"/>
      <c r="K167" s="261"/>
      <c r="L167" s="261"/>
      <c r="M167" s="261"/>
      <c r="N167" s="261" t="e">
        <f ca="1">_xludf.IFNA(IF(VLOOKUP($D167,Organización_Modular!$F$10:$G$195,2,FALSE)=N$23,Itinerario!T167," ")," ")</f>
        <v>#NAME?</v>
      </c>
      <c r="O167" s="261" t="e">
        <f ca="1">_xludf.IFNA(IF(VLOOKUP($D167,Organización_Modular!$F$10:$G$195,2,FALSE)=O$23,Itinerario!W167," ")," ")</f>
        <v>#NAME?</v>
      </c>
      <c r="P167" s="261" t="e">
        <f ca="1">_xludf.IFNA(IF(VLOOKUP($D167,Organización_Modular!$F$10:$G$195,2,FALSE)=P$23,Itinerario!T167," ")," ")</f>
        <v>#NAME?</v>
      </c>
      <c r="Q167" s="261" t="e">
        <f ca="1">_xludf.IFNA(IF(VLOOKUP($D167,Organización_Modular!$F$10:$G$195,2,FALSE)=Q$23,Itinerario!W167," ")," ")</f>
        <v>#NAME?</v>
      </c>
      <c r="R167" s="261">
        <f>Organización_Modular!H153</f>
        <v>0</v>
      </c>
      <c r="S167" s="261">
        <f>Organización_Modular!I153</f>
        <v>0</v>
      </c>
      <c r="T167" s="266">
        <f t="shared" si="7"/>
        <v>0</v>
      </c>
      <c r="U167" s="261">
        <f t="shared" si="8"/>
        <v>0</v>
      </c>
      <c r="V167" s="261">
        <f t="shared" si="9"/>
        <v>0</v>
      </c>
      <c r="W167" s="266">
        <f t="shared" si="10"/>
        <v>0</v>
      </c>
      <c r="X167" s="24">
        <f t="shared" si="6"/>
        <v>0</v>
      </c>
      <c r="Y167" s="25"/>
      <c r="Z167" s="25"/>
      <c r="AA167" s="25"/>
      <c r="AB167" s="25"/>
      <c r="AC167" s="25"/>
      <c r="AD167" s="25"/>
      <c r="AE167" s="25"/>
      <c r="AF167" s="25"/>
      <c r="AG167" s="25"/>
      <c r="AH167" s="25"/>
      <c r="AI167" s="25"/>
      <c r="AJ167" s="25"/>
    </row>
    <row r="168" spans="1:36" ht="18" hidden="1" customHeight="1" x14ac:dyDescent="0.25">
      <c r="A168" s="275"/>
      <c r="B168" s="163" t="str">
        <f>B44</f>
        <v>Competencias para la empleabilidad</v>
      </c>
      <c r="C168" s="40">
        <f>Organización_Modular!C154</f>
        <v>0</v>
      </c>
      <c r="D168" s="581">
        <f>Organización_Modular!F154</f>
        <v>0</v>
      </c>
      <c r="E168" s="582"/>
      <c r="F168" s="261"/>
      <c r="G168" s="261"/>
      <c r="H168" s="261"/>
      <c r="I168" s="261"/>
      <c r="J168" s="261"/>
      <c r="K168" s="261"/>
      <c r="L168" s="261"/>
      <c r="M168" s="261"/>
      <c r="N168" s="261" t="e">
        <f ca="1">_xludf.IFNA(IF(VLOOKUP($D168,Organización_Modular!$F$10:$G$195,2,FALSE)=N$23,Itinerario!T168," ")," ")</f>
        <v>#NAME?</v>
      </c>
      <c r="O168" s="261" t="e">
        <f ca="1">_xludf.IFNA(IF(VLOOKUP($D168,Organización_Modular!$F$10:$G$195,2,FALSE)=O$23,Itinerario!W168," ")," ")</f>
        <v>#NAME?</v>
      </c>
      <c r="P168" s="261" t="e">
        <f ca="1">_xludf.IFNA(IF(VLOOKUP($D168,Organización_Modular!$F$10:$G$195,2,FALSE)=P$23,Itinerario!T168," ")," ")</f>
        <v>#NAME?</v>
      </c>
      <c r="Q168" s="261" t="e">
        <f ca="1">_xludf.IFNA(IF(VLOOKUP($D168,Organización_Modular!$F$10:$G$195,2,FALSE)=Q$23,Itinerario!W168," ")," ")</f>
        <v>#NAME?</v>
      </c>
      <c r="R168" s="261">
        <f>Organización_Modular!H154</f>
        <v>0</v>
      </c>
      <c r="S168" s="261">
        <f>Organización_Modular!I154</f>
        <v>0</v>
      </c>
      <c r="T168" s="266">
        <f t="shared" si="7"/>
        <v>0</v>
      </c>
      <c r="U168" s="261">
        <f t="shared" si="8"/>
        <v>0</v>
      </c>
      <c r="V168" s="261">
        <f t="shared" si="9"/>
        <v>0</v>
      </c>
      <c r="W168" s="266">
        <f t="shared" si="10"/>
        <v>0</v>
      </c>
      <c r="X168" s="24">
        <f t="shared" si="6"/>
        <v>0</v>
      </c>
      <c r="Y168" s="25"/>
      <c r="Z168" s="25"/>
      <c r="AA168" s="25"/>
      <c r="AB168" s="25"/>
      <c r="AC168" s="25"/>
      <c r="AD168" s="25"/>
      <c r="AE168" s="25"/>
      <c r="AF168" s="25"/>
      <c r="AG168" s="25"/>
      <c r="AH168" s="25"/>
      <c r="AI168" s="25"/>
      <c r="AJ168" s="25"/>
    </row>
    <row r="169" spans="1:36" ht="18" hidden="1" customHeight="1" x14ac:dyDescent="0.25">
      <c r="A169" s="275"/>
      <c r="B169" s="163"/>
      <c r="C169" s="40"/>
      <c r="D169" s="581">
        <f>Organización_Modular!F155</f>
        <v>0</v>
      </c>
      <c r="E169" s="582"/>
      <c r="F169" s="261"/>
      <c r="G169" s="261"/>
      <c r="H169" s="261"/>
      <c r="I169" s="261"/>
      <c r="J169" s="261"/>
      <c r="K169" s="261"/>
      <c r="L169" s="261"/>
      <c r="M169" s="261"/>
      <c r="N169" s="261" t="e">
        <f ca="1">_xludf.IFNA(IF(VLOOKUP($D169,Organización_Modular!$F$10:$G$195,2,FALSE)=N$23,Itinerario!T169," ")," ")</f>
        <v>#NAME?</v>
      </c>
      <c r="O169" s="261" t="e">
        <f ca="1">_xludf.IFNA(IF(VLOOKUP($D169,Organización_Modular!$F$10:$G$195,2,FALSE)=O$23,Itinerario!W169," ")," ")</f>
        <v>#NAME?</v>
      </c>
      <c r="P169" s="261" t="e">
        <f ca="1">_xludf.IFNA(IF(VLOOKUP($D169,Organización_Modular!$F$10:$G$195,2,FALSE)=P$23,Itinerario!T169," ")," ")</f>
        <v>#NAME?</v>
      </c>
      <c r="Q169" s="261" t="e">
        <f ca="1">_xludf.IFNA(IF(VLOOKUP($D169,Organización_Modular!$F$10:$G$195,2,FALSE)=Q$23,Itinerario!W169," ")," ")</f>
        <v>#NAME?</v>
      </c>
      <c r="R169" s="261">
        <f>Organización_Modular!H155</f>
        <v>0</v>
      </c>
      <c r="S169" s="261">
        <f>Organización_Modular!I155</f>
        <v>0</v>
      </c>
      <c r="T169" s="266">
        <f t="shared" si="7"/>
        <v>0</v>
      </c>
      <c r="U169" s="261">
        <f t="shared" si="8"/>
        <v>0</v>
      </c>
      <c r="V169" s="261">
        <f t="shared" si="9"/>
        <v>0</v>
      </c>
      <c r="W169" s="266">
        <f t="shared" si="10"/>
        <v>0</v>
      </c>
      <c r="X169" s="24">
        <f t="shared" si="6"/>
        <v>0</v>
      </c>
      <c r="Y169" s="25"/>
      <c r="Z169" s="25"/>
      <c r="AA169" s="25"/>
      <c r="AB169" s="25"/>
      <c r="AC169" s="25"/>
      <c r="AD169" s="25"/>
      <c r="AE169" s="25"/>
      <c r="AF169" s="25"/>
      <c r="AG169" s="25"/>
      <c r="AH169" s="25"/>
      <c r="AI169" s="25"/>
      <c r="AJ169" s="25"/>
    </row>
    <row r="170" spans="1:36" ht="18" hidden="1" customHeight="1" x14ac:dyDescent="0.25">
      <c r="A170" s="275"/>
      <c r="B170" s="163"/>
      <c r="C170" s="40"/>
      <c r="D170" s="581">
        <f>Organización_Modular!F156</f>
        <v>0</v>
      </c>
      <c r="E170" s="582"/>
      <c r="F170" s="261"/>
      <c r="G170" s="261"/>
      <c r="H170" s="261"/>
      <c r="I170" s="261"/>
      <c r="J170" s="261"/>
      <c r="K170" s="261"/>
      <c r="L170" s="261"/>
      <c r="M170" s="261"/>
      <c r="N170" s="261" t="e">
        <f ca="1">_xludf.IFNA(IF(VLOOKUP($D170,Organización_Modular!$F$10:$G$195,2,FALSE)=N$23,Itinerario!T170," ")," ")</f>
        <v>#NAME?</v>
      </c>
      <c r="O170" s="261" t="e">
        <f ca="1">_xludf.IFNA(IF(VLOOKUP($D170,Organización_Modular!$F$10:$G$195,2,FALSE)=O$23,Itinerario!W170," ")," ")</f>
        <v>#NAME?</v>
      </c>
      <c r="P170" s="261" t="e">
        <f ca="1">_xludf.IFNA(IF(VLOOKUP($D170,Organización_Modular!$F$10:$G$195,2,FALSE)=P$23,Itinerario!T170," ")," ")</f>
        <v>#NAME?</v>
      </c>
      <c r="Q170" s="261" t="e">
        <f ca="1">_xludf.IFNA(IF(VLOOKUP($D170,Organización_Modular!$F$10:$G$195,2,FALSE)=Q$23,Itinerario!W170," ")," ")</f>
        <v>#NAME?</v>
      </c>
      <c r="R170" s="261">
        <f>Organización_Modular!H156</f>
        <v>0</v>
      </c>
      <c r="S170" s="261">
        <f>Organización_Modular!I156</f>
        <v>0</v>
      </c>
      <c r="T170" s="266">
        <f t="shared" si="7"/>
        <v>0</v>
      </c>
      <c r="U170" s="261">
        <f t="shared" si="8"/>
        <v>0</v>
      </c>
      <c r="V170" s="261">
        <f t="shared" si="9"/>
        <v>0</v>
      </c>
      <c r="W170" s="266">
        <f t="shared" si="10"/>
        <v>0</v>
      </c>
      <c r="X170" s="24">
        <f t="shared" si="6"/>
        <v>0</v>
      </c>
      <c r="Y170" s="25"/>
      <c r="Z170" s="25"/>
      <c r="AA170" s="25"/>
      <c r="AB170" s="25"/>
      <c r="AC170" s="25"/>
      <c r="AD170" s="25"/>
      <c r="AE170" s="25"/>
      <c r="AF170" s="25"/>
      <c r="AG170" s="25"/>
      <c r="AH170" s="25"/>
      <c r="AI170" s="25"/>
      <c r="AJ170" s="25"/>
    </row>
    <row r="171" spans="1:36" ht="18" hidden="1" customHeight="1" x14ac:dyDescent="0.25">
      <c r="A171" s="275"/>
      <c r="B171" s="163"/>
      <c r="C171" s="40"/>
      <c r="D171" s="581">
        <f>Organización_Modular!F157</f>
        <v>0</v>
      </c>
      <c r="E171" s="582"/>
      <c r="F171" s="261"/>
      <c r="G171" s="261"/>
      <c r="H171" s="261"/>
      <c r="I171" s="261"/>
      <c r="J171" s="261"/>
      <c r="K171" s="261"/>
      <c r="L171" s="261"/>
      <c r="M171" s="261"/>
      <c r="N171" s="261" t="e">
        <f ca="1">_xludf.IFNA(IF(VLOOKUP($D171,Organización_Modular!$F$10:$G$195,2,FALSE)=N$23,Itinerario!T171," ")," ")</f>
        <v>#NAME?</v>
      </c>
      <c r="O171" s="261" t="e">
        <f ca="1">_xludf.IFNA(IF(VLOOKUP($D171,Organización_Modular!$F$10:$G$195,2,FALSE)=O$23,Itinerario!W171," ")," ")</f>
        <v>#NAME?</v>
      </c>
      <c r="P171" s="261" t="e">
        <f ca="1">_xludf.IFNA(IF(VLOOKUP($D171,Organización_Modular!$F$10:$G$195,2,FALSE)=P$23,Itinerario!T171," ")," ")</f>
        <v>#NAME?</v>
      </c>
      <c r="Q171" s="261" t="e">
        <f ca="1">_xludf.IFNA(IF(VLOOKUP($D171,Organización_Modular!$F$10:$G$195,2,FALSE)=Q$23,Itinerario!W171," ")," ")</f>
        <v>#NAME?</v>
      </c>
      <c r="R171" s="261">
        <f>Organización_Modular!H157</f>
        <v>0</v>
      </c>
      <c r="S171" s="261">
        <f>Organización_Modular!I157</f>
        <v>0</v>
      </c>
      <c r="T171" s="266">
        <f t="shared" si="7"/>
        <v>0</v>
      </c>
      <c r="U171" s="261">
        <f t="shared" si="8"/>
        <v>0</v>
      </c>
      <c r="V171" s="261">
        <f t="shared" si="9"/>
        <v>0</v>
      </c>
      <c r="W171" s="266">
        <f t="shared" si="10"/>
        <v>0</v>
      </c>
      <c r="X171" s="24">
        <f t="shared" si="6"/>
        <v>0</v>
      </c>
      <c r="Y171" s="25"/>
      <c r="Z171" s="25"/>
      <c r="AA171" s="25"/>
      <c r="AB171" s="25"/>
      <c r="AC171" s="25"/>
      <c r="AD171" s="25"/>
      <c r="AE171" s="25"/>
      <c r="AF171" s="25"/>
      <c r="AG171" s="25"/>
      <c r="AH171" s="25"/>
      <c r="AI171" s="25"/>
      <c r="AJ171" s="25"/>
    </row>
    <row r="172" spans="1:36" ht="18" hidden="1" customHeight="1" x14ac:dyDescent="0.25">
      <c r="A172" s="275"/>
      <c r="B172" s="163"/>
      <c r="C172" s="40"/>
      <c r="D172" s="581">
        <f>Organización_Modular!F158</f>
        <v>0</v>
      </c>
      <c r="E172" s="582"/>
      <c r="F172" s="261"/>
      <c r="G172" s="261"/>
      <c r="H172" s="261"/>
      <c r="I172" s="261"/>
      <c r="J172" s="261"/>
      <c r="K172" s="261"/>
      <c r="L172" s="261"/>
      <c r="M172" s="261"/>
      <c r="N172" s="261" t="e">
        <f ca="1">_xludf.IFNA(IF(VLOOKUP($D172,Organización_Modular!$F$10:$G$195,2,FALSE)=N$23,Itinerario!T172," ")," ")</f>
        <v>#NAME?</v>
      </c>
      <c r="O172" s="261" t="e">
        <f ca="1">_xludf.IFNA(IF(VLOOKUP($D172,Organización_Modular!$F$10:$G$195,2,FALSE)=O$23,Itinerario!W172," ")," ")</f>
        <v>#NAME?</v>
      </c>
      <c r="P172" s="261" t="e">
        <f ca="1">_xludf.IFNA(IF(VLOOKUP($D172,Organización_Modular!$F$10:$G$195,2,FALSE)=P$23,Itinerario!T172," ")," ")</f>
        <v>#NAME?</v>
      </c>
      <c r="Q172" s="261" t="e">
        <f ca="1">_xludf.IFNA(IF(VLOOKUP($D172,Organización_Modular!$F$10:$G$195,2,FALSE)=Q$23,Itinerario!W172," ")," ")</f>
        <v>#NAME?</v>
      </c>
      <c r="R172" s="261">
        <f>Organización_Modular!H158</f>
        <v>0</v>
      </c>
      <c r="S172" s="261">
        <f>Organización_Modular!I158</f>
        <v>0</v>
      </c>
      <c r="T172" s="266">
        <f t="shared" si="7"/>
        <v>0</v>
      </c>
      <c r="U172" s="261">
        <f t="shared" si="8"/>
        <v>0</v>
      </c>
      <c r="V172" s="261">
        <f t="shared" si="9"/>
        <v>0</v>
      </c>
      <c r="W172" s="266">
        <f t="shared" si="10"/>
        <v>0</v>
      </c>
      <c r="X172" s="24">
        <f t="shared" si="6"/>
        <v>0</v>
      </c>
      <c r="Y172" s="25"/>
      <c r="Z172" s="25"/>
      <c r="AA172" s="25"/>
      <c r="AB172" s="25"/>
      <c r="AC172" s="25"/>
      <c r="AD172" s="25"/>
      <c r="AE172" s="25"/>
      <c r="AF172" s="25"/>
      <c r="AG172" s="25"/>
      <c r="AH172" s="25"/>
      <c r="AI172" s="25"/>
      <c r="AJ172" s="25"/>
    </row>
    <row r="173" spans="1:36" ht="18" hidden="1" customHeight="1" x14ac:dyDescent="0.25">
      <c r="A173" s="275"/>
      <c r="B173" s="163"/>
      <c r="C173" s="40"/>
      <c r="D173" s="581">
        <f>Organización_Modular!F159</f>
        <v>0</v>
      </c>
      <c r="E173" s="582"/>
      <c r="F173" s="261"/>
      <c r="G173" s="261"/>
      <c r="H173" s="261"/>
      <c r="I173" s="261"/>
      <c r="J173" s="261"/>
      <c r="K173" s="261"/>
      <c r="L173" s="261"/>
      <c r="M173" s="261"/>
      <c r="N173" s="261" t="e">
        <f ca="1">_xludf.IFNA(IF(VLOOKUP($D173,Organización_Modular!$F$10:$G$195,2,FALSE)=N$23,Itinerario!T173," ")," ")</f>
        <v>#NAME?</v>
      </c>
      <c r="O173" s="261" t="e">
        <f ca="1">_xludf.IFNA(IF(VLOOKUP($D173,Organización_Modular!$F$10:$G$195,2,FALSE)=O$23,Itinerario!W173," ")," ")</f>
        <v>#NAME?</v>
      </c>
      <c r="P173" s="261" t="e">
        <f ca="1">_xludf.IFNA(IF(VLOOKUP($D173,Organización_Modular!$F$10:$G$195,2,FALSE)=P$23,Itinerario!T173," ")," ")</f>
        <v>#NAME?</v>
      </c>
      <c r="Q173" s="261" t="e">
        <f ca="1">_xludf.IFNA(IF(VLOOKUP($D173,Organización_Modular!$F$10:$G$195,2,FALSE)=Q$23,Itinerario!W173," ")," ")</f>
        <v>#NAME?</v>
      </c>
      <c r="R173" s="261">
        <f>Organización_Modular!H159</f>
        <v>0</v>
      </c>
      <c r="S173" s="261">
        <f>Organización_Modular!I159</f>
        <v>0</v>
      </c>
      <c r="T173" s="266">
        <f t="shared" si="7"/>
        <v>0</v>
      </c>
      <c r="U173" s="261">
        <f t="shared" si="8"/>
        <v>0</v>
      </c>
      <c r="V173" s="261">
        <f t="shared" si="9"/>
        <v>0</v>
      </c>
      <c r="W173" s="266">
        <f t="shared" si="10"/>
        <v>0</v>
      </c>
      <c r="X173" s="24">
        <f t="shared" si="6"/>
        <v>0</v>
      </c>
      <c r="Y173" s="25"/>
      <c r="Z173" s="25"/>
      <c r="AA173" s="25"/>
      <c r="AB173" s="25"/>
      <c r="AC173" s="25"/>
      <c r="AD173" s="25"/>
      <c r="AE173" s="25"/>
      <c r="AF173" s="25"/>
      <c r="AG173" s="25"/>
      <c r="AH173" s="25"/>
      <c r="AI173" s="25"/>
      <c r="AJ173" s="25"/>
    </row>
    <row r="174" spans="1:36" ht="18" hidden="1" customHeight="1" x14ac:dyDescent="0.25">
      <c r="A174" s="275"/>
      <c r="B174" s="163"/>
      <c r="C174" s="40"/>
      <c r="D174" s="581">
        <f>Organización_Modular!F160</f>
        <v>0</v>
      </c>
      <c r="E174" s="582"/>
      <c r="F174" s="261"/>
      <c r="G174" s="261"/>
      <c r="H174" s="261"/>
      <c r="I174" s="261"/>
      <c r="J174" s="261"/>
      <c r="K174" s="261"/>
      <c r="L174" s="261"/>
      <c r="M174" s="261"/>
      <c r="N174" s="261" t="e">
        <f ca="1">_xludf.IFNA(IF(VLOOKUP($D174,Organización_Modular!$F$10:$G$195,2,FALSE)=N$23,Itinerario!T174," ")," ")</f>
        <v>#NAME?</v>
      </c>
      <c r="O174" s="261" t="e">
        <f ca="1">_xludf.IFNA(IF(VLOOKUP($D174,Organización_Modular!$F$10:$G$195,2,FALSE)=O$23,Itinerario!W174," ")," ")</f>
        <v>#NAME?</v>
      </c>
      <c r="P174" s="261" t="e">
        <f ca="1">_xludf.IFNA(IF(VLOOKUP($D174,Organización_Modular!$F$10:$G$195,2,FALSE)=P$23,Itinerario!T174," ")," ")</f>
        <v>#NAME?</v>
      </c>
      <c r="Q174" s="261" t="e">
        <f ca="1">_xludf.IFNA(IF(VLOOKUP($D174,Organización_Modular!$F$10:$G$195,2,FALSE)=Q$23,Itinerario!W174," ")," ")</f>
        <v>#NAME?</v>
      </c>
      <c r="R174" s="261">
        <f>Organización_Modular!H160</f>
        <v>0</v>
      </c>
      <c r="S174" s="261">
        <f>Organización_Modular!I160</f>
        <v>0</v>
      </c>
      <c r="T174" s="266">
        <f t="shared" si="7"/>
        <v>0</v>
      </c>
      <c r="U174" s="261">
        <f t="shared" si="8"/>
        <v>0</v>
      </c>
      <c r="V174" s="261">
        <f t="shared" si="9"/>
        <v>0</v>
      </c>
      <c r="W174" s="266">
        <f t="shared" si="10"/>
        <v>0</v>
      </c>
      <c r="X174" s="24">
        <f t="shared" si="6"/>
        <v>0</v>
      </c>
      <c r="Y174" s="25"/>
      <c r="Z174" s="25"/>
      <c r="AA174" s="25"/>
      <c r="AB174" s="25"/>
      <c r="AC174" s="25"/>
      <c r="AD174" s="25"/>
      <c r="AE174" s="25"/>
      <c r="AF174" s="25"/>
      <c r="AG174" s="25"/>
      <c r="AH174" s="25"/>
      <c r="AI174" s="25"/>
      <c r="AJ174" s="25"/>
    </row>
    <row r="175" spans="1:36" ht="18" hidden="1" customHeight="1" x14ac:dyDescent="0.25">
      <c r="A175" s="275"/>
      <c r="B175" s="163"/>
      <c r="C175" s="40"/>
      <c r="D175" s="581">
        <f>Organización_Modular!F161</f>
        <v>0</v>
      </c>
      <c r="E175" s="582"/>
      <c r="F175" s="261"/>
      <c r="G175" s="261"/>
      <c r="H175" s="261"/>
      <c r="I175" s="261"/>
      <c r="J175" s="261"/>
      <c r="K175" s="261"/>
      <c r="L175" s="261"/>
      <c r="M175" s="261"/>
      <c r="N175" s="261" t="e">
        <f ca="1">_xludf.IFNA(IF(VLOOKUP($D175,Organización_Modular!$F$10:$G$195,2,FALSE)=N$23,Itinerario!T175," ")," ")</f>
        <v>#NAME?</v>
      </c>
      <c r="O175" s="261" t="e">
        <f ca="1">_xludf.IFNA(IF(VLOOKUP($D175,Organización_Modular!$F$10:$G$195,2,FALSE)=O$23,Itinerario!W175," ")," ")</f>
        <v>#NAME?</v>
      </c>
      <c r="P175" s="261" t="e">
        <f ca="1">_xludf.IFNA(IF(VLOOKUP($D175,Organización_Modular!$F$10:$G$195,2,FALSE)=P$23,Itinerario!T175," ")," ")</f>
        <v>#NAME?</v>
      </c>
      <c r="Q175" s="261" t="e">
        <f ca="1">_xludf.IFNA(IF(VLOOKUP($D175,Organización_Modular!$F$10:$G$195,2,FALSE)=Q$23,Itinerario!W175," ")," ")</f>
        <v>#NAME?</v>
      </c>
      <c r="R175" s="261">
        <f>Organización_Modular!H161</f>
        <v>0</v>
      </c>
      <c r="S175" s="261">
        <f>Organización_Modular!I161</f>
        <v>0</v>
      </c>
      <c r="T175" s="266">
        <f t="shared" si="7"/>
        <v>0</v>
      </c>
      <c r="U175" s="261">
        <f t="shared" si="8"/>
        <v>0</v>
      </c>
      <c r="V175" s="261">
        <f t="shared" si="9"/>
        <v>0</v>
      </c>
      <c r="W175" s="266">
        <f t="shared" si="10"/>
        <v>0</v>
      </c>
      <c r="X175" s="24">
        <f t="shared" si="6"/>
        <v>0</v>
      </c>
      <c r="Y175" s="25"/>
      <c r="Z175" s="25"/>
      <c r="AA175" s="25"/>
      <c r="AB175" s="25"/>
      <c r="AC175" s="25"/>
      <c r="AD175" s="25"/>
      <c r="AE175" s="25"/>
      <c r="AF175" s="25"/>
      <c r="AG175" s="25"/>
      <c r="AH175" s="25"/>
      <c r="AI175" s="25"/>
      <c r="AJ175" s="25"/>
    </row>
    <row r="176" spans="1:36" ht="18" hidden="1" customHeight="1" x14ac:dyDescent="0.25">
      <c r="A176" s="275"/>
      <c r="B176" s="163"/>
      <c r="C176" s="40"/>
      <c r="D176" s="581">
        <f>Organización_Modular!F162</f>
        <v>0</v>
      </c>
      <c r="E176" s="582"/>
      <c r="F176" s="261"/>
      <c r="G176" s="261"/>
      <c r="H176" s="261"/>
      <c r="I176" s="261"/>
      <c r="J176" s="261"/>
      <c r="K176" s="261"/>
      <c r="L176" s="261"/>
      <c r="M176" s="261"/>
      <c r="N176" s="261" t="e">
        <f ca="1">_xludf.IFNA(IF(VLOOKUP($D176,Organización_Modular!$F$10:$G$195,2,FALSE)=N$23,Itinerario!T176," ")," ")</f>
        <v>#NAME?</v>
      </c>
      <c r="O176" s="261" t="e">
        <f ca="1">_xludf.IFNA(IF(VLOOKUP($D176,Organización_Modular!$F$10:$G$195,2,FALSE)=O$23,Itinerario!W176," ")," ")</f>
        <v>#NAME?</v>
      </c>
      <c r="P176" s="261" t="e">
        <f ca="1">_xludf.IFNA(IF(VLOOKUP($D176,Organización_Modular!$F$10:$G$195,2,FALSE)=P$23,Itinerario!T176," ")," ")</f>
        <v>#NAME?</v>
      </c>
      <c r="Q176" s="261" t="e">
        <f ca="1">_xludf.IFNA(IF(VLOOKUP($D176,Organización_Modular!$F$10:$G$195,2,FALSE)=Q$23,Itinerario!W176," ")," ")</f>
        <v>#NAME?</v>
      </c>
      <c r="R176" s="261">
        <f>Organización_Modular!H162</f>
        <v>0</v>
      </c>
      <c r="S176" s="261">
        <f>Organización_Modular!I162</f>
        <v>0</v>
      </c>
      <c r="T176" s="266">
        <f t="shared" si="7"/>
        <v>0</v>
      </c>
      <c r="U176" s="261">
        <f t="shared" si="8"/>
        <v>0</v>
      </c>
      <c r="V176" s="261">
        <f t="shared" si="9"/>
        <v>0</v>
      </c>
      <c r="W176" s="266">
        <f t="shared" si="10"/>
        <v>0</v>
      </c>
      <c r="X176" s="24">
        <f t="shared" si="6"/>
        <v>0</v>
      </c>
      <c r="Y176" s="25"/>
      <c r="Z176" s="25"/>
      <c r="AA176" s="25"/>
      <c r="AB176" s="25"/>
      <c r="AC176" s="25"/>
      <c r="AD176" s="25"/>
      <c r="AE176" s="25"/>
      <c r="AF176" s="25"/>
      <c r="AG176" s="25"/>
      <c r="AH176" s="25"/>
      <c r="AI176" s="25"/>
      <c r="AJ176" s="25"/>
    </row>
    <row r="177" spans="1:36" ht="18" hidden="1" customHeight="1" x14ac:dyDescent="0.25">
      <c r="A177" s="275"/>
      <c r="B177" s="163"/>
      <c r="C177" s="40"/>
      <c r="D177" s="581">
        <f>Organización_Modular!F163</f>
        <v>0</v>
      </c>
      <c r="E177" s="582"/>
      <c r="F177" s="261"/>
      <c r="G177" s="261"/>
      <c r="H177" s="261"/>
      <c r="I177" s="261"/>
      <c r="J177" s="261"/>
      <c r="K177" s="261"/>
      <c r="L177" s="261"/>
      <c r="M177" s="261"/>
      <c r="N177" s="261" t="e">
        <f ca="1">_xludf.IFNA(IF(VLOOKUP($D177,Organización_Modular!$F$10:$G$195,2,FALSE)=N$23,Itinerario!T177," ")," ")</f>
        <v>#NAME?</v>
      </c>
      <c r="O177" s="261" t="e">
        <f ca="1">_xludf.IFNA(IF(VLOOKUP($D177,Organización_Modular!$F$10:$G$195,2,FALSE)=O$23,Itinerario!W177," ")," ")</f>
        <v>#NAME?</v>
      </c>
      <c r="P177" s="261" t="e">
        <f ca="1">_xludf.IFNA(IF(VLOOKUP($D177,Organización_Modular!$F$10:$G$195,2,FALSE)=P$23,Itinerario!T177," ")," ")</f>
        <v>#NAME?</v>
      </c>
      <c r="Q177" s="261" t="e">
        <f ca="1">_xludf.IFNA(IF(VLOOKUP($D177,Organización_Modular!$F$10:$G$195,2,FALSE)=Q$23,Itinerario!W177," ")," ")</f>
        <v>#NAME?</v>
      </c>
      <c r="R177" s="261">
        <f>Organización_Modular!H163</f>
        <v>0</v>
      </c>
      <c r="S177" s="261">
        <f>Organización_Modular!I163</f>
        <v>0</v>
      </c>
      <c r="T177" s="266">
        <f t="shared" si="7"/>
        <v>0</v>
      </c>
      <c r="U177" s="261">
        <f t="shared" si="8"/>
        <v>0</v>
      </c>
      <c r="V177" s="261">
        <f t="shared" si="9"/>
        <v>0</v>
      </c>
      <c r="W177" s="266">
        <f t="shared" si="10"/>
        <v>0</v>
      </c>
      <c r="X177" s="24">
        <f t="shared" si="6"/>
        <v>0</v>
      </c>
      <c r="Y177" s="25"/>
      <c r="Z177" s="25"/>
      <c r="AA177" s="25"/>
      <c r="AB177" s="25"/>
      <c r="AC177" s="25"/>
      <c r="AD177" s="25"/>
      <c r="AE177" s="25"/>
      <c r="AF177" s="25"/>
      <c r="AG177" s="25"/>
      <c r="AH177" s="25"/>
      <c r="AI177" s="25"/>
      <c r="AJ177" s="25"/>
    </row>
    <row r="178" spans="1:36" ht="28.5" hidden="1" customHeight="1" x14ac:dyDescent="0.25">
      <c r="A178" s="275"/>
      <c r="B178" s="509" t="str">
        <f>B54</f>
        <v>Experiencias formativas en situaciones reales de trabajo (EFSRT)</v>
      </c>
      <c r="C178" s="583"/>
      <c r="D178" s="583"/>
      <c r="E178" s="583"/>
      <c r="F178" s="278"/>
      <c r="G178" s="278"/>
      <c r="H178" s="278"/>
      <c r="I178" s="278"/>
      <c r="J178" s="278"/>
      <c r="K178" s="278"/>
      <c r="L178" s="278"/>
      <c r="M178" s="278"/>
      <c r="N178" s="278"/>
      <c r="O178" s="278"/>
      <c r="P178" s="278"/>
      <c r="Q178" s="278"/>
      <c r="R178" s="281">
        <f>Organización_Modular!H164</f>
        <v>0</v>
      </c>
      <c r="S178" s="279">
        <f>Organización_Modular!I164</f>
        <v>0</v>
      </c>
      <c r="T178" s="280">
        <f t="shared" si="7"/>
        <v>0</v>
      </c>
      <c r="U178" s="279">
        <f t="shared" si="8"/>
        <v>0</v>
      </c>
      <c r="V178" s="279">
        <f t="shared" si="9"/>
        <v>0</v>
      </c>
      <c r="W178" s="280">
        <f t="shared" si="10"/>
        <v>0</v>
      </c>
      <c r="X178" s="24">
        <f t="shared" si="6"/>
        <v>0</v>
      </c>
      <c r="Y178" s="25"/>
      <c r="Z178" s="25"/>
      <c r="AA178" s="25"/>
      <c r="AB178" s="25"/>
      <c r="AC178" s="25"/>
      <c r="AD178" s="25"/>
      <c r="AE178" s="25"/>
      <c r="AF178" s="25"/>
      <c r="AG178" s="25"/>
      <c r="AH178" s="25"/>
      <c r="AI178" s="25"/>
      <c r="AJ178" s="25"/>
    </row>
    <row r="179" spans="1:36" ht="18" hidden="1" customHeight="1" x14ac:dyDescent="0.25">
      <c r="A179" s="275">
        <f>Organización_Modular!A165</f>
        <v>0</v>
      </c>
      <c r="B179" s="152" t="str">
        <f>B24</f>
        <v>Competencias técnicas (Unidad de competencia)</v>
      </c>
      <c r="C179" s="40">
        <f>Organización_Modular!C165</f>
        <v>0</v>
      </c>
      <c r="D179" s="581">
        <f>Organización_Modular!F165</f>
        <v>0</v>
      </c>
      <c r="E179" s="582"/>
      <c r="F179" s="261"/>
      <c r="G179" s="261"/>
      <c r="H179" s="261"/>
      <c r="I179" s="261"/>
      <c r="J179" s="261"/>
      <c r="K179" s="261"/>
      <c r="L179" s="261"/>
      <c r="M179" s="261"/>
      <c r="N179" s="261" t="e">
        <f ca="1">_xludf.IFNA(IF(VLOOKUP($D179,Organización_Modular!$F$10:$G$195,2,FALSE)=N$23,Itinerario!T179," ")," ")</f>
        <v>#NAME?</v>
      </c>
      <c r="O179" s="261" t="e">
        <f ca="1">_xludf.IFNA(IF(VLOOKUP($D179,Organización_Modular!$F$10:$G$195,2,FALSE)=O$23,Itinerario!W179," ")," ")</f>
        <v>#NAME?</v>
      </c>
      <c r="P179" s="261" t="e">
        <f ca="1">_xludf.IFNA(IF(VLOOKUP($D179,Organización_Modular!$F$10:$G$195,2,FALSE)=P$23,Itinerario!T179," ")," ")</f>
        <v>#NAME?</v>
      </c>
      <c r="Q179" s="261" t="e">
        <f ca="1">_xludf.IFNA(IF(VLOOKUP($D179,Organización_Modular!$F$10:$G$195,2,FALSE)=Q$23,Itinerario!W179," ")," ")</f>
        <v>#NAME?</v>
      </c>
      <c r="R179" s="261">
        <f>Organización_Modular!H165</f>
        <v>0</v>
      </c>
      <c r="S179" s="261">
        <f>Organización_Modular!I165</f>
        <v>0</v>
      </c>
      <c r="T179" s="266">
        <f t="shared" si="7"/>
        <v>0</v>
      </c>
      <c r="U179" s="261">
        <f t="shared" si="8"/>
        <v>0</v>
      </c>
      <c r="V179" s="261">
        <f t="shared" si="9"/>
        <v>0</v>
      </c>
      <c r="W179" s="266">
        <f t="shared" si="10"/>
        <v>0</v>
      </c>
      <c r="X179" s="24">
        <f t="shared" si="6"/>
        <v>0</v>
      </c>
      <c r="Y179" s="25"/>
      <c r="Z179" s="25"/>
      <c r="AA179" s="25"/>
      <c r="AB179" s="25"/>
      <c r="AC179" s="25"/>
      <c r="AD179" s="25"/>
      <c r="AE179" s="25"/>
      <c r="AF179" s="25"/>
      <c r="AG179" s="25"/>
      <c r="AH179" s="25"/>
      <c r="AI179" s="25"/>
      <c r="AJ179" s="25"/>
    </row>
    <row r="180" spans="1:36" ht="18" hidden="1" customHeight="1" x14ac:dyDescent="0.25">
      <c r="A180" s="275"/>
      <c r="B180" s="152"/>
      <c r="C180" s="40"/>
      <c r="D180" s="581">
        <f>Organización_Modular!F166</f>
        <v>0</v>
      </c>
      <c r="E180" s="582"/>
      <c r="F180" s="261"/>
      <c r="G180" s="261"/>
      <c r="H180" s="261"/>
      <c r="I180" s="261"/>
      <c r="J180" s="261"/>
      <c r="K180" s="261"/>
      <c r="L180" s="261"/>
      <c r="M180" s="261"/>
      <c r="N180" s="261" t="e">
        <f ca="1">_xludf.IFNA(IF(VLOOKUP($D180,Organización_Modular!$F$10:$G$195,2,FALSE)=N$23,Itinerario!T180," ")," ")</f>
        <v>#NAME?</v>
      </c>
      <c r="O180" s="261" t="e">
        <f ca="1">_xludf.IFNA(IF(VLOOKUP($D180,Organización_Modular!$F$10:$G$195,2,FALSE)=O$23,Itinerario!W180," ")," ")</f>
        <v>#NAME?</v>
      </c>
      <c r="P180" s="261" t="e">
        <f ca="1">_xludf.IFNA(IF(VLOOKUP($D180,Organización_Modular!$F$10:$G$195,2,FALSE)=P$23,Itinerario!T180," ")," ")</f>
        <v>#NAME?</v>
      </c>
      <c r="Q180" s="261" t="e">
        <f ca="1">_xludf.IFNA(IF(VLOOKUP($D180,Organización_Modular!$F$10:$G$195,2,FALSE)=Q$23,Itinerario!W180," ")," ")</f>
        <v>#NAME?</v>
      </c>
      <c r="R180" s="261">
        <f>Organización_Modular!H166</f>
        <v>0</v>
      </c>
      <c r="S180" s="261">
        <f>Organización_Modular!I166</f>
        <v>0</v>
      </c>
      <c r="T180" s="266">
        <f t="shared" si="7"/>
        <v>0</v>
      </c>
      <c r="U180" s="261">
        <f t="shared" si="8"/>
        <v>0</v>
      </c>
      <c r="V180" s="261">
        <f t="shared" si="9"/>
        <v>0</v>
      </c>
      <c r="W180" s="266">
        <f t="shared" si="10"/>
        <v>0</v>
      </c>
      <c r="X180" s="24">
        <f t="shared" si="6"/>
        <v>0</v>
      </c>
      <c r="Y180" s="25"/>
      <c r="Z180" s="25"/>
      <c r="AA180" s="25"/>
      <c r="AB180" s="25"/>
      <c r="AC180" s="25"/>
      <c r="AD180" s="25"/>
      <c r="AE180" s="25"/>
      <c r="AF180" s="25"/>
      <c r="AG180" s="25"/>
      <c r="AH180" s="25"/>
      <c r="AI180" s="25"/>
      <c r="AJ180" s="25"/>
    </row>
    <row r="181" spans="1:36" ht="18" hidden="1" customHeight="1" x14ac:dyDescent="0.25">
      <c r="A181" s="275"/>
      <c r="B181" s="152"/>
      <c r="C181" s="40"/>
      <c r="D181" s="581">
        <f>Organización_Modular!F167</f>
        <v>0</v>
      </c>
      <c r="E181" s="582"/>
      <c r="F181" s="261"/>
      <c r="G181" s="261"/>
      <c r="H181" s="261"/>
      <c r="I181" s="261"/>
      <c r="J181" s="261"/>
      <c r="K181" s="261"/>
      <c r="L181" s="261"/>
      <c r="M181" s="261"/>
      <c r="N181" s="261" t="e">
        <f ca="1">_xludf.IFNA(IF(VLOOKUP($D181,Organización_Modular!$F$10:$G$195,2,FALSE)=N$23,Itinerario!T181," ")," ")</f>
        <v>#NAME?</v>
      </c>
      <c r="O181" s="261" t="e">
        <f ca="1">_xludf.IFNA(IF(VLOOKUP($D181,Organización_Modular!$F$10:$G$195,2,FALSE)=O$23,Itinerario!W181," ")," ")</f>
        <v>#NAME?</v>
      </c>
      <c r="P181" s="261" t="e">
        <f ca="1">_xludf.IFNA(IF(VLOOKUP($D181,Organización_Modular!$F$10:$G$195,2,FALSE)=P$23,Itinerario!T181," ")," ")</f>
        <v>#NAME?</v>
      </c>
      <c r="Q181" s="261" t="e">
        <f ca="1">_xludf.IFNA(IF(VLOOKUP($D181,Organización_Modular!$F$10:$G$195,2,FALSE)=Q$23,Itinerario!W181," ")," ")</f>
        <v>#NAME?</v>
      </c>
      <c r="R181" s="261">
        <f>Organización_Modular!H167</f>
        <v>0</v>
      </c>
      <c r="S181" s="261">
        <f>Organización_Modular!I167</f>
        <v>0</v>
      </c>
      <c r="T181" s="266">
        <f t="shared" si="7"/>
        <v>0</v>
      </c>
      <c r="U181" s="261">
        <f t="shared" si="8"/>
        <v>0</v>
      </c>
      <c r="V181" s="261">
        <f t="shared" si="9"/>
        <v>0</v>
      </c>
      <c r="W181" s="266">
        <f t="shared" si="10"/>
        <v>0</v>
      </c>
      <c r="X181" s="24">
        <f t="shared" si="6"/>
        <v>0</v>
      </c>
      <c r="Y181" s="25"/>
      <c r="Z181" s="25"/>
      <c r="AA181" s="25"/>
      <c r="AB181" s="25"/>
      <c r="AC181" s="25"/>
      <c r="AD181" s="25"/>
      <c r="AE181" s="25"/>
      <c r="AF181" s="25"/>
      <c r="AG181" s="25"/>
      <c r="AH181" s="25"/>
      <c r="AI181" s="25"/>
      <c r="AJ181" s="25"/>
    </row>
    <row r="182" spans="1:36" ht="18" hidden="1" customHeight="1" x14ac:dyDescent="0.25">
      <c r="A182" s="275"/>
      <c r="B182" s="152"/>
      <c r="C182" s="40"/>
      <c r="D182" s="581">
        <f>Organización_Modular!F168</f>
        <v>0</v>
      </c>
      <c r="E182" s="582"/>
      <c r="F182" s="261"/>
      <c r="G182" s="261"/>
      <c r="H182" s="261"/>
      <c r="I182" s="261"/>
      <c r="J182" s="261"/>
      <c r="K182" s="261"/>
      <c r="L182" s="261"/>
      <c r="M182" s="261"/>
      <c r="N182" s="261" t="e">
        <f ca="1">_xludf.IFNA(IF(VLOOKUP($D182,Organización_Modular!$F$10:$G$195,2,FALSE)=N$23,Itinerario!T182," ")," ")</f>
        <v>#NAME?</v>
      </c>
      <c r="O182" s="261" t="e">
        <f ca="1">_xludf.IFNA(IF(VLOOKUP($D182,Organización_Modular!$F$10:$G$195,2,FALSE)=O$23,Itinerario!W182," ")," ")</f>
        <v>#NAME?</v>
      </c>
      <c r="P182" s="261" t="e">
        <f ca="1">_xludf.IFNA(IF(VLOOKUP($D182,Organización_Modular!$F$10:$G$195,2,FALSE)=P$23,Itinerario!T182," ")," ")</f>
        <v>#NAME?</v>
      </c>
      <c r="Q182" s="261" t="e">
        <f ca="1">_xludf.IFNA(IF(VLOOKUP($D182,Organización_Modular!$F$10:$G$195,2,FALSE)=Q$23,Itinerario!W182," ")," ")</f>
        <v>#NAME?</v>
      </c>
      <c r="R182" s="261">
        <f>Organización_Modular!H168</f>
        <v>0</v>
      </c>
      <c r="S182" s="261">
        <f>Organización_Modular!I168</f>
        <v>0</v>
      </c>
      <c r="T182" s="266">
        <f t="shared" si="7"/>
        <v>0</v>
      </c>
      <c r="U182" s="261">
        <f t="shared" si="8"/>
        <v>0</v>
      </c>
      <c r="V182" s="261">
        <f t="shared" si="9"/>
        <v>0</v>
      </c>
      <c r="W182" s="266">
        <f t="shared" si="10"/>
        <v>0</v>
      </c>
      <c r="X182" s="24">
        <f t="shared" si="6"/>
        <v>0</v>
      </c>
      <c r="Y182" s="25"/>
      <c r="Z182" s="25"/>
      <c r="AA182" s="25"/>
      <c r="AB182" s="25"/>
      <c r="AC182" s="25"/>
      <c r="AD182" s="25"/>
      <c r="AE182" s="25"/>
      <c r="AF182" s="25"/>
      <c r="AG182" s="25"/>
      <c r="AH182" s="25"/>
      <c r="AI182" s="25"/>
      <c r="AJ182" s="25"/>
    </row>
    <row r="183" spans="1:36" ht="18" hidden="1" customHeight="1" x14ac:dyDescent="0.25">
      <c r="A183" s="275"/>
      <c r="B183" s="152"/>
      <c r="C183" s="40"/>
      <c r="D183" s="581">
        <f>Organización_Modular!F169</f>
        <v>0</v>
      </c>
      <c r="E183" s="582"/>
      <c r="F183" s="261"/>
      <c r="G183" s="261"/>
      <c r="H183" s="261"/>
      <c r="I183" s="261"/>
      <c r="J183" s="261"/>
      <c r="K183" s="261"/>
      <c r="L183" s="261"/>
      <c r="M183" s="261"/>
      <c r="N183" s="261" t="e">
        <f ca="1">_xludf.IFNA(IF(VLOOKUP($D183,Organización_Modular!$F$10:$G$195,2,FALSE)=N$23,Itinerario!T183," ")," ")</f>
        <v>#NAME?</v>
      </c>
      <c r="O183" s="261" t="e">
        <f ca="1">_xludf.IFNA(IF(VLOOKUP($D183,Organización_Modular!$F$10:$G$195,2,FALSE)=O$23,Itinerario!W183," ")," ")</f>
        <v>#NAME?</v>
      </c>
      <c r="P183" s="261" t="e">
        <f ca="1">_xludf.IFNA(IF(VLOOKUP($D183,Organización_Modular!$F$10:$G$195,2,FALSE)=P$23,Itinerario!T183," ")," ")</f>
        <v>#NAME?</v>
      </c>
      <c r="Q183" s="261" t="e">
        <f ca="1">_xludf.IFNA(IF(VLOOKUP($D183,Organización_Modular!$F$10:$G$195,2,FALSE)=Q$23,Itinerario!W183," ")," ")</f>
        <v>#NAME?</v>
      </c>
      <c r="R183" s="261">
        <f>Organización_Modular!H169</f>
        <v>0</v>
      </c>
      <c r="S183" s="261">
        <f>Organización_Modular!I169</f>
        <v>0</v>
      </c>
      <c r="T183" s="266">
        <f t="shared" si="7"/>
        <v>0</v>
      </c>
      <c r="U183" s="261">
        <f t="shared" si="8"/>
        <v>0</v>
      </c>
      <c r="V183" s="261">
        <f t="shared" si="9"/>
        <v>0</v>
      </c>
      <c r="W183" s="266">
        <f t="shared" si="10"/>
        <v>0</v>
      </c>
      <c r="X183" s="24">
        <f t="shared" si="6"/>
        <v>0</v>
      </c>
      <c r="Y183" s="25"/>
      <c r="Z183" s="25"/>
      <c r="AA183" s="25"/>
      <c r="AB183" s="25"/>
      <c r="AC183" s="25"/>
      <c r="AD183" s="25"/>
      <c r="AE183" s="25"/>
      <c r="AF183" s="25"/>
      <c r="AG183" s="25"/>
      <c r="AH183" s="25"/>
      <c r="AI183" s="25"/>
      <c r="AJ183" s="25"/>
    </row>
    <row r="184" spans="1:36" ht="18" hidden="1" customHeight="1" x14ac:dyDescent="0.25">
      <c r="A184" s="275"/>
      <c r="B184" s="152"/>
      <c r="C184" s="40"/>
      <c r="D184" s="581">
        <f>Organización_Modular!F170</f>
        <v>0</v>
      </c>
      <c r="E184" s="582"/>
      <c r="F184" s="261"/>
      <c r="G184" s="261"/>
      <c r="H184" s="261"/>
      <c r="I184" s="261"/>
      <c r="J184" s="261"/>
      <c r="K184" s="261"/>
      <c r="L184" s="261"/>
      <c r="M184" s="261"/>
      <c r="N184" s="261" t="e">
        <f ca="1">_xludf.IFNA(IF(VLOOKUP($D184,Organización_Modular!$F$10:$G$195,2,FALSE)=N$23,Itinerario!T184," ")," ")</f>
        <v>#NAME?</v>
      </c>
      <c r="O184" s="261" t="e">
        <f ca="1">_xludf.IFNA(IF(VLOOKUP($D184,Organización_Modular!$F$10:$G$195,2,FALSE)=O$23,Itinerario!W184," ")," ")</f>
        <v>#NAME?</v>
      </c>
      <c r="P184" s="261" t="e">
        <f ca="1">_xludf.IFNA(IF(VLOOKUP($D184,Organización_Modular!$F$10:$G$195,2,FALSE)=P$23,Itinerario!T184," ")," ")</f>
        <v>#NAME?</v>
      </c>
      <c r="Q184" s="261" t="e">
        <f ca="1">_xludf.IFNA(IF(VLOOKUP($D184,Organización_Modular!$F$10:$G$195,2,FALSE)=Q$23,Itinerario!W184," ")," ")</f>
        <v>#NAME?</v>
      </c>
      <c r="R184" s="261">
        <f>Organización_Modular!H170</f>
        <v>0</v>
      </c>
      <c r="S184" s="261">
        <f>Organización_Modular!I170</f>
        <v>0</v>
      </c>
      <c r="T184" s="266">
        <f t="shared" si="7"/>
        <v>0</v>
      </c>
      <c r="U184" s="261">
        <f t="shared" si="8"/>
        <v>0</v>
      </c>
      <c r="V184" s="261">
        <f t="shared" si="9"/>
        <v>0</v>
      </c>
      <c r="W184" s="266">
        <f t="shared" si="10"/>
        <v>0</v>
      </c>
      <c r="X184" s="24">
        <f t="shared" si="6"/>
        <v>0</v>
      </c>
      <c r="Y184" s="25"/>
      <c r="Z184" s="25"/>
      <c r="AA184" s="25"/>
      <c r="AB184" s="25"/>
      <c r="AC184" s="25"/>
      <c r="AD184" s="25"/>
      <c r="AE184" s="25"/>
      <c r="AF184" s="25"/>
      <c r="AG184" s="25"/>
      <c r="AH184" s="25"/>
      <c r="AI184" s="25"/>
      <c r="AJ184" s="25"/>
    </row>
    <row r="185" spans="1:36" ht="18" hidden="1" customHeight="1" x14ac:dyDescent="0.25">
      <c r="A185" s="275"/>
      <c r="B185" s="152"/>
      <c r="C185" s="40"/>
      <c r="D185" s="581">
        <f>Organización_Modular!F171</f>
        <v>0</v>
      </c>
      <c r="E185" s="582"/>
      <c r="F185" s="261"/>
      <c r="G185" s="261"/>
      <c r="H185" s="261"/>
      <c r="I185" s="261"/>
      <c r="J185" s="261"/>
      <c r="K185" s="261"/>
      <c r="L185" s="261"/>
      <c r="M185" s="261"/>
      <c r="N185" s="261" t="e">
        <f ca="1">_xludf.IFNA(IF(VLOOKUP($D185,Organización_Modular!$F$10:$G$195,2,FALSE)=N$23,Itinerario!T185," ")," ")</f>
        <v>#NAME?</v>
      </c>
      <c r="O185" s="261" t="e">
        <f ca="1">_xludf.IFNA(IF(VLOOKUP($D185,Organización_Modular!$F$10:$G$195,2,FALSE)=O$23,Itinerario!W185," ")," ")</f>
        <v>#NAME?</v>
      </c>
      <c r="P185" s="261" t="e">
        <f ca="1">_xludf.IFNA(IF(VLOOKUP($D185,Organización_Modular!$F$10:$G$195,2,FALSE)=P$23,Itinerario!T185," ")," ")</f>
        <v>#NAME?</v>
      </c>
      <c r="Q185" s="261" t="e">
        <f ca="1">_xludf.IFNA(IF(VLOOKUP($D185,Organización_Modular!$F$10:$G$195,2,FALSE)=Q$23,Itinerario!W185," ")," ")</f>
        <v>#NAME?</v>
      </c>
      <c r="R185" s="261">
        <f>Organización_Modular!H171</f>
        <v>0</v>
      </c>
      <c r="S185" s="261">
        <f>Organización_Modular!I171</f>
        <v>0</v>
      </c>
      <c r="T185" s="266">
        <f t="shared" si="7"/>
        <v>0</v>
      </c>
      <c r="U185" s="261">
        <f t="shared" si="8"/>
        <v>0</v>
      </c>
      <c r="V185" s="261">
        <f t="shared" si="9"/>
        <v>0</v>
      </c>
      <c r="W185" s="266">
        <f t="shared" si="10"/>
        <v>0</v>
      </c>
      <c r="X185" s="24">
        <f t="shared" si="6"/>
        <v>0</v>
      </c>
      <c r="Y185" s="25"/>
      <c r="Z185" s="25"/>
      <c r="AA185" s="25"/>
      <c r="AB185" s="25"/>
      <c r="AC185" s="25"/>
      <c r="AD185" s="25"/>
      <c r="AE185" s="25"/>
      <c r="AF185" s="25"/>
      <c r="AG185" s="25"/>
      <c r="AH185" s="25"/>
      <c r="AI185" s="25"/>
      <c r="AJ185" s="25"/>
    </row>
    <row r="186" spans="1:36" ht="18" hidden="1" customHeight="1" x14ac:dyDescent="0.25">
      <c r="A186" s="275"/>
      <c r="B186" s="152"/>
      <c r="C186" s="40"/>
      <c r="D186" s="581">
        <f>Organización_Modular!F172</f>
        <v>0</v>
      </c>
      <c r="E186" s="582"/>
      <c r="F186" s="261"/>
      <c r="G186" s="261"/>
      <c r="H186" s="261"/>
      <c r="I186" s="261"/>
      <c r="J186" s="261"/>
      <c r="K186" s="261"/>
      <c r="L186" s="261"/>
      <c r="M186" s="261"/>
      <c r="N186" s="261" t="e">
        <f ca="1">_xludf.IFNA(IF(VLOOKUP($D186,Organización_Modular!$F$10:$G$195,2,FALSE)=N$23,Itinerario!T186," ")," ")</f>
        <v>#NAME?</v>
      </c>
      <c r="O186" s="261" t="e">
        <f ca="1">_xludf.IFNA(IF(VLOOKUP($D186,Organización_Modular!$F$10:$G$195,2,FALSE)=O$23,Itinerario!W186," ")," ")</f>
        <v>#NAME?</v>
      </c>
      <c r="P186" s="261" t="e">
        <f ca="1">_xludf.IFNA(IF(VLOOKUP($D186,Organización_Modular!$F$10:$G$195,2,FALSE)=P$23,Itinerario!T186," ")," ")</f>
        <v>#NAME?</v>
      </c>
      <c r="Q186" s="261" t="e">
        <f ca="1">_xludf.IFNA(IF(VLOOKUP($D186,Organización_Modular!$F$10:$G$195,2,FALSE)=Q$23,Itinerario!W186," ")," ")</f>
        <v>#NAME?</v>
      </c>
      <c r="R186" s="261">
        <f>Organización_Modular!H172</f>
        <v>0</v>
      </c>
      <c r="S186" s="261">
        <f>Organización_Modular!I172</f>
        <v>0</v>
      </c>
      <c r="T186" s="266">
        <f t="shared" si="7"/>
        <v>0</v>
      </c>
      <c r="U186" s="261">
        <f t="shared" si="8"/>
        <v>0</v>
      </c>
      <c r="V186" s="261">
        <f t="shared" si="9"/>
        <v>0</v>
      </c>
      <c r="W186" s="266">
        <f t="shared" si="10"/>
        <v>0</v>
      </c>
      <c r="X186" s="24">
        <f t="shared" si="6"/>
        <v>0</v>
      </c>
      <c r="Y186" s="25"/>
      <c r="Z186" s="25"/>
      <c r="AA186" s="25"/>
      <c r="AB186" s="25"/>
      <c r="AC186" s="25"/>
      <c r="AD186" s="25"/>
      <c r="AE186" s="25"/>
      <c r="AF186" s="25"/>
      <c r="AG186" s="25"/>
      <c r="AH186" s="25"/>
      <c r="AI186" s="25"/>
      <c r="AJ186" s="25"/>
    </row>
    <row r="187" spans="1:36" ht="18" hidden="1" customHeight="1" x14ac:dyDescent="0.25">
      <c r="A187" s="275"/>
      <c r="B187" s="152"/>
      <c r="C187" s="40"/>
      <c r="D187" s="581">
        <f>Organización_Modular!F173</f>
        <v>0</v>
      </c>
      <c r="E187" s="582"/>
      <c r="F187" s="261"/>
      <c r="G187" s="261"/>
      <c r="H187" s="261"/>
      <c r="I187" s="261"/>
      <c r="J187" s="261"/>
      <c r="K187" s="261"/>
      <c r="L187" s="261"/>
      <c r="M187" s="261"/>
      <c r="N187" s="261" t="e">
        <f ca="1">_xludf.IFNA(IF(VLOOKUP($D187,Organización_Modular!$F$10:$G$195,2,FALSE)=N$23,Itinerario!T187," ")," ")</f>
        <v>#NAME?</v>
      </c>
      <c r="O187" s="261" t="e">
        <f ca="1">_xludf.IFNA(IF(VLOOKUP($D187,Organización_Modular!$F$10:$G$195,2,FALSE)=O$23,Itinerario!W187," ")," ")</f>
        <v>#NAME?</v>
      </c>
      <c r="P187" s="261" t="e">
        <f ca="1">_xludf.IFNA(IF(VLOOKUP($D187,Organización_Modular!$F$10:$G$195,2,FALSE)=P$23,Itinerario!T187," ")," ")</f>
        <v>#NAME?</v>
      </c>
      <c r="Q187" s="261" t="e">
        <f ca="1">_xludf.IFNA(IF(VLOOKUP($D187,Organización_Modular!$F$10:$G$195,2,FALSE)=Q$23,Itinerario!W187," ")," ")</f>
        <v>#NAME?</v>
      </c>
      <c r="R187" s="261">
        <f>Organización_Modular!H173</f>
        <v>0</v>
      </c>
      <c r="S187" s="261">
        <f>Organización_Modular!I173</f>
        <v>0</v>
      </c>
      <c r="T187" s="266">
        <f t="shared" si="7"/>
        <v>0</v>
      </c>
      <c r="U187" s="261">
        <f t="shared" si="8"/>
        <v>0</v>
      </c>
      <c r="V187" s="261">
        <f t="shared" si="9"/>
        <v>0</v>
      </c>
      <c r="W187" s="266">
        <f t="shared" si="10"/>
        <v>0</v>
      </c>
      <c r="X187" s="24">
        <f t="shared" si="6"/>
        <v>0</v>
      </c>
      <c r="Y187" s="25"/>
      <c r="Z187" s="25"/>
      <c r="AA187" s="25"/>
      <c r="AB187" s="25"/>
      <c r="AC187" s="25"/>
      <c r="AD187" s="25"/>
      <c r="AE187" s="25"/>
      <c r="AF187" s="25"/>
      <c r="AG187" s="25"/>
      <c r="AH187" s="25"/>
      <c r="AI187" s="25"/>
      <c r="AJ187" s="25"/>
    </row>
    <row r="188" spans="1:36" ht="18" hidden="1" customHeight="1" x14ac:dyDescent="0.25">
      <c r="A188" s="275"/>
      <c r="B188" s="152"/>
      <c r="C188" s="40"/>
      <c r="D188" s="581">
        <f>Organización_Modular!F174</f>
        <v>0</v>
      </c>
      <c r="E188" s="582"/>
      <c r="F188" s="261"/>
      <c r="G188" s="261"/>
      <c r="H188" s="261"/>
      <c r="I188" s="261"/>
      <c r="J188" s="261"/>
      <c r="K188" s="261"/>
      <c r="L188" s="261"/>
      <c r="M188" s="261"/>
      <c r="N188" s="261" t="e">
        <f ca="1">_xludf.IFNA(IF(VLOOKUP($D188,Organización_Modular!$F$10:$G$195,2,FALSE)=N$23,Itinerario!T188," ")," ")</f>
        <v>#NAME?</v>
      </c>
      <c r="O188" s="261" t="e">
        <f ca="1">_xludf.IFNA(IF(VLOOKUP($D188,Organización_Modular!$F$10:$G$195,2,FALSE)=O$23,Itinerario!W188," ")," ")</f>
        <v>#NAME?</v>
      </c>
      <c r="P188" s="261" t="e">
        <f ca="1">_xludf.IFNA(IF(VLOOKUP($D188,Organización_Modular!$F$10:$G$195,2,FALSE)=P$23,Itinerario!T188," ")," ")</f>
        <v>#NAME?</v>
      </c>
      <c r="Q188" s="261" t="e">
        <f ca="1">_xludf.IFNA(IF(VLOOKUP($D188,Organización_Modular!$F$10:$G$195,2,FALSE)=Q$23,Itinerario!W188," ")," ")</f>
        <v>#NAME?</v>
      </c>
      <c r="R188" s="261">
        <f>Organización_Modular!H174</f>
        <v>0</v>
      </c>
      <c r="S188" s="261">
        <f>Organización_Modular!I174</f>
        <v>0</v>
      </c>
      <c r="T188" s="266">
        <f t="shared" si="7"/>
        <v>0</v>
      </c>
      <c r="U188" s="261">
        <f t="shared" si="8"/>
        <v>0</v>
      </c>
      <c r="V188" s="261">
        <f t="shared" si="9"/>
        <v>0</v>
      </c>
      <c r="W188" s="266">
        <f t="shared" si="10"/>
        <v>0</v>
      </c>
      <c r="X188" s="24">
        <f t="shared" si="6"/>
        <v>0</v>
      </c>
      <c r="Y188" s="25"/>
      <c r="Z188" s="25"/>
      <c r="AA188" s="25"/>
      <c r="AB188" s="25"/>
      <c r="AC188" s="25"/>
      <c r="AD188" s="25"/>
      <c r="AE188" s="25"/>
      <c r="AF188" s="25"/>
      <c r="AG188" s="25"/>
      <c r="AH188" s="25"/>
      <c r="AI188" s="25"/>
      <c r="AJ188" s="25"/>
    </row>
    <row r="189" spans="1:36" ht="18" hidden="1" customHeight="1" x14ac:dyDescent="0.25">
      <c r="A189" s="275"/>
      <c r="B189" s="152"/>
      <c r="C189" s="40"/>
      <c r="D189" s="581">
        <f>Organización_Modular!F175</f>
        <v>0</v>
      </c>
      <c r="E189" s="582"/>
      <c r="F189" s="261"/>
      <c r="G189" s="261"/>
      <c r="H189" s="261"/>
      <c r="I189" s="261"/>
      <c r="J189" s="261"/>
      <c r="K189" s="261"/>
      <c r="L189" s="261"/>
      <c r="M189" s="261"/>
      <c r="N189" s="261" t="e">
        <f ca="1">_xludf.IFNA(IF(VLOOKUP($D189,Organización_Modular!$F$10:$G$195,2,FALSE)=N$23,Itinerario!T189," ")," ")</f>
        <v>#NAME?</v>
      </c>
      <c r="O189" s="261" t="e">
        <f ca="1">_xludf.IFNA(IF(VLOOKUP($D189,Organización_Modular!$F$10:$G$195,2,FALSE)=O$23,Itinerario!W189," ")," ")</f>
        <v>#NAME?</v>
      </c>
      <c r="P189" s="261" t="e">
        <f ca="1">_xludf.IFNA(IF(VLOOKUP($D189,Organización_Modular!$F$10:$G$195,2,FALSE)=P$23,Itinerario!T189," ")," ")</f>
        <v>#NAME?</v>
      </c>
      <c r="Q189" s="261" t="e">
        <f ca="1">_xludf.IFNA(IF(VLOOKUP($D189,Organización_Modular!$F$10:$G$195,2,FALSE)=Q$23,Itinerario!W189," ")," ")</f>
        <v>#NAME?</v>
      </c>
      <c r="R189" s="261">
        <f>Organización_Modular!H175</f>
        <v>0</v>
      </c>
      <c r="S189" s="261">
        <f>Organización_Modular!I175</f>
        <v>0</v>
      </c>
      <c r="T189" s="266">
        <f t="shared" si="7"/>
        <v>0</v>
      </c>
      <c r="U189" s="261">
        <f t="shared" si="8"/>
        <v>0</v>
      </c>
      <c r="V189" s="261">
        <f t="shared" si="9"/>
        <v>0</v>
      </c>
      <c r="W189" s="266">
        <f t="shared" si="10"/>
        <v>0</v>
      </c>
      <c r="X189" s="24">
        <f t="shared" si="6"/>
        <v>0</v>
      </c>
      <c r="Y189" s="25"/>
      <c r="Z189" s="25"/>
      <c r="AA189" s="25"/>
      <c r="AB189" s="25"/>
      <c r="AC189" s="25"/>
      <c r="AD189" s="25"/>
      <c r="AE189" s="25"/>
      <c r="AF189" s="25"/>
      <c r="AG189" s="25"/>
      <c r="AH189" s="25"/>
      <c r="AI189" s="25"/>
      <c r="AJ189" s="25"/>
    </row>
    <row r="190" spans="1:36" ht="18" hidden="1" customHeight="1" x14ac:dyDescent="0.25">
      <c r="A190" s="275"/>
      <c r="B190" s="152"/>
      <c r="C190" s="40"/>
      <c r="D190" s="581">
        <f>Organización_Modular!F176</f>
        <v>0</v>
      </c>
      <c r="E190" s="582"/>
      <c r="F190" s="261"/>
      <c r="G190" s="261"/>
      <c r="H190" s="261"/>
      <c r="I190" s="261"/>
      <c r="J190" s="261"/>
      <c r="K190" s="261"/>
      <c r="L190" s="261"/>
      <c r="M190" s="261"/>
      <c r="N190" s="261" t="e">
        <f ca="1">_xludf.IFNA(IF(VLOOKUP($D190,Organización_Modular!$F$10:$G$195,2,FALSE)=N$23,Itinerario!T190," ")," ")</f>
        <v>#NAME?</v>
      </c>
      <c r="O190" s="261" t="e">
        <f ca="1">_xludf.IFNA(IF(VLOOKUP($D190,Organización_Modular!$F$10:$G$195,2,FALSE)=O$23,Itinerario!W190," ")," ")</f>
        <v>#NAME?</v>
      </c>
      <c r="P190" s="261" t="e">
        <f ca="1">_xludf.IFNA(IF(VLOOKUP($D190,Organización_Modular!$F$10:$G$195,2,FALSE)=P$23,Itinerario!T190," ")," ")</f>
        <v>#NAME?</v>
      </c>
      <c r="Q190" s="261" t="e">
        <f ca="1">_xludf.IFNA(IF(VLOOKUP($D190,Organización_Modular!$F$10:$G$195,2,FALSE)=Q$23,Itinerario!W190," ")," ")</f>
        <v>#NAME?</v>
      </c>
      <c r="R190" s="261">
        <f>Organización_Modular!H176</f>
        <v>0</v>
      </c>
      <c r="S190" s="261">
        <f>Organización_Modular!I176</f>
        <v>0</v>
      </c>
      <c r="T190" s="266">
        <f t="shared" si="7"/>
        <v>0</v>
      </c>
      <c r="U190" s="261">
        <f t="shared" si="8"/>
        <v>0</v>
      </c>
      <c r="V190" s="261">
        <f t="shared" si="9"/>
        <v>0</v>
      </c>
      <c r="W190" s="266">
        <f t="shared" si="10"/>
        <v>0</v>
      </c>
      <c r="X190" s="24">
        <f t="shared" si="6"/>
        <v>0</v>
      </c>
      <c r="Y190" s="25"/>
      <c r="Z190" s="25"/>
      <c r="AA190" s="25"/>
      <c r="AB190" s="25"/>
      <c r="AC190" s="25"/>
      <c r="AD190" s="25"/>
      <c r="AE190" s="25"/>
      <c r="AF190" s="25"/>
      <c r="AG190" s="25"/>
      <c r="AH190" s="25"/>
      <c r="AI190" s="25"/>
      <c r="AJ190" s="25"/>
    </row>
    <row r="191" spans="1:36" ht="18" hidden="1" customHeight="1" x14ac:dyDescent="0.25">
      <c r="A191" s="275"/>
      <c r="B191" s="152"/>
      <c r="C191" s="40"/>
      <c r="D191" s="581">
        <f>Organización_Modular!F177</f>
        <v>0</v>
      </c>
      <c r="E191" s="582"/>
      <c r="F191" s="261"/>
      <c r="G191" s="261"/>
      <c r="H191" s="261"/>
      <c r="I191" s="261"/>
      <c r="J191" s="261"/>
      <c r="K191" s="261"/>
      <c r="L191" s="261"/>
      <c r="M191" s="261"/>
      <c r="N191" s="261" t="e">
        <f ca="1">_xludf.IFNA(IF(VLOOKUP($D191,Organización_Modular!$F$10:$G$195,2,FALSE)=N$23,Itinerario!T191," ")," ")</f>
        <v>#NAME?</v>
      </c>
      <c r="O191" s="261" t="e">
        <f ca="1">_xludf.IFNA(IF(VLOOKUP($D191,Organización_Modular!$F$10:$G$195,2,FALSE)=O$23,Itinerario!W191," ")," ")</f>
        <v>#NAME?</v>
      </c>
      <c r="P191" s="261" t="e">
        <f ca="1">_xludf.IFNA(IF(VLOOKUP($D191,Organización_Modular!$F$10:$G$195,2,FALSE)=P$23,Itinerario!T191," ")," ")</f>
        <v>#NAME?</v>
      </c>
      <c r="Q191" s="261" t="e">
        <f ca="1">_xludf.IFNA(IF(VLOOKUP($D191,Organización_Modular!$F$10:$G$195,2,FALSE)=Q$23,Itinerario!W191," ")," ")</f>
        <v>#NAME?</v>
      </c>
      <c r="R191" s="261">
        <f>Organización_Modular!H177</f>
        <v>0</v>
      </c>
      <c r="S191" s="261">
        <f>Organización_Modular!I177</f>
        <v>0</v>
      </c>
      <c r="T191" s="266">
        <f t="shared" si="7"/>
        <v>0</v>
      </c>
      <c r="U191" s="261">
        <f t="shared" si="8"/>
        <v>0</v>
      </c>
      <c r="V191" s="261">
        <f t="shared" si="9"/>
        <v>0</v>
      </c>
      <c r="W191" s="266">
        <f t="shared" si="10"/>
        <v>0</v>
      </c>
      <c r="X191" s="24">
        <f t="shared" si="6"/>
        <v>0</v>
      </c>
      <c r="Y191" s="25"/>
      <c r="Z191" s="25"/>
      <c r="AA191" s="25"/>
      <c r="AB191" s="25"/>
      <c r="AC191" s="25"/>
      <c r="AD191" s="25"/>
      <c r="AE191" s="25"/>
      <c r="AF191" s="25"/>
      <c r="AG191" s="25"/>
      <c r="AH191" s="25"/>
      <c r="AI191" s="25"/>
      <c r="AJ191" s="25"/>
    </row>
    <row r="192" spans="1:36" ht="18" hidden="1" customHeight="1" x14ac:dyDescent="0.25">
      <c r="A192" s="275"/>
      <c r="B192" s="152"/>
      <c r="C192" s="40"/>
      <c r="D192" s="581">
        <f>Organización_Modular!F178</f>
        <v>0</v>
      </c>
      <c r="E192" s="582"/>
      <c r="F192" s="261"/>
      <c r="G192" s="261"/>
      <c r="H192" s="261"/>
      <c r="I192" s="261"/>
      <c r="J192" s="261"/>
      <c r="K192" s="261"/>
      <c r="L192" s="261"/>
      <c r="M192" s="261"/>
      <c r="N192" s="261" t="e">
        <f ca="1">_xludf.IFNA(IF(VLOOKUP($D192,Organización_Modular!$F$10:$G$195,2,FALSE)=N$23,Itinerario!T192," ")," ")</f>
        <v>#NAME?</v>
      </c>
      <c r="O192" s="261" t="e">
        <f ca="1">_xludf.IFNA(IF(VLOOKUP($D192,Organización_Modular!$F$10:$G$195,2,FALSE)=O$23,Itinerario!W192," ")," ")</f>
        <v>#NAME?</v>
      </c>
      <c r="P192" s="261" t="e">
        <f ca="1">_xludf.IFNA(IF(VLOOKUP($D192,Organización_Modular!$F$10:$G$195,2,FALSE)=P$23,Itinerario!T192," ")," ")</f>
        <v>#NAME?</v>
      </c>
      <c r="Q192" s="261" t="e">
        <f ca="1">_xludf.IFNA(IF(VLOOKUP($D192,Organización_Modular!$F$10:$G$195,2,FALSE)=Q$23,Itinerario!W192," ")," ")</f>
        <v>#NAME?</v>
      </c>
      <c r="R192" s="261">
        <f>Organización_Modular!H178</f>
        <v>0</v>
      </c>
      <c r="S192" s="261">
        <f>Organización_Modular!I178</f>
        <v>0</v>
      </c>
      <c r="T192" s="266">
        <f t="shared" si="7"/>
        <v>0</v>
      </c>
      <c r="U192" s="261">
        <f t="shared" si="8"/>
        <v>0</v>
      </c>
      <c r="V192" s="261">
        <f t="shared" si="9"/>
        <v>0</v>
      </c>
      <c r="W192" s="266">
        <f t="shared" si="10"/>
        <v>0</v>
      </c>
      <c r="X192" s="24">
        <f t="shared" si="6"/>
        <v>0</v>
      </c>
      <c r="Y192" s="25"/>
      <c r="Z192" s="25"/>
      <c r="AA192" s="25"/>
      <c r="AB192" s="25"/>
      <c r="AC192" s="25"/>
      <c r="AD192" s="25"/>
      <c r="AE192" s="25"/>
      <c r="AF192" s="25"/>
      <c r="AG192" s="25"/>
      <c r="AH192" s="25"/>
      <c r="AI192" s="25"/>
      <c r="AJ192" s="25"/>
    </row>
    <row r="193" spans="1:36" ht="18" hidden="1" customHeight="1" x14ac:dyDescent="0.25">
      <c r="A193" s="275"/>
      <c r="B193" s="152"/>
      <c r="C193" s="40"/>
      <c r="D193" s="581">
        <f>Organización_Modular!F179</f>
        <v>0</v>
      </c>
      <c r="E193" s="582"/>
      <c r="F193" s="261"/>
      <c r="G193" s="261"/>
      <c r="H193" s="261"/>
      <c r="I193" s="261"/>
      <c r="J193" s="261"/>
      <c r="K193" s="261"/>
      <c r="L193" s="261"/>
      <c r="M193" s="261"/>
      <c r="N193" s="261" t="e">
        <f ca="1">_xludf.IFNA(IF(VLOOKUP($D193,Organización_Modular!$F$10:$G$195,2,FALSE)=N$23,Itinerario!T193," ")," ")</f>
        <v>#NAME?</v>
      </c>
      <c r="O193" s="261" t="e">
        <f ca="1">_xludf.IFNA(IF(VLOOKUP($D193,Organización_Modular!$F$10:$G$195,2,FALSE)=O$23,Itinerario!W193," ")," ")</f>
        <v>#NAME?</v>
      </c>
      <c r="P193" s="261" t="e">
        <f ca="1">_xludf.IFNA(IF(VLOOKUP($D193,Organización_Modular!$F$10:$G$195,2,FALSE)=P$23,Itinerario!T193," ")," ")</f>
        <v>#NAME?</v>
      </c>
      <c r="Q193" s="261" t="e">
        <f ca="1">_xludf.IFNA(IF(VLOOKUP($D193,Organización_Modular!$F$10:$G$195,2,FALSE)=Q$23,Itinerario!W193," ")," ")</f>
        <v>#NAME?</v>
      </c>
      <c r="R193" s="261">
        <f>Organización_Modular!H179</f>
        <v>0</v>
      </c>
      <c r="S193" s="261">
        <f>Organización_Modular!I179</f>
        <v>0</v>
      </c>
      <c r="T193" s="266">
        <f t="shared" si="7"/>
        <v>0</v>
      </c>
      <c r="U193" s="261">
        <f t="shared" si="8"/>
        <v>0</v>
      </c>
      <c r="V193" s="261">
        <f t="shared" si="9"/>
        <v>0</v>
      </c>
      <c r="W193" s="266">
        <f t="shared" si="10"/>
        <v>0</v>
      </c>
      <c r="X193" s="24">
        <f t="shared" si="6"/>
        <v>0</v>
      </c>
      <c r="Y193" s="25"/>
      <c r="Z193" s="25"/>
      <c r="AA193" s="25"/>
      <c r="AB193" s="25"/>
      <c r="AC193" s="25"/>
      <c r="AD193" s="25"/>
      <c r="AE193" s="25"/>
      <c r="AF193" s="25"/>
      <c r="AG193" s="25"/>
      <c r="AH193" s="25"/>
      <c r="AI193" s="25"/>
      <c r="AJ193" s="25"/>
    </row>
    <row r="194" spans="1:36" ht="18" hidden="1" customHeight="1" x14ac:dyDescent="0.25">
      <c r="A194" s="275"/>
      <c r="B194" s="152"/>
      <c r="C194" s="40"/>
      <c r="D194" s="581">
        <f>Organización_Modular!F180</f>
        <v>0</v>
      </c>
      <c r="E194" s="582"/>
      <c r="F194" s="261"/>
      <c r="G194" s="261"/>
      <c r="H194" s="261"/>
      <c r="I194" s="261"/>
      <c r="J194" s="261"/>
      <c r="K194" s="261"/>
      <c r="L194" s="261"/>
      <c r="M194" s="261"/>
      <c r="N194" s="261" t="e">
        <f ca="1">_xludf.IFNA(IF(VLOOKUP($D194,Organización_Modular!$F$10:$G$195,2,FALSE)=N$23,Itinerario!T194," ")," ")</f>
        <v>#NAME?</v>
      </c>
      <c r="O194" s="261" t="e">
        <f ca="1">_xludf.IFNA(IF(VLOOKUP($D194,Organización_Modular!$F$10:$G$195,2,FALSE)=O$23,Itinerario!W194," ")," ")</f>
        <v>#NAME?</v>
      </c>
      <c r="P194" s="261" t="e">
        <f ca="1">_xludf.IFNA(IF(VLOOKUP($D194,Organización_Modular!$F$10:$G$195,2,FALSE)=P$23,Itinerario!T194," ")," ")</f>
        <v>#NAME?</v>
      </c>
      <c r="Q194" s="261" t="e">
        <f ca="1">_xludf.IFNA(IF(VLOOKUP($D194,Organización_Modular!$F$10:$G$195,2,FALSE)=Q$23,Itinerario!W194," ")," ")</f>
        <v>#NAME?</v>
      </c>
      <c r="R194" s="261">
        <f>Organización_Modular!H180</f>
        <v>0</v>
      </c>
      <c r="S194" s="261">
        <f>Organización_Modular!I180</f>
        <v>0</v>
      </c>
      <c r="T194" s="266">
        <f t="shared" si="7"/>
        <v>0</v>
      </c>
      <c r="U194" s="261">
        <f t="shared" si="8"/>
        <v>0</v>
      </c>
      <c r="V194" s="261">
        <f t="shared" si="9"/>
        <v>0</v>
      </c>
      <c r="W194" s="266">
        <f t="shared" si="10"/>
        <v>0</v>
      </c>
      <c r="X194" s="24">
        <f t="shared" si="6"/>
        <v>0</v>
      </c>
      <c r="Y194" s="25"/>
      <c r="Z194" s="25"/>
      <c r="AA194" s="25"/>
      <c r="AB194" s="25"/>
      <c r="AC194" s="25"/>
      <c r="AD194" s="25"/>
      <c r="AE194" s="25"/>
      <c r="AF194" s="25"/>
      <c r="AG194" s="25"/>
      <c r="AH194" s="25"/>
      <c r="AI194" s="25"/>
      <c r="AJ194" s="25"/>
    </row>
    <row r="195" spans="1:36" ht="18" hidden="1" customHeight="1" x14ac:dyDescent="0.25">
      <c r="A195" s="275"/>
      <c r="B195" s="152"/>
      <c r="C195" s="40"/>
      <c r="D195" s="581">
        <f>Organización_Modular!F181</f>
        <v>0</v>
      </c>
      <c r="E195" s="582"/>
      <c r="F195" s="261"/>
      <c r="G195" s="261"/>
      <c r="H195" s="261"/>
      <c r="I195" s="261"/>
      <c r="J195" s="261"/>
      <c r="K195" s="261"/>
      <c r="L195" s="261"/>
      <c r="M195" s="261"/>
      <c r="N195" s="261" t="e">
        <f ca="1">_xludf.IFNA(IF(VLOOKUP($D195,Organización_Modular!$F$10:$G$195,2,FALSE)=N$23,Itinerario!T195," ")," ")</f>
        <v>#NAME?</v>
      </c>
      <c r="O195" s="261" t="e">
        <f ca="1">_xludf.IFNA(IF(VLOOKUP($D195,Organización_Modular!$F$10:$G$195,2,FALSE)=O$23,Itinerario!W195," ")," ")</f>
        <v>#NAME?</v>
      </c>
      <c r="P195" s="261" t="e">
        <f ca="1">_xludf.IFNA(IF(VLOOKUP($D195,Organización_Modular!$F$10:$G$195,2,FALSE)=P$23,Itinerario!T195," ")," ")</f>
        <v>#NAME?</v>
      </c>
      <c r="Q195" s="261" t="e">
        <f ca="1">_xludf.IFNA(IF(VLOOKUP($D195,Organización_Modular!$F$10:$G$195,2,FALSE)=Q$23,Itinerario!W195," ")," ")</f>
        <v>#NAME?</v>
      </c>
      <c r="R195" s="261">
        <f>Organización_Modular!H181</f>
        <v>0</v>
      </c>
      <c r="S195" s="261">
        <f>Organización_Modular!I181</f>
        <v>0</v>
      </c>
      <c r="T195" s="266">
        <f t="shared" si="7"/>
        <v>0</v>
      </c>
      <c r="U195" s="261">
        <f t="shared" si="8"/>
        <v>0</v>
      </c>
      <c r="V195" s="261">
        <f t="shared" si="9"/>
        <v>0</v>
      </c>
      <c r="W195" s="266">
        <f t="shared" si="10"/>
        <v>0</v>
      </c>
      <c r="X195" s="24">
        <f t="shared" si="6"/>
        <v>0</v>
      </c>
      <c r="Y195" s="25"/>
      <c r="Z195" s="25"/>
      <c r="AA195" s="25"/>
      <c r="AB195" s="25"/>
      <c r="AC195" s="25"/>
      <c r="AD195" s="25"/>
      <c r="AE195" s="25"/>
      <c r="AF195" s="25"/>
      <c r="AG195" s="25"/>
      <c r="AH195" s="25"/>
      <c r="AI195" s="25"/>
      <c r="AJ195" s="25"/>
    </row>
    <row r="196" spans="1:36" ht="18" hidden="1" customHeight="1" x14ac:dyDescent="0.25">
      <c r="A196" s="275"/>
      <c r="B196" s="152"/>
      <c r="C196" s="40"/>
      <c r="D196" s="581">
        <f>Organización_Modular!F182</f>
        <v>0</v>
      </c>
      <c r="E196" s="582"/>
      <c r="F196" s="261"/>
      <c r="G196" s="261"/>
      <c r="H196" s="261"/>
      <c r="I196" s="261"/>
      <c r="J196" s="261"/>
      <c r="K196" s="261"/>
      <c r="L196" s="261"/>
      <c r="M196" s="261"/>
      <c r="N196" s="261" t="e">
        <f ca="1">_xludf.IFNA(IF(VLOOKUP($D196,Organización_Modular!$F$10:$G$195,2,FALSE)=N$23,Itinerario!T196," ")," ")</f>
        <v>#NAME?</v>
      </c>
      <c r="O196" s="261" t="e">
        <f ca="1">_xludf.IFNA(IF(VLOOKUP($D196,Organización_Modular!$F$10:$G$195,2,FALSE)=O$23,Itinerario!W196," ")," ")</f>
        <v>#NAME?</v>
      </c>
      <c r="P196" s="261" t="e">
        <f ca="1">_xludf.IFNA(IF(VLOOKUP($D196,Organización_Modular!$F$10:$G$195,2,FALSE)=P$23,Itinerario!T196," ")," ")</f>
        <v>#NAME?</v>
      </c>
      <c r="Q196" s="261" t="e">
        <f ca="1">_xludf.IFNA(IF(VLOOKUP($D196,Organización_Modular!$F$10:$G$195,2,FALSE)=Q$23,Itinerario!W196," ")," ")</f>
        <v>#NAME?</v>
      </c>
      <c r="R196" s="261">
        <f>Organización_Modular!H182</f>
        <v>0</v>
      </c>
      <c r="S196" s="261">
        <f>Organización_Modular!I182</f>
        <v>0</v>
      </c>
      <c r="T196" s="266">
        <f t="shared" si="7"/>
        <v>0</v>
      </c>
      <c r="U196" s="261">
        <f t="shared" si="8"/>
        <v>0</v>
      </c>
      <c r="V196" s="261">
        <f t="shared" si="9"/>
        <v>0</v>
      </c>
      <c r="W196" s="266">
        <f t="shared" si="10"/>
        <v>0</v>
      </c>
      <c r="X196" s="24">
        <f t="shared" si="6"/>
        <v>0</v>
      </c>
      <c r="Y196" s="25"/>
      <c r="Z196" s="25"/>
      <c r="AA196" s="25"/>
      <c r="AB196" s="25"/>
      <c r="AC196" s="25"/>
      <c r="AD196" s="25"/>
      <c r="AE196" s="25"/>
      <c r="AF196" s="25"/>
      <c r="AG196" s="25"/>
      <c r="AH196" s="25"/>
      <c r="AI196" s="25"/>
      <c r="AJ196" s="25"/>
    </row>
    <row r="197" spans="1:36" ht="18" hidden="1" customHeight="1" x14ac:dyDescent="0.25">
      <c r="A197" s="275"/>
      <c r="B197" s="152"/>
      <c r="C197" s="40"/>
      <c r="D197" s="581">
        <f>Organización_Modular!F183</f>
        <v>0</v>
      </c>
      <c r="E197" s="582"/>
      <c r="F197" s="261"/>
      <c r="G197" s="261"/>
      <c r="H197" s="261"/>
      <c r="I197" s="261"/>
      <c r="J197" s="261"/>
      <c r="K197" s="261"/>
      <c r="L197" s="261"/>
      <c r="M197" s="261"/>
      <c r="N197" s="261" t="e">
        <f ca="1">_xludf.IFNA(IF(VLOOKUP($D197,Organización_Modular!$F$10:$G$195,2,FALSE)=N$23,Itinerario!T197," ")," ")</f>
        <v>#NAME?</v>
      </c>
      <c r="O197" s="261" t="e">
        <f ca="1">_xludf.IFNA(IF(VLOOKUP($D197,Organización_Modular!$F$10:$G$195,2,FALSE)=O$23,Itinerario!W197," ")," ")</f>
        <v>#NAME?</v>
      </c>
      <c r="P197" s="261" t="e">
        <f ca="1">_xludf.IFNA(IF(VLOOKUP($D197,Organización_Modular!$F$10:$G$195,2,FALSE)=P$23,Itinerario!T197," ")," ")</f>
        <v>#NAME?</v>
      </c>
      <c r="Q197" s="261" t="e">
        <f ca="1">_xludf.IFNA(IF(VLOOKUP($D197,Organización_Modular!$F$10:$G$195,2,FALSE)=Q$23,Itinerario!W197," ")," ")</f>
        <v>#NAME?</v>
      </c>
      <c r="R197" s="261">
        <f>Organización_Modular!H183</f>
        <v>0</v>
      </c>
      <c r="S197" s="261">
        <f>Organización_Modular!I183</f>
        <v>0</v>
      </c>
      <c r="T197" s="266">
        <f t="shared" si="7"/>
        <v>0</v>
      </c>
      <c r="U197" s="261">
        <f t="shared" si="8"/>
        <v>0</v>
      </c>
      <c r="V197" s="261">
        <f t="shared" si="9"/>
        <v>0</v>
      </c>
      <c r="W197" s="266">
        <f t="shared" si="10"/>
        <v>0</v>
      </c>
      <c r="X197" s="24">
        <f t="shared" si="6"/>
        <v>0</v>
      </c>
      <c r="Y197" s="25"/>
      <c r="Z197" s="25"/>
      <c r="AA197" s="25"/>
      <c r="AB197" s="25"/>
      <c r="AC197" s="25"/>
      <c r="AD197" s="25"/>
      <c r="AE197" s="25"/>
      <c r="AF197" s="25"/>
      <c r="AG197" s="25"/>
      <c r="AH197" s="25"/>
      <c r="AI197" s="25"/>
      <c r="AJ197" s="25"/>
    </row>
    <row r="198" spans="1:36" ht="18" hidden="1" customHeight="1" x14ac:dyDescent="0.25">
      <c r="A198" s="275"/>
      <c r="B198" s="152"/>
      <c r="C198" s="40"/>
      <c r="D198" s="581">
        <f>Organización_Modular!F184</f>
        <v>0</v>
      </c>
      <c r="E198" s="582"/>
      <c r="F198" s="261"/>
      <c r="G198" s="261"/>
      <c r="H198" s="261"/>
      <c r="I198" s="261"/>
      <c r="J198" s="261"/>
      <c r="K198" s="261"/>
      <c r="L198" s="261"/>
      <c r="M198" s="261"/>
      <c r="N198" s="261" t="e">
        <f ca="1">_xludf.IFNA(IF(VLOOKUP($D198,Organización_Modular!$F$10:$G$195,2,FALSE)=N$23,Itinerario!T198," ")," ")</f>
        <v>#NAME?</v>
      </c>
      <c r="O198" s="261" t="e">
        <f ca="1">_xludf.IFNA(IF(VLOOKUP($D198,Organización_Modular!$F$10:$G$195,2,FALSE)=O$23,Itinerario!W198," ")," ")</f>
        <v>#NAME?</v>
      </c>
      <c r="P198" s="261" t="e">
        <f ca="1">_xludf.IFNA(IF(VLOOKUP($D198,Organización_Modular!$F$10:$G$195,2,FALSE)=P$23,Itinerario!T198," ")," ")</f>
        <v>#NAME?</v>
      </c>
      <c r="Q198" s="261" t="e">
        <f ca="1">_xludf.IFNA(IF(VLOOKUP($D198,Organización_Modular!$F$10:$G$195,2,FALSE)=Q$23,Itinerario!W198," ")," ")</f>
        <v>#NAME?</v>
      </c>
      <c r="R198" s="261">
        <f>Organización_Modular!H184</f>
        <v>0</v>
      </c>
      <c r="S198" s="261">
        <f>Organización_Modular!I184</f>
        <v>0</v>
      </c>
      <c r="T198" s="266">
        <f t="shared" si="7"/>
        <v>0</v>
      </c>
      <c r="U198" s="261">
        <f t="shared" si="8"/>
        <v>0</v>
      </c>
      <c r="V198" s="261">
        <f t="shared" si="9"/>
        <v>0</v>
      </c>
      <c r="W198" s="266">
        <f t="shared" si="10"/>
        <v>0</v>
      </c>
      <c r="X198" s="24">
        <f t="shared" si="6"/>
        <v>0</v>
      </c>
      <c r="Y198" s="25"/>
      <c r="Z198" s="25"/>
      <c r="AA198" s="25"/>
      <c r="AB198" s="25"/>
      <c r="AC198" s="25"/>
      <c r="AD198" s="25"/>
      <c r="AE198" s="25"/>
      <c r="AF198" s="25"/>
      <c r="AG198" s="25"/>
      <c r="AH198" s="25"/>
      <c r="AI198" s="25"/>
      <c r="AJ198" s="25"/>
    </row>
    <row r="199" spans="1:36" ht="18" hidden="1" customHeight="1" x14ac:dyDescent="0.25">
      <c r="A199" s="275"/>
      <c r="B199" s="163" t="str">
        <f>B44</f>
        <v>Competencias para la empleabilidad</v>
      </c>
      <c r="C199" s="40">
        <f>Organización_Modular!C185</f>
        <v>0</v>
      </c>
      <c r="D199" s="581">
        <f>Organización_Modular!F185</f>
        <v>0</v>
      </c>
      <c r="E199" s="582"/>
      <c r="F199" s="261"/>
      <c r="G199" s="261"/>
      <c r="H199" s="261"/>
      <c r="I199" s="261"/>
      <c r="J199" s="261"/>
      <c r="K199" s="261"/>
      <c r="L199" s="261"/>
      <c r="M199" s="261"/>
      <c r="N199" s="261" t="e">
        <f ca="1">_xludf.IFNA(IF(VLOOKUP($D199,Organización_Modular!$F$10:$G$195,2,FALSE)=N$23,Itinerario!T199," ")," ")</f>
        <v>#NAME?</v>
      </c>
      <c r="O199" s="261" t="e">
        <f ca="1">_xludf.IFNA(IF(VLOOKUP($D199,Organización_Modular!$F$10:$G$195,2,FALSE)=O$23,Itinerario!W199," ")," ")</f>
        <v>#NAME?</v>
      </c>
      <c r="P199" s="261" t="e">
        <f ca="1">_xludf.IFNA(IF(VLOOKUP($D199,Organización_Modular!$F$10:$G$195,2,FALSE)=P$23,Itinerario!T199," ")," ")</f>
        <v>#NAME?</v>
      </c>
      <c r="Q199" s="261" t="e">
        <f ca="1">_xludf.IFNA(IF(VLOOKUP($D199,Organización_Modular!$F$10:$G$195,2,FALSE)=Q$23,Itinerario!W199," ")," ")</f>
        <v>#NAME?</v>
      </c>
      <c r="R199" s="261">
        <f>Organización_Modular!H185</f>
        <v>0</v>
      </c>
      <c r="S199" s="261">
        <f>Organización_Modular!I185</f>
        <v>0</v>
      </c>
      <c r="T199" s="266">
        <f t="shared" si="7"/>
        <v>0</v>
      </c>
      <c r="U199" s="261">
        <f t="shared" si="8"/>
        <v>0</v>
      </c>
      <c r="V199" s="261">
        <f t="shared" si="9"/>
        <v>0</v>
      </c>
      <c r="W199" s="266">
        <f t="shared" si="10"/>
        <v>0</v>
      </c>
      <c r="X199" s="24">
        <f t="shared" si="6"/>
        <v>0</v>
      </c>
      <c r="Y199" s="25"/>
      <c r="Z199" s="25"/>
      <c r="AA199" s="25"/>
      <c r="AB199" s="25"/>
      <c r="AC199" s="25"/>
      <c r="AD199" s="25"/>
      <c r="AE199" s="25"/>
      <c r="AF199" s="25"/>
      <c r="AG199" s="25"/>
      <c r="AH199" s="25"/>
      <c r="AI199" s="25"/>
      <c r="AJ199" s="25"/>
    </row>
    <row r="200" spans="1:36" ht="18" hidden="1" customHeight="1" x14ac:dyDescent="0.25">
      <c r="A200" s="275"/>
      <c r="B200" s="163"/>
      <c r="C200" s="40"/>
      <c r="D200" s="581">
        <f>Organización_Modular!F186</f>
        <v>0</v>
      </c>
      <c r="E200" s="582"/>
      <c r="F200" s="261"/>
      <c r="G200" s="261"/>
      <c r="H200" s="261"/>
      <c r="I200" s="261"/>
      <c r="J200" s="261"/>
      <c r="K200" s="261"/>
      <c r="L200" s="261"/>
      <c r="M200" s="261"/>
      <c r="N200" s="261" t="e">
        <f ca="1">_xludf.IFNA(IF(VLOOKUP($D200,Organización_Modular!$F$10:$G$195,2,FALSE)=N$23,Itinerario!T200," ")," ")</f>
        <v>#NAME?</v>
      </c>
      <c r="O200" s="261" t="e">
        <f ca="1">_xludf.IFNA(IF(VLOOKUP($D200,Organización_Modular!$F$10:$G$195,2,FALSE)=O$23,Itinerario!W200," ")," ")</f>
        <v>#NAME?</v>
      </c>
      <c r="P200" s="261" t="e">
        <f ca="1">_xludf.IFNA(IF(VLOOKUP($D200,Organización_Modular!$F$10:$G$195,2,FALSE)=P$23,Itinerario!T200," ")," ")</f>
        <v>#NAME?</v>
      </c>
      <c r="Q200" s="261" t="e">
        <f ca="1">_xludf.IFNA(IF(VLOOKUP($D200,Organización_Modular!$F$10:$G$195,2,FALSE)=Q$23,Itinerario!W200," ")," ")</f>
        <v>#NAME?</v>
      </c>
      <c r="R200" s="261">
        <f>Organización_Modular!H186</f>
        <v>0</v>
      </c>
      <c r="S200" s="261">
        <f>Organización_Modular!I186</f>
        <v>0</v>
      </c>
      <c r="T200" s="266">
        <f t="shared" si="7"/>
        <v>0</v>
      </c>
      <c r="U200" s="261">
        <f t="shared" si="8"/>
        <v>0</v>
      </c>
      <c r="V200" s="261">
        <f t="shared" si="9"/>
        <v>0</v>
      </c>
      <c r="W200" s="266">
        <f t="shared" si="10"/>
        <v>0</v>
      </c>
      <c r="X200" s="24">
        <f t="shared" si="6"/>
        <v>0</v>
      </c>
      <c r="Y200" s="25"/>
      <c r="Z200" s="25"/>
      <c r="AA200" s="25"/>
      <c r="AB200" s="25"/>
      <c r="AC200" s="25"/>
      <c r="AD200" s="25"/>
      <c r="AE200" s="25"/>
      <c r="AF200" s="25"/>
      <c r="AG200" s="25"/>
      <c r="AH200" s="25"/>
      <c r="AI200" s="25"/>
      <c r="AJ200" s="25"/>
    </row>
    <row r="201" spans="1:36" ht="18" hidden="1" customHeight="1" x14ac:dyDescent="0.25">
      <c r="A201" s="275"/>
      <c r="B201" s="163"/>
      <c r="C201" s="40"/>
      <c r="D201" s="581">
        <f>Organización_Modular!F187</f>
        <v>0</v>
      </c>
      <c r="E201" s="582"/>
      <c r="F201" s="261"/>
      <c r="G201" s="261"/>
      <c r="H201" s="261"/>
      <c r="I201" s="261"/>
      <c r="J201" s="261"/>
      <c r="K201" s="261"/>
      <c r="L201" s="261"/>
      <c r="M201" s="261"/>
      <c r="N201" s="261" t="e">
        <f ca="1">_xludf.IFNA(IF(VLOOKUP($D201,Organización_Modular!$F$10:$G$195,2,FALSE)=N$23,Itinerario!T201," ")," ")</f>
        <v>#NAME?</v>
      </c>
      <c r="O201" s="261" t="e">
        <f ca="1">_xludf.IFNA(IF(VLOOKUP($D201,Organización_Modular!$F$10:$G$195,2,FALSE)=O$23,Itinerario!W201," ")," ")</f>
        <v>#NAME?</v>
      </c>
      <c r="P201" s="261" t="e">
        <f ca="1">_xludf.IFNA(IF(VLOOKUP($D201,Organización_Modular!$F$10:$G$195,2,FALSE)=P$23,Itinerario!T201," ")," ")</f>
        <v>#NAME?</v>
      </c>
      <c r="Q201" s="261" t="e">
        <f ca="1">_xludf.IFNA(IF(VLOOKUP($D201,Organización_Modular!$F$10:$G$195,2,FALSE)=Q$23,Itinerario!W201," ")," ")</f>
        <v>#NAME?</v>
      </c>
      <c r="R201" s="261">
        <f>Organización_Modular!H187</f>
        <v>0</v>
      </c>
      <c r="S201" s="261">
        <f>Organización_Modular!I187</f>
        <v>0</v>
      </c>
      <c r="T201" s="266">
        <f t="shared" si="7"/>
        <v>0</v>
      </c>
      <c r="U201" s="261">
        <f t="shared" si="8"/>
        <v>0</v>
      </c>
      <c r="V201" s="261">
        <f t="shared" si="9"/>
        <v>0</v>
      </c>
      <c r="W201" s="266">
        <f t="shared" si="10"/>
        <v>0</v>
      </c>
      <c r="X201" s="24">
        <f t="shared" si="6"/>
        <v>0</v>
      </c>
      <c r="Y201" s="25"/>
      <c r="Z201" s="25"/>
      <c r="AA201" s="25"/>
      <c r="AB201" s="25"/>
      <c r="AC201" s="25"/>
      <c r="AD201" s="25"/>
      <c r="AE201" s="25"/>
      <c r="AF201" s="25"/>
      <c r="AG201" s="25"/>
      <c r="AH201" s="25"/>
      <c r="AI201" s="25"/>
      <c r="AJ201" s="25"/>
    </row>
    <row r="202" spans="1:36" ht="18" hidden="1" customHeight="1" x14ac:dyDescent="0.25">
      <c r="A202" s="275"/>
      <c r="B202" s="163"/>
      <c r="C202" s="40"/>
      <c r="D202" s="581">
        <f>Organización_Modular!F188</f>
        <v>0</v>
      </c>
      <c r="E202" s="582"/>
      <c r="F202" s="261"/>
      <c r="G202" s="261"/>
      <c r="H202" s="261"/>
      <c r="I202" s="261"/>
      <c r="J202" s="261"/>
      <c r="K202" s="261"/>
      <c r="L202" s="261"/>
      <c r="M202" s="261"/>
      <c r="N202" s="261" t="e">
        <f ca="1">_xludf.IFNA(IF(VLOOKUP($D202,Organización_Modular!$F$10:$G$195,2,FALSE)=N$23,Itinerario!T202," ")," ")</f>
        <v>#NAME?</v>
      </c>
      <c r="O202" s="261" t="e">
        <f ca="1">_xludf.IFNA(IF(VLOOKUP($D202,Organización_Modular!$F$10:$G$195,2,FALSE)=O$23,Itinerario!W202," ")," ")</f>
        <v>#NAME?</v>
      </c>
      <c r="P202" s="261" t="e">
        <f ca="1">_xludf.IFNA(IF(VLOOKUP($D202,Organización_Modular!$F$10:$G$195,2,FALSE)=P$23,Itinerario!T202," ")," ")</f>
        <v>#NAME?</v>
      </c>
      <c r="Q202" s="261" t="e">
        <f ca="1">_xludf.IFNA(IF(VLOOKUP($D202,Organización_Modular!$F$10:$G$195,2,FALSE)=Q$23,Itinerario!W202," ")," ")</f>
        <v>#NAME?</v>
      </c>
      <c r="R202" s="261">
        <f>Organización_Modular!H188</f>
        <v>0</v>
      </c>
      <c r="S202" s="261">
        <f>Organización_Modular!I188</f>
        <v>0</v>
      </c>
      <c r="T202" s="266">
        <f t="shared" si="7"/>
        <v>0</v>
      </c>
      <c r="U202" s="261">
        <f t="shared" si="8"/>
        <v>0</v>
      </c>
      <c r="V202" s="261">
        <f t="shared" si="9"/>
        <v>0</v>
      </c>
      <c r="W202" s="266">
        <f t="shared" si="10"/>
        <v>0</v>
      </c>
      <c r="X202" s="24">
        <f t="shared" si="6"/>
        <v>0</v>
      </c>
      <c r="Y202" s="25"/>
      <c r="Z202" s="25"/>
      <c r="AA202" s="25"/>
      <c r="AB202" s="25"/>
      <c r="AC202" s="25"/>
      <c r="AD202" s="25"/>
      <c r="AE202" s="25"/>
      <c r="AF202" s="25"/>
      <c r="AG202" s="25"/>
      <c r="AH202" s="25"/>
      <c r="AI202" s="25"/>
      <c r="AJ202" s="25"/>
    </row>
    <row r="203" spans="1:36" ht="18" hidden="1" customHeight="1" x14ac:dyDescent="0.25">
      <c r="A203" s="275"/>
      <c r="B203" s="163"/>
      <c r="C203" s="40"/>
      <c r="D203" s="581">
        <f>Organización_Modular!F189</f>
        <v>0</v>
      </c>
      <c r="E203" s="582"/>
      <c r="F203" s="261"/>
      <c r="G203" s="261"/>
      <c r="H203" s="261"/>
      <c r="I203" s="261"/>
      <c r="J203" s="261"/>
      <c r="K203" s="261"/>
      <c r="L203" s="261"/>
      <c r="M203" s="261"/>
      <c r="N203" s="261" t="e">
        <f ca="1">_xludf.IFNA(IF(VLOOKUP($D203,Organización_Modular!$F$10:$G$195,2,FALSE)=N$23,Itinerario!T203," ")," ")</f>
        <v>#NAME?</v>
      </c>
      <c r="O203" s="261" t="e">
        <f ca="1">_xludf.IFNA(IF(VLOOKUP($D203,Organización_Modular!$F$10:$G$195,2,FALSE)=O$23,Itinerario!W203," ")," ")</f>
        <v>#NAME?</v>
      </c>
      <c r="P203" s="261" t="e">
        <f ca="1">_xludf.IFNA(IF(VLOOKUP($D203,Organización_Modular!$F$10:$G$195,2,FALSE)=P$23,Itinerario!T203," ")," ")</f>
        <v>#NAME?</v>
      </c>
      <c r="Q203" s="261" t="e">
        <f ca="1">_xludf.IFNA(IF(VLOOKUP($D203,Organización_Modular!$F$10:$G$195,2,FALSE)=Q$23,Itinerario!W203," ")," ")</f>
        <v>#NAME?</v>
      </c>
      <c r="R203" s="261">
        <f>Organización_Modular!H189</f>
        <v>0</v>
      </c>
      <c r="S203" s="261">
        <f>Organización_Modular!I189</f>
        <v>0</v>
      </c>
      <c r="T203" s="266">
        <f t="shared" si="7"/>
        <v>0</v>
      </c>
      <c r="U203" s="261">
        <f t="shared" si="8"/>
        <v>0</v>
      </c>
      <c r="V203" s="261">
        <f t="shared" si="9"/>
        <v>0</v>
      </c>
      <c r="W203" s="266">
        <f t="shared" si="10"/>
        <v>0</v>
      </c>
      <c r="X203" s="24">
        <f t="shared" si="6"/>
        <v>0</v>
      </c>
      <c r="Y203" s="25"/>
      <c r="Z203" s="25"/>
      <c r="AA203" s="25"/>
      <c r="AB203" s="25"/>
      <c r="AC203" s="25"/>
      <c r="AD203" s="25"/>
      <c r="AE203" s="25"/>
      <c r="AF203" s="25"/>
      <c r="AG203" s="25"/>
      <c r="AH203" s="25"/>
      <c r="AI203" s="25"/>
      <c r="AJ203" s="25"/>
    </row>
    <row r="204" spans="1:36" ht="30" hidden="1" customHeight="1" x14ac:dyDescent="0.25">
      <c r="A204" s="275"/>
      <c r="B204" s="163"/>
      <c r="C204" s="40"/>
      <c r="D204" s="581">
        <f>Organización_Modular!F190</f>
        <v>0</v>
      </c>
      <c r="E204" s="582"/>
      <c r="F204" s="261"/>
      <c r="G204" s="261"/>
      <c r="H204" s="261"/>
      <c r="I204" s="261"/>
      <c r="J204" s="261"/>
      <c r="K204" s="261"/>
      <c r="L204" s="261"/>
      <c r="M204" s="261"/>
      <c r="N204" s="261" t="e">
        <f ca="1">_xludf.IFNA(IF(VLOOKUP($D204,Organización_Modular!$F$10:$G$195,2,FALSE)=N$23,Itinerario!T204," ")," ")</f>
        <v>#NAME?</v>
      </c>
      <c r="O204" s="261" t="e">
        <f ca="1">_xludf.IFNA(IF(VLOOKUP($D204,Organización_Modular!$F$10:$G$195,2,FALSE)=O$23,Itinerario!W204," ")," ")</f>
        <v>#NAME?</v>
      </c>
      <c r="P204" s="261" t="e">
        <f ca="1">_xludf.IFNA(IF(VLOOKUP($D204,Organización_Modular!$F$10:$G$195,2,FALSE)=P$23,Itinerario!T204," ")," ")</f>
        <v>#NAME?</v>
      </c>
      <c r="Q204" s="261" t="e">
        <f ca="1">_xludf.IFNA(IF(VLOOKUP($D204,Organización_Modular!$F$10:$G$195,2,FALSE)=Q$23,Itinerario!W204," ")," ")</f>
        <v>#NAME?</v>
      </c>
      <c r="R204" s="261">
        <f>Organización_Modular!H190</f>
        <v>0</v>
      </c>
      <c r="S204" s="261">
        <f>Organización_Modular!I190</f>
        <v>0</v>
      </c>
      <c r="T204" s="266">
        <f t="shared" si="7"/>
        <v>0</v>
      </c>
      <c r="U204" s="261">
        <f t="shared" si="8"/>
        <v>0</v>
      </c>
      <c r="V204" s="261">
        <f t="shared" si="9"/>
        <v>0</v>
      </c>
      <c r="W204" s="266">
        <f t="shared" si="10"/>
        <v>0</v>
      </c>
      <c r="X204" s="24">
        <f t="shared" si="6"/>
        <v>0</v>
      </c>
      <c r="Y204" s="25"/>
      <c r="Z204" s="25"/>
      <c r="AA204" s="25"/>
      <c r="AB204" s="25"/>
      <c r="AC204" s="25"/>
      <c r="AD204" s="25"/>
      <c r="AE204" s="25"/>
      <c r="AF204" s="25"/>
      <c r="AG204" s="25"/>
      <c r="AH204" s="25"/>
      <c r="AI204" s="25"/>
      <c r="AJ204" s="25"/>
    </row>
    <row r="205" spans="1:36" ht="25.5" hidden="1" customHeight="1" x14ac:dyDescent="0.25">
      <c r="A205" s="275"/>
      <c r="B205" s="163"/>
      <c r="C205" s="40"/>
      <c r="D205" s="581">
        <f>Organización_Modular!F191</f>
        <v>0</v>
      </c>
      <c r="E205" s="582"/>
      <c r="F205" s="261"/>
      <c r="G205" s="261"/>
      <c r="H205" s="261"/>
      <c r="I205" s="261"/>
      <c r="J205" s="261"/>
      <c r="K205" s="261"/>
      <c r="L205" s="261"/>
      <c r="M205" s="261"/>
      <c r="N205" s="261" t="e">
        <f ca="1">_xludf.IFNA(IF(VLOOKUP($D205,Organización_Modular!$F$10:$G$195,2,FALSE)=N$23,Itinerario!T205," ")," ")</f>
        <v>#NAME?</v>
      </c>
      <c r="O205" s="261" t="e">
        <f ca="1">_xludf.IFNA(IF(VLOOKUP($D205,Organización_Modular!$F$10:$G$195,2,FALSE)=O$23,Itinerario!W205," ")," ")</f>
        <v>#NAME?</v>
      </c>
      <c r="P205" s="261" t="e">
        <f ca="1">_xludf.IFNA(IF(VLOOKUP($D205,Organización_Modular!$F$10:$G$195,2,FALSE)=P$23,Itinerario!T205," ")," ")</f>
        <v>#NAME?</v>
      </c>
      <c r="Q205" s="261" t="e">
        <f ca="1">_xludf.IFNA(IF(VLOOKUP($D205,Organización_Modular!$F$10:$G$195,2,FALSE)=Q$23,Itinerario!W205," ")," ")</f>
        <v>#NAME?</v>
      </c>
      <c r="R205" s="261">
        <f>Organización_Modular!H191</f>
        <v>0</v>
      </c>
      <c r="S205" s="261">
        <f>Organización_Modular!I191</f>
        <v>0</v>
      </c>
      <c r="T205" s="266">
        <f t="shared" si="7"/>
        <v>0</v>
      </c>
      <c r="U205" s="261">
        <f t="shared" si="8"/>
        <v>0</v>
      </c>
      <c r="V205" s="261">
        <f t="shared" si="9"/>
        <v>0</v>
      </c>
      <c r="W205" s="266">
        <f t="shared" si="10"/>
        <v>0</v>
      </c>
      <c r="X205" s="24">
        <f t="shared" si="6"/>
        <v>0</v>
      </c>
      <c r="Y205" s="25"/>
      <c r="Z205" s="25"/>
      <c r="AA205" s="25"/>
      <c r="AB205" s="25"/>
      <c r="AC205" s="25"/>
      <c r="AD205" s="25"/>
      <c r="AE205" s="25"/>
      <c r="AF205" s="25"/>
      <c r="AG205" s="25"/>
      <c r="AH205" s="25"/>
      <c r="AI205" s="25"/>
      <c r="AJ205" s="25"/>
    </row>
    <row r="206" spans="1:36" ht="20.25" hidden="1" customHeight="1" x14ac:dyDescent="0.25">
      <c r="A206" s="275"/>
      <c r="B206" s="163"/>
      <c r="C206" s="40"/>
      <c r="D206" s="581">
        <f>Organización_Modular!F192</f>
        <v>0</v>
      </c>
      <c r="E206" s="582"/>
      <c r="F206" s="261"/>
      <c r="G206" s="261"/>
      <c r="H206" s="261"/>
      <c r="I206" s="261"/>
      <c r="J206" s="261"/>
      <c r="K206" s="261"/>
      <c r="L206" s="261"/>
      <c r="M206" s="261"/>
      <c r="N206" s="261" t="e">
        <f ca="1">_xludf.IFNA(IF(VLOOKUP($D206,Organización_Modular!$F$10:$G$195,2,FALSE)=N$23,Itinerario!T206," ")," ")</f>
        <v>#NAME?</v>
      </c>
      <c r="O206" s="261" t="e">
        <f ca="1">_xludf.IFNA(IF(VLOOKUP($D206,Organización_Modular!$F$10:$G$195,2,FALSE)=O$23,Itinerario!W206," ")," ")</f>
        <v>#NAME?</v>
      </c>
      <c r="P206" s="261" t="e">
        <f ca="1">_xludf.IFNA(IF(VLOOKUP($D206,Organización_Modular!$F$10:$G$195,2,FALSE)=P$23,Itinerario!T206," ")," ")</f>
        <v>#NAME?</v>
      </c>
      <c r="Q206" s="261" t="e">
        <f ca="1">_xludf.IFNA(IF(VLOOKUP($D206,Organización_Modular!$F$10:$G$195,2,FALSE)=Q$23,Itinerario!W206," ")," ")</f>
        <v>#NAME?</v>
      </c>
      <c r="R206" s="261">
        <f>Organización_Modular!H192</f>
        <v>0</v>
      </c>
      <c r="S206" s="261">
        <f>Organización_Modular!I192</f>
        <v>0</v>
      </c>
      <c r="T206" s="266">
        <f t="shared" si="7"/>
        <v>0</v>
      </c>
      <c r="U206" s="261">
        <f t="shared" si="8"/>
        <v>0</v>
      </c>
      <c r="V206" s="261">
        <f t="shared" si="9"/>
        <v>0</v>
      </c>
      <c r="W206" s="266">
        <f t="shared" si="10"/>
        <v>0</v>
      </c>
      <c r="X206" s="24">
        <f t="shared" si="6"/>
        <v>0</v>
      </c>
      <c r="Y206" s="25"/>
      <c r="Z206" s="25"/>
      <c r="AA206" s="25"/>
      <c r="AB206" s="25"/>
      <c r="AC206" s="25"/>
      <c r="AD206" s="25"/>
      <c r="AE206" s="25"/>
      <c r="AF206" s="25"/>
      <c r="AG206" s="25"/>
      <c r="AH206" s="25"/>
      <c r="AI206" s="25"/>
      <c r="AJ206" s="25"/>
    </row>
    <row r="207" spans="1:36" ht="22.5" hidden="1" customHeight="1" x14ac:dyDescent="0.25">
      <c r="A207" s="275"/>
      <c r="B207" s="163"/>
      <c r="C207" s="40"/>
      <c r="D207" s="581">
        <f>Organización_Modular!F193</f>
        <v>0</v>
      </c>
      <c r="E207" s="582"/>
      <c r="F207" s="261"/>
      <c r="G207" s="261"/>
      <c r="H207" s="261"/>
      <c r="I207" s="261"/>
      <c r="J207" s="261"/>
      <c r="K207" s="261"/>
      <c r="L207" s="261"/>
      <c r="M207" s="261"/>
      <c r="N207" s="261" t="e">
        <f ca="1">_xludf.IFNA(IF(VLOOKUP($D207,Organización_Modular!$F$10:$G$195,2,FALSE)=N$23,Itinerario!T207," ")," ")</f>
        <v>#NAME?</v>
      </c>
      <c r="O207" s="261" t="e">
        <f ca="1">_xludf.IFNA(IF(VLOOKUP($D207,Organización_Modular!$F$10:$G$195,2,FALSE)=O$23,Itinerario!W207," ")," ")</f>
        <v>#NAME?</v>
      </c>
      <c r="P207" s="261" t="e">
        <f ca="1">_xludf.IFNA(IF(VLOOKUP($D207,Organización_Modular!$F$10:$G$195,2,FALSE)=P$23,Itinerario!T207," ")," ")</f>
        <v>#NAME?</v>
      </c>
      <c r="Q207" s="261" t="e">
        <f ca="1">_xludf.IFNA(IF(VLOOKUP($D207,Organización_Modular!$F$10:$G$195,2,FALSE)=Q$23,Itinerario!W207," ")," ")</f>
        <v>#NAME?</v>
      </c>
      <c r="R207" s="261">
        <f>Organización_Modular!H193</f>
        <v>0</v>
      </c>
      <c r="S207" s="261">
        <f>Organización_Modular!I193</f>
        <v>0</v>
      </c>
      <c r="T207" s="266">
        <f t="shared" si="7"/>
        <v>0</v>
      </c>
      <c r="U207" s="261">
        <f t="shared" si="8"/>
        <v>0</v>
      </c>
      <c r="V207" s="261">
        <f t="shared" si="9"/>
        <v>0</v>
      </c>
      <c r="W207" s="266">
        <f t="shared" si="10"/>
        <v>0</v>
      </c>
      <c r="X207" s="24">
        <f t="shared" si="6"/>
        <v>0</v>
      </c>
      <c r="Y207" s="25"/>
      <c r="Z207" s="25"/>
      <c r="AA207" s="25"/>
      <c r="AB207" s="25"/>
      <c r="AC207" s="25"/>
      <c r="AD207" s="25"/>
      <c r="AE207" s="25"/>
      <c r="AF207" s="25"/>
      <c r="AG207" s="25"/>
      <c r="AH207" s="25"/>
      <c r="AI207" s="25"/>
      <c r="AJ207" s="25"/>
    </row>
    <row r="208" spans="1:36" ht="30" hidden="1" customHeight="1" x14ac:dyDescent="0.25">
      <c r="A208" s="275"/>
      <c r="B208" s="163"/>
      <c r="C208" s="40"/>
      <c r="D208" s="581">
        <f>Organización_Modular!F194</f>
        <v>0</v>
      </c>
      <c r="E208" s="582"/>
      <c r="F208" s="261"/>
      <c r="G208" s="261"/>
      <c r="H208" s="261"/>
      <c r="I208" s="261"/>
      <c r="J208" s="261"/>
      <c r="K208" s="261"/>
      <c r="L208" s="261"/>
      <c r="M208" s="261"/>
      <c r="N208" s="261" t="e">
        <f ca="1">_xludf.IFNA(IF(VLOOKUP($D208,Organización_Modular!$F$10:$G$195,2,FALSE)=N$23,Itinerario!T208," ")," ")</f>
        <v>#NAME?</v>
      </c>
      <c r="O208" s="261" t="e">
        <f ca="1">_xludf.IFNA(IF(VLOOKUP($D208,Organización_Modular!$F$10:$G$195,2,FALSE)=O$23,Itinerario!W208," ")," ")</f>
        <v>#NAME?</v>
      </c>
      <c r="P208" s="261" t="e">
        <f ca="1">_xludf.IFNA(IF(VLOOKUP($D208,Organización_Modular!$F$10:$G$195,2,FALSE)=P$23,Itinerario!T208," ")," ")</f>
        <v>#NAME?</v>
      </c>
      <c r="Q208" s="261" t="e">
        <f ca="1">_xludf.IFNA(IF(VLOOKUP($D208,Organización_Modular!$F$10:$G$195,2,FALSE)=Q$23,Itinerario!W208," ")," ")</f>
        <v>#NAME?</v>
      </c>
      <c r="R208" s="261">
        <f>Organización_Modular!H194</f>
        <v>0</v>
      </c>
      <c r="S208" s="261">
        <f>Organización_Modular!I194</f>
        <v>0</v>
      </c>
      <c r="T208" s="266">
        <f t="shared" si="7"/>
        <v>0</v>
      </c>
      <c r="U208" s="261">
        <f t="shared" si="8"/>
        <v>0</v>
      </c>
      <c r="V208" s="261">
        <f t="shared" si="9"/>
        <v>0</v>
      </c>
      <c r="W208" s="266">
        <f t="shared" si="10"/>
        <v>0</v>
      </c>
      <c r="X208" s="24">
        <f t="shared" si="6"/>
        <v>0</v>
      </c>
      <c r="Y208" s="25"/>
      <c r="Z208" s="25"/>
      <c r="AA208" s="25"/>
      <c r="AB208" s="25"/>
      <c r="AC208" s="25"/>
      <c r="AD208" s="25"/>
      <c r="AE208" s="25"/>
      <c r="AF208" s="25"/>
      <c r="AG208" s="25"/>
      <c r="AH208" s="25"/>
      <c r="AI208" s="25"/>
      <c r="AJ208" s="25"/>
    </row>
    <row r="209" spans="1:36" ht="48.75" hidden="1" customHeight="1" x14ac:dyDescent="0.25">
      <c r="A209" s="275"/>
      <c r="B209" s="509" t="str">
        <f>B54</f>
        <v>Experiencias formativas en situaciones reales de trabajo (EFSRT)</v>
      </c>
      <c r="C209" s="583"/>
      <c r="D209" s="583"/>
      <c r="E209" s="583"/>
      <c r="F209" s="278"/>
      <c r="G209" s="278"/>
      <c r="H209" s="278"/>
      <c r="I209" s="278"/>
      <c r="J209" s="278"/>
      <c r="K209" s="278"/>
      <c r="L209" s="278"/>
      <c r="M209" s="278"/>
      <c r="N209" s="278"/>
      <c r="O209" s="278"/>
      <c r="P209" s="278"/>
      <c r="Q209" s="278"/>
      <c r="R209" s="281">
        <f>Organización_Modular!H195</f>
        <v>0</v>
      </c>
      <c r="S209" s="279">
        <f>Organización_Modular!I195</f>
        <v>0</v>
      </c>
      <c r="T209" s="280">
        <f t="shared" si="7"/>
        <v>0</v>
      </c>
      <c r="U209" s="279">
        <f t="shared" si="8"/>
        <v>0</v>
      </c>
      <c r="V209" s="279">
        <f t="shared" si="9"/>
        <v>0</v>
      </c>
      <c r="W209" s="280">
        <f t="shared" si="10"/>
        <v>0</v>
      </c>
      <c r="X209" s="24">
        <f t="shared" si="6"/>
        <v>0</v>
      </c>
      <c r="Y209" s="25"/>
      <c r="Z209" s="25"/>
      <c r="AA209" s="25"/>
      <c r="AB209" s="25"/>
      <c r="AC209" s="25"/>
      <c r="AD209" s="25"/>
      <c r="AE209" s="25"/>
      <c r="AF209" s="25"/>
      <c r="AG209" s="25"/>
      <c r="AH209" s="25"/>
      <c r="AI209" s="25"/>
      <c r="AJ209" s="25"/>
    </row>
    <row r="210" spans="1:36" ht="135.75" customHeight="1" x14ac:dyDescent="0.25">
      <c r="A210" s="510" t="s">
        <v>664</v>
      </c>
      <c r="B210" s="457"/>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24" t="str">
        <f t="shared" ref="X210:X211" si="11">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c r="Y210" s="25"/>
      <c r="Z210" s="25"/>
      <c r="AA210" s="25"/>
      <c r="AB210" s="25"/>
      <c r="AC210" s="25"/>
      <c r="AD210" s="25"/>
      <c r="AE210" s="25"/>
      <c r="AF210" s="25"/>
      <c r="AG210" s="25"/>
      <c r="AH210" s="25"/>
      <c r="AI210" s="25"/>
      <c r="AJ210" s="25"/>
    </row>
    <row r="211" spans="1:36" ht="25.5" customHeight="1" x14ac:dyDescent="0.25">
      <c r="A211" s="584"/>
      <c r="B211" s="457"/>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24">
        <f t="shared" si="11"/>
        <v>0</v>
      </c>
      <c r="Y211" s="25"/>
      <c r="Z211" s="25"/>
      <c r="AA211" s="25"/>
      <c r="AB211" s="25"/>
      <c r="AC211" s="25"/>
      <c r="AD211" s="25"/>
      <c r="AE211" s="25"/>
      <c r="AF211" s="25"/>
      <c r="AG211" s="25"/>
      <c r="AH211" s="25"/>
      <c r="AI211" s="25"/>
      <c r="AJ211" s="25"/>
    </row>
    <row r="212" spans="1:36" ht="21" customHeight="1" x14ac:dyDescent="0.25">
      <c r="A212" s="25"/>
      <c r="B212" s="25"/>
      <c r="C212" s="25"/>
      <c r="D212" s="25"/>
      <c r="E212" s="25"/>
      <c r="F212" s="25"/>
      <c r="G212" s="25"/>
      <c r="H212" s="25"/>
      <c r="I212" s="25"/>
      <c r="J212" s="25"/>
      <c r="K212" s="25"/>
      <c r="L212" s="25"/>
      <c r="M212" s="25"/>
      <c r="N212" s="25"/>
      <c r="O212" s="25"/>
      <c r="P212" s="25"/>
      <c r="Q212" s="25"/>
      <c r="R212" s="25"/>
      <c r="S212" s="25"/>
      <c r="T212" s="174"/>
      <c r="U212" s="174"/>
      <c r="V212" s="174"/>
      <c r="W212" s="174"/>
      <c r="X212" s="25"/>
      <c r="Y212" s="25"/>
      <c r="Z212" s="25"/>
      <c r="AA212" s="25"/>
      <c r="AB212" s="25"/>
      <c r="AC212" s="25"/>
      <c r="AD212" s="25"/>
      <c r="AE212" s="25"/>
      <c r="AF212" s="25"/>
      <c r="AG212" s="25"/>
      <c r="AH212" s="25"/>
      <c r="AI212" s="25"/>
      <c r="AJ212" s="25"/>
    </row>
    <row r="213" spans="1:36" ht="21" customHeight="1" x14ac:dyDescent="0.25">
      <c r="A213" s="25"/>
      <c r="B213" s="25"/>
      <c r="C213" s="25"/>
      <c r="D213" s="25"/>
      <c r="E213" s="25"/>
      <c r="F213" s="25"/>
      <c r="G213" s="25"/>
      <c r="H213" s="25"/>
      <c r="I213" s="25"/>
      <c r="J213" s="25"/>
      <c r="K213" s="25"/>
      <c r="L213" s="25"/>
      <c r="M213" s="25"/>
      <c r="N213" s="25"/>
      <c r="O213" s="25"/>
      <c r="P213" s="25"/>
      <c r="Q213" s="25"/>
      <c r="R213" s="25"/>
      <c r="S213" s="25"/>
      <c r="T213" s="174"/>
      <c r="U213" s="174"/>
      <c r="V213" s="174"/>
      <c r="W213" s="174"/>
      <c r="X213" s="25"/>
      <c r="Y213" s="25"/>
      <c r="Z213" s="25"/>
      <c r="AA213" s="25"/>
      <c r="AB213" s="25"/>
      <c r="AC213" s="25"/>
      <c r="AD213" s="25"/>
      <c r="AE213" s="25"/>
      <c r="AF213" s="25"/>
      <c r="AG213" s="25"/>
      <c r="AH213" s="25"/>
      <c r="AI213" s="25"/>
      <c r="AJ213" s="25"/>
    </row>
    <row r="214" spans="1:36" ht="21" customHeight="1" x14ac:dyDescent="0.25">
      <c r="A214" s="25"/>
      <c r="B214" s="25"/>
      <c r="C214" s="25"/>
      <c r="D214" s="25"/>
      <c r="E214" s="25"/>
      <c r="F214" s="25"/>
      <c r="G214" s="25"/>
      <c r="H214" s="25"/>
      <c r="I214" s="25"/>
      <c r="J214" s="25"/>
      <c r="K214" s="25"/>
      <c r="L214" s="25"/>
      <c r="M214" s="25"/>
      <c r="N214" s="25"/>
      <c r="O214" s="25"/>
      <c r="P214" s="25"/>
      <c r="Q214" s="25"/>
      <c r="R214" s="25"/>
      <c r="S214" s="25"/>
      <c r="T214" s="174"/>
      <c r="U214" s="174"/>
      <c r="V214" s="174"/>
      <c r="W214" s="174"/>
      <c r="X214" s="25"/>
      <c r="Y214" s="25"/>
      <c r="Z214" s="25"/>
      <c r="AA214" s="25"/>
      <c r="AB214" s="25"/>
      <c r="AC214" s="25"/>
      <c r="AD214" s="25"/>
      <c r="AE214" s="25"/>
      <c r="AF214" s="25"/>
      <c r="AG214" s="25"/>
      <c r="AH214" s="25"/>
      <c r="AI214" s="25"/>
      <c r="AJ214" s="25"/>
    </row>
    <row r="215" spans="1:36" ht="12.75" customHeight="1" x14ac:dyDescent="0.25">
      <c r="A215" s="25"/>
      <c r="B215" s="25"/>
      <c r="C215" s="25"/>
      <c r="D215" s="25"/>
      <c r="E215" s="25"/>
      <c r="F215" s="25"/>
      <c r="G215" s="25"/>
      <c r="H215" s="25"/>
      <c r="I215" s="25"/>
      <c r="J215" s="25"/>
      <c r="K215" s="25"/>
      <c r="L215" s="25"/>
      <c r="M215" s="25"/>
      <c r="N215" s="25"/>
      <c r="O215" s="25"/>
      <c r="P215" s="25"/>
      <c r="Q215" s="25"/>
      <c r="R215" s="25"/>
      <c r="S215" s="25"/>
      <c r="T215" s="174"/>
      <c r="U215" s="174"/>
      <c r="V215" s="174"/>
      <c r="W215" s="174"/>
      <c r="X215" s="25"/>
      <c r="Y215" s="25"/>
      <c r="Z215" s="25"/>
      <c r="AA215" s="25"/>
      <c r="AB215" s="25"/>
      <c r="AC215" s="25"/>
      <c r="AD215" s="25"/>
      <c r="AE215" s="25"/>
      <c r="AF215" s="25"/>
      <c r="AG215" s="25"/>
      <c r="AH215" s="25"/>
      <c r="AI215" s="25"/>
      <c r="AJ215" s="25"/>
    </row>
    <row r="216" spans="1:36" ht="12.75" customHeight="1" x14ac:dyDescent="0.25">
      <c r="A216" s="25"/>
      <c r="B216" s="25"/>
      <c r="C216" s="25"/>
      <c r="D216" s="25"/>
      <c r="E216" s="25"/>
      <c r="F216" s="25"/>
      <c r="G216" s="25"/>
      <c r="H216" s="25"/>
      <c r="I216" s="25"/>
      <c r="J216" s="25"/>
      <c r="K216" s="25"/>
      <c r="L216" s="25"/>
      <c r="M216" s="25"/>
      <c r="N216" s="25"/>
      <c r="O216" s="25"/>
      <c r="P216" s="25"/>
      <c r="Q216" s="25"/>
      <c r="R216" s="25"/>
      <c r="S216" s="25"/>
      <c r="T216" s="174"/>
      <c r="U216" s="174"/>
      <c r="V216" s="174"/>
      <c r="W216" s="174"/>
      <c r="X216" s="25"/>
      <c r="Y216" s="25"/>
      <c r="Z216" s="25"/>
      <c r="AA216" s="25"/>
      <c r="AB216" s="25"/>
      <c r="AC216" s="25"/>
      <c r="AD216" s="25"/>
      <c r="AE216" s="25"/>
      <c r="AF216" s="25"/>
      <c r="AG216" s="25"/>
      <c r="AH216" s="25"/>
      <c r="AI216" s="25"/>
      <c r="AJ216" s="25"/>
    </row>
    <row r="217" spans="1:36" ht="12.75" customHeight="1" x14ac:dyDescent="0.25">
      <c r="A217" s="25"/>
      <c r="B217" s="25"/>
      <c r="C217" s="25"/>
      <c r="D217" s="25"/>
      <c r="E217" s="25"/>
      <c r="F217" s="25"/>
      <c r="G217" s="25"/>
      <c r="H217" s="25"/>
      <c r="I217" s="25"/>
      <c r="J217" s="25"/>
      <c r="K217" s="25"/>
      <c r="L217" s="25"/>
      <c r="M217" s="25"/>
      <c r="N217" s="25"/>
      <c r="O217" s="25"/>
      <c r="P217" s="25"/>
      <c r="Q217" s="25"/>
      <c r="R217" s="25"/>
      <c r="S217" s="25"/>
      <c r="T217" s="174"/>
      <c r="U217" s="174"/>
      <c r="V217" s="174"/>
      <c r="W217" s="174"/>
      <c r="X217" s="25"/>
      <c r="Y217" s="25"/>
      <c r="Z217" s="25"/>
      <c r="AA217" s="25"/>
      <c r="AB217" s="25"/>
      <c r="AC217" s="25"/>
      <c r="AD217" s="25"/>
      <c r="AE217" s="25"/>
      <c r="AF217" s="25"/>
      <c r="AG217" s="25"/>
      <c r="AH217" s="25"/>
      <c r="AI217" s="25"/>
      <c r="AJ217" s="25"/>
    </row>
    <row r="218" spans="1:36" ht="12.75" customHeight="1" x14ac:dyDescent="0.25">
      <c r="A218" s="25"/>
      <c r="B218" s="25"/>
      <c r="C218" s="25"/>
      <c r="D218" s="25"/>
      <c r="E218" s="25"/>
      <c r="F218" s="25"/>
      <c r="G218" s="25"/>
      <c r="H218" s="25"/>
      <c r="I218" s="25"/>
      <c r="J218" s="25"/>
      <c r="K218" s="25"/>
      <c r="L218" s="25"/>
      <c r="M218" s="25"/>
      <c r="N218" s="25"/>
      <c r="O218" s="25"/>
      <c r="P218" s="25"/>
      <c r="Q218" s="25"/>
      <c r="R218" s="25"/>
      <c r="S218" s="25"/>
      <c r="T218" s="174"/>
      <c r="U218" s="174"/>
      <c r="V218" s="174"/>
      <c r="W218" s="174"/>
      <c r="X218" s="25"/>
      <c r="Y218" s="25"/>
      <c r="Z218" s="25"/>
      <c r="AA218" s="25"/>
      <c r="AB218" s="25"/>
      <c r="AC218" s="25"/>
      <c r="AD218" s="25"/>
      <c r="AE218" s="25"/>
      <c r="AF218" s="25"/>
      <c r="AG218" s="25"/>
      <c r="AH218" s="25"/>
      <c r="AI218" s="25"/>
      <c r="AJ218" s="25"/>
    </row>
    <row r="219" spans="1:36" ht="12.75" customHeight="1" x14ac:dyDescent="0.25">
      <c r="A219" s="25"/>
      <c r="B219" s="25"/>
      <c r="C219" s="25"/>
      <c r="D219" s="25"/>
      <c r="E219" s="25"/>
      <c r="F219" s="25"/>
      <c r="G219" s="25"/>
      <c r="H219" s="25"/>
      <c r="I219" s="25"/>
      <c r="J219" s="25"/>
      <c r="K219" s="25"/>
      <c r="L219" s="25"/>
      <c r="M219" s="25"/>
      <c r="N219" s="25"/>
      <c r="O219" s="25"/>
      <c r="P219" s="25"/>
      <c r="Q219" s="25"/>
      <c r="R219" s="25"/>
      <c r="S219" s="25"/>
      <c r="T219" s="174"/>
      <c r="U219" s="174"/>
      <c r="V219" s="174"/>
      <c r="W219" s="174"/>
      <c r="X219" s="25"/>
      <c r="Y219" s="25"/>
      <c r="Z219" s="25"/>
      <c r="AA219" s="25"/>
      <c r="AB219" s="25"/>
      <c r="AC219" s="25"/>
      <c r="AD219" s="25"/>
      <c r="AE219" s="25"/>
      <c r="AF219" s="25"/>
      <c r="AG219" s="25"/>
      <c r="AH219" s="25"/>
      <c r="AI219" s="25"/>
      <c r="AJ219" s="25"/>
    </row>
    <row r="220" spans="1:36" ht="12.75" customHeight="1" x14ac:dyDescent="0.25">
      <c r="A220" s="25"/>
      <c r="B220" s="25"/>
      <c r="C220" s="25"/>
      <c r="D220" s="25"/>
      <c r="E220" s="25"/>
      <c r="F220" s="25"/>
      <c r="G220" s="25"/>
      <c r="H220" s="25"/>
      <c r="I220" s="25"/>
      <c r="J220" s="25"/>
      <c r="K220" s="25"/>
      <c r="L220" s="25"/>
      <c r="M220" s="25"/>
      <c r="N220" s="25"/>
      <c r="O220" s="25"/>
      <c r="P220" s="25"/>
      <c r="Q220" s="25"/>
      <c r="R220" s="25"/>
      <c r="S220" s="25"/>
      <c r="T220" s="174"/>
      <c r="U220" s="174"/>
      <c r="V220" s="174"/>
      <c r="W220" s="174"/>
      <c r="X220" s="25"/>
      <c r="Y220" s="25"/>
      <c r="Z220" s="25"/>
      <c r="AA220" s="25"/>
      <c r="AB220" s="25"/>
      <c r="AC220" s="25"/>
      <c r="AD220" s="25"/>
      <c r="AE220" s="25"/>
      <c r="AF220" s="25"/>
      <c r="AG220" s="25"/>
      <c r="AH220" s="25"/>
      <c r="AI220" s="25"/>
      <c r="AJ220" s="25"/>
    </row>
    <row r="221" spans="1:36" ht="12.75" customHeight="1" x14ac:dyDescent="0.25">
      <c r="A221" s="25"/>
      <c r="B221" s="25"/>
      <c r="C221" s="25"/>
      <c r="D221" s="25"/>
      <c r="E221" s="25"/>
      <c r="F221" s="25"/>
      <c r="G221" s="25"/>
      <c r="H221" s="25"/>
      <c r="I221" s="25"/>
      <c r="J221" s="25"/>
      <c r="K221" s="25"/>
      <c r="L221" s="25"/>
      <c r="M221" s="25"/>
      <c r="N221" s="25"/>
      <c r="O221" s="25"/>
      <c r="P221" s="25"/>
      <c r="Q221" s="25"/>
      <c r="R221" s="25"/>
      <c r="S221" s="25"/>
      <c r="T221" s="174"/>
      <c r="U221" s="174"/>
      <c r="V221" s="174"/>
      <c r="W221" s="174"/>
      <c r="X221" s="25"/>
      <c r="Y221" s="25"/>
      <c r="Z221" s="25"/>
      <c r="AA221" s="25"/>
      <c r="AB221" s="25"/>
      <c r="AC221" s="25"/>
      <c r="AD221" s="25"/>
      <c r="AE221" s="25"/>
      <c r="AF221" s="25"/>
      <c r="AG221" s="25"/>
      <c r="AH221" s="25"/>
      <c r="AI221" s="25"/>
      <c r="AJ221" s="25"/>
    </row>
    <row r="222" spans="1:36" ht="12.75" customHeight="1" x14ac:dyDescent="0.25">
      <c r="A222" s="25"/>
      <c r="B222" s="25"/>
      <c r="C222" s="25"/>
      <c r="D222" s="25"/>
      <c r="E222" s="25"/>
      <c r="F222" s="25"/>
      <c r="G222" s="25"/>
      <c r="H222" s="25"/>
      <c r="I222" s="25"/>
      <c r="J222" s="25"/>
      <c r="K222" s="25"/>
      <c r="L222" s="25"/>
      <c r="M222" s="25"/>
      <c r="N222" s="25"/>
      <c r="O222" s="25"/>
      <c r="P222" s="25"/>
      <c r="Q222" s="25"/>
      <c r="R222" s="25"/>
      <c r="S222" s="25"/>
      <c r="T222" s="174"/>
      <c r="U222" s="174"/>
      <c r="V222" s="174"/>
      <c r="W222" s="174"/>
      <c r="X222" s="25"/>
      <c r="Y222" s="25"/>
      <c r="Z222" s="25"/>
      <c r="AA222" s="25"/>
      <c r="AB222" s="25"/>
      <c r="AC222" s="25"/>
      <c r="AD222" s="25"/>
      <c r="AE222" s="25"/>
      <c r="AF222" s="25"/>
      <c r="AG222" s="25"/>
      <c r="AH222" s="25"/>
      <c r="AI222" s="25"/>
      <c r="AJ222" s="25"/>
    </row>
    <row r="223" spans="1:36" ht="12.75" customHeight="1" x14ac:dyDescent="0.25">
      <c r="A223" s="25"/>
      <c r="B223" s="25"/>
      <c r="C223" s="25"/>
      <c r="D223" s="25"/>
      <c r="E223" s="25"/>
      <c r="F223" s="25"/>
      <c r="G223" s="25"/>
      <c r="H223" s="25"/>
      <c r="I223" s="25"/>
      <c r="J223" s="25"/>
      <c r="K223" s="25"/>
      <c r="L223" s="25"/>
      <c r="M223" s="25"/>
      <c r="N223" s="25"/>
      <c r="O223" s="25"/>
      <c r="P223" s="25"/>
      <c r="Q223" s="25"/>
      <c r="R223" s="25"/>
      <c r="S223" s="25"/>
      <c r="T223" s="174"/>
      <c r="U223" s="174"/>
      <c r="V223" s="174"/>
      <c r="W223" s="174"/>
      <c r="X223" s="25"/>
      <c r="Y223" s="25"/>
      <c r="Z223" s="25"/>
      <c r="AA223" s="25"/>
      <c r="AB223" s="25"/>
      <c r="AC223" s="25"/>
      <c r="AD223" s="25"/>
      <c r="AE223" s="25"/>
      <c r="AF223" s="25"/>
      <c r="AG223" s="25"/>
      <c r="AH223" s="25"/>
      <c r="AI223" s="25"/>
      <c r="AJ223" s="25"/>
    </row>
    <row r="224" spans="1:36" ht="12.75" customHeight="1" x14ac:dyDescent="0.25">
      <c r="A224" s="25"/>
      <c r="B224" s="25"/>
      <c r="C224" s="25"/>
      <c r="D224" s="25"/>
      <c r="E224" s="25"/>
      <c r="F224" s="25"/>
      <c r="G224" s="25"/>
      <c r="H224" s="25"/>
      <c r="I224" s="25"/>
      <c r="J224" s="25"/>
      <c r="K224" s="25"/>
      <c r="L224" s="25"/>
      <c r="M224" s="25"/>
      <c r="N224" s="25"/>
      <c r="O224" s="25"/>
      <c r="P224" s="25"/>
      <c r="Q224" s="25"/>
      <c r="R224" s="25"/>
      <c r="S224" s="25"/>
      <c r="T224" s="174"/>
      <c r="U224" s="174"/>
      <c r="V224" s="174"/>
      <c r="W224" s="174"/>
      <c r="X224" s="25"/>
      <c r="Y224" s="25"/>
      <c r="Z224" s="25"/>
      <c r="AA224" s="25"/>
      <c r="AB224" s="25"/>
      <c r="AC224" s="25"/>
      <c r="AD224" s="25"/>
      <c r="AE224" s="25"/>
      <c r="AF224" s="25"/>
      <c r="AG224" s="25"/>
      <c r="AH224" s="25"/>
      <c r="AI224" s="25"/>
      <c r="AJ224" s="25"/>
    </row>
    <row r="225" spans="1:36" ht="12.75" customHeight="1" x14ac:dyDescent="0.25">
      <c r="A225" s="25"/>
      <c r="B225" s="25"/>
      <c r="C225" s="25"/>
      <c r="D225" s="25"/>
      <c r="E225" s="25"/>
      <c r="F225" s="25"/>
      <c r="G225" s="25"/>
      <c r="H225" s="25"/>
      <c r="I225" s="25"/>
      <c r="J225" s="25"/>
      <c r="K225" s="25"/>
      <c r="L225" s="25"/>
      <c r="M225" s="25"/>
      <c r="N225" s="25"/>
      <c r="O225" s="25"/>
      <c r="P225" s="25"/>
      <c r="Q225" s="25"/>
      <c r="R225" s="25"/>
      <c r="S225" s="25"/>
      <c r="T225" s="174"/>
      <c r="U225" s="174"/>
      <c r="V225" s="174"/>
      <c r="W225" s="174"/>
      <c r="X225" s="25"/>
      <c r="Y225" s="25"/>
      <c r="Z225" s="25"/>
      <c r="AA225" s="25"/>
      <c r="AB225" s="25"/>
      <c r="AC225" s="25"/>
      <c r="AD225" s="25"/>
      <c r="AE225" s="25"/>
      <c r="AF225" s="25"/>
      <c r="AG225" s="25"/>
      <c r="AH225" s="25"/>
      <c r="AI225" s="25"/>
      <c r="AJ225" s="25"/>
    </row>
    <row r="226" spans="1:36" ht="12.75" customHeight="1" x14ac:dyDescent="0.25">
      <c r="A226" s="25"/>
      <c r="B226" s="25"/>
      <c r="C226" s="25"/>
      <c r="D226" s="25"/>
      <c r="E226" s="25"/>
      <c r="F226" s="25"/>
      <c r="G226" s="25"/>
      <c r="H226" s="25"/>
      <c r="I226" s="25"/>
      <c r="J226" s="25"/>
      <c r="K226" s="25"/>
      <c r="L226" s="25"/>
      <c r="M226" s="25"/>
      <c r="N226" s="25"/>
      <c r="O226" s="25"/>
      <c r="P226" s="25"/>
      <c r="Q226" s="25"/>
      <c r="R226" s="25"/>
      <c r="S226" s="25"/>
      <c r="T226" s="174"/>
      <c r="U226" s="174"/>
      <c r="V226" s="174"/>
      <c r="W226" s="174"/>
      <c r="X226" s="25"/>
      <c r="Y226" s="25"/>
      <c r="Z226" s="25"/>
      <c r="AA226" s="25"/>
      <c r="AB226" s="25"/>
      <c r="AC226" s="25"/>
      <c r="AD226" s="25"/>
      <c r="AE226" s="25"/>
      <c r="AF226" s="25"/>
      <c r="AG226" s="25"/>
      <c r="AH226" s="25"/>
      <c r="AI226" s="25"/>
      <c r="AJ226" s="25"/>
    </row>
    <row r="227" spans="1:36" ht="12.75" customHeight="1" x14ac:dyDescent="0.25">
      <c r="A227" s="25"/>
      <c r="B227" s="25"/>
      <c r="C227" s="25"/>
      <c r="D227" s="25"/>
      <c r="E227" s="25"/>
      <c r="F227" s="25"/>
      <c r="G227" s="25"/>
      <c r="H227" s="25"/>
      <c r="I227" s="25"/>
      <c r="J227" s="25"/>
      <c r="K227" s="25"/>
      <c r="L227" s="25"/>
      <c r="M227" s="25"/>
      <c r="N227" s="25"/>
      <c r="O227" s="25"/>
      <c r="P227" s="25"/>
      <c r="Q227" s="25"/>
      <c r="R227" s="25"/>
      <c r="S227" s="25"/>
      <c r="T227" s="174"/>
      <c r="U227" s="174"/>
      <c r="V227" s="174"/>
      <c r="W227" s="174"/>
      <c r="X227" s="25"/>
      <c r="Y227" s="25"/>
      <c r="Z227" s="25"/>
      <c r="AA227" s="25"/>
      <c r="AB227" s="25"/>
      <c r="AC227" s="25"/>
      <c r="AD227" s="25"/>
      <c r="AE227" s="25"/>
      <c r="AF227" s="25"/>
      <c r="AG227" s="25"/>
      <c r="AH227" s="25"/>
      <c r="AI227" s="25"/>
      <c r="AJ227" s="25"/>
    </row>
    <row r="228" spans="1:36" ht="12.75" customHeight="1" x14ac:dyDescent="0.25">
      <c r="A228" s="25"/>
      <c r="B228" s="25"/>
      <c r="C228" s="25"/>
      <c r="D228" s="25"/>
      <c r="E228" s="25"/>
      <c r="F228" s="25"/>
      <c r="G228" s="25"/>
      <c r="H228" s="25"/>
      <c r="I228" s="25"/>
      <c r="J228" s="25"/>
      <c r="K228" s="25"/>
      <c r="L228" s="25"/>
      <c r="M228" s="25"/>
      <c r="N228" s="25"/>
      <c r="O228" s="25"/>
      <c r="P228" s="25"/>
      <c r="Q228" s="25"/>
      <c r="R228" s="25"/>
      <c r="S228" s="25"/>
      <c r="T228" s="174"/>
      <c r="U228" s="174"/>
      <c r="V228" s="174"/>
      <c r="W228" s="174"/>
      <c r="X228" s="25"/>
      <c r="Y228" s="25"/>
      <c r="Z228" s="25"/>
      <c r="AA228" s="25"/>
      <c r="AB228" s="25"/>
      <c r="AC228" s="25"/>
      <c r="AD228" s="25"/>
      <c r="AE228" s="25"/>
      <c r="AF228" s="25"/>
      <c r="AG228" s="25"/>
      <c r="AH228" s="25"/>
      <c r="AI228" s="25"/>
      <c r="AJ228" s="25"/>
    </row>
    <row r="229" spans="1:36" ht="12.75" customHeight="1" x14ac:dyDescent="0.25">
      <c r="A229" s="25"/>
      <c r="B229" s="25"/>
      <c r="C229" s="25"/>
      <c r="D229" s="25"/>
      <c r="E229" s="25"/>
      <c r="F229" s="25"/>
      <c r="G229" s="25"/>
      <c r="H229" s="25"/>
      <c r="I229" s="25"/>
      <c r="J229" s="25"/>
      <c r="K229" s="25"/>
      <c r="L229" s="25"/>
      <c r="M229" s="25"/>
      <c r="N229" s="25"/>
      <c r="O229" s="25"/>
      <c r="P229" s="25"/>
      <c r="Q229" s="25"/>
      <c r="R229" s="25"/>
      <c r="S229" s="25"/>
      <c r="T229" s="174"/>
      <c r="U229" s="174"/>
      <c r="V229" s="174"/>
      <c r="W229" s="174"/>
      <c r="X229" s="25"/>
      <c r="Y229" s="25"/>
      <c r="Z229" s="25"/>
      <c r="AA229" s="25"/>
      <c r="AB229" s="25"/>
      <c r="AC229" s="25"/>
      <c r="AD229" s="25"/>
      <c r="AE229" s="25"/>
      <c r="AF229" s="25"/>
      <c r="AG229" s="25"/>
      <c r="AH229" s="25"/>
      <c r="AI229" s="25"/>
      <c r="AJ229" s="25"/>
    </row>
    <row r="230" spans="1:36" ht="12.75" customHeight="1" x14ac:dyDescent="0.25">
      <c r="A230" s="25"/>
      <c r="B230" s="25"/>
      <c r="C230" s="25"/>
      <c r="D230" s="25"/>
      <c r="E230" s="25"/>
      <c r="F230" s="25"/>
      <c r="G230" s="25"/>
      <c r="H230" s="25"/>
      <c r="I230" s="25"/>
      <c r="J230" s="25"/>
      <c r="K230" s="25"/>
      <c r="L230" s="25"/>
      <c r="M230" s="25"/>
      <c r="N230" s="25"/>
      <c r="O230" s="25"/>
      <c r="P230" s="25"/>
      <c r="Q230" s="25"/>
      <c r="R230" s="25"/>
      <c r="S230" s="25"/>
      <c r="T230" s="174"/>
      <c r="U230" s="174"/>
      <c r="V230" s="174"/>
      <c r="W230" s="174"/>
      <c r="X230" s="25"/>
      <c r="Y230" s="25"/>
      <c r="Z230" s="25"/>
      <c r="AA230" s="25"/>
      <c r="AB230" s="25"/>
      <c r="AC230" s="25"/>
      <c r="AD230" s="25"/>
      <c r="AE230" s="25"/>
      <c r="AF230" s="25"/>
      <c r="AG230" s="25"/>
      <c r="AH230" s="25"/>
      <c r="AI230" s="25"/>
      <c r="AJ230" s="25"/>
    </row>
    <row r="231" spans="1:36" ht="12.75" customHeight="1" x14ac:dyDescent="0.25">
      <c r="A231" s="25"/>
      <c r="B231" s="25"/>
      <c r="C231" s="25"/>
      <c r="D231" s="25"/>
      <c r="E231" s="25"/>
      <c r="F231" s="25"/>
      <c r="G231" s="25"/>
      <c r="H231" s="25"/>
      <c r="I231" s="25"/>
      <c r="J231" s="25"/>
      <c r="K231" s="25"/>
      <c r="L231" s="25"/>
      <c r="M231" s="25"/>
      <c r="N231" s="25"/>
      <c r="O231" s="25"/>
      <c r="P231" s="25"/>
      <c r="Q231" s="25"/>
      <c r="R231" s="25"/>
      <c r="S231" s="25"/>
      <c r="T231" s="174"/>
      <c r="U231" s="174"/>
      <c r="V231" s="174"/>
      <c r="W231" s="174"/>
      <c r="X231" s="25"/>
      <c r="Y231" s="25"/>
      <c r="Z231" s="25"/>
      <c r="AA231" s="25"/>
      <c r="AB231" s="25"/>
      <c r="AC231" s="25"/>
      <c r="AD231" s="25"/>
      <c r="AE231" s="25"/>
      <c r="AF231" s="25"/>
      <c r="AG231" s="25"/>
      <c r="AH231" s="25"/>
      <c r="AI231" s="25"/>
      <c r="AJ231" s="25"/>
    </row>
    <row r="232" spans="1:36" ht="12.75" customHeight="1" x14ac:dyDescent="0.25">
      <c r="A232" s="25"/>
      <c r="B232" s="25"/>
      <c r="C232" s="25"/>
      <c r="D232" s="25"/>
      <c r="E232" s="25"/>
      <c r="F232" s="25"/>
      <c r="G232" s="25"/>
      <c r="H232" s="25"/>
      <c r="I232" s="25"/>
      <c r="J232" s="25"/>
      <c r="K232" s="25"/>
      <c r="L232" s="25"/>
      <c r="M232" s="25"/>
      <c r="N232" s="25"/>
      <c r="O232" s="25"/>
      <c r="P232" s="25"/>
      <c r="Q232" s="25"/>
      <c r="R232" s="25"/>
      <c r="S232" s="25"/>
      <c r="T232" s="174"/>
      <c r="U232" s="174"/>
      <c r="V232" s="174"/>
      <c r="W232" s="174"/>
      <c r="X232" s="25"/>
      <c r="Y232" s="25"/>
      <c r="Z232" s="25"/>
      <c r="AA232" s="25"/>
      <c r="AB232" s="25"/>
      <c r="AC232" s="25"/>
      <c r="AD232" s="25"/>
      <c r="AE232" s="25"/>
      <c r="AF232" s="25"/>
      <c r="AG232" s="25"/>
      <c r="AH232" s="25"/>
      <c r="AI232" s="25"/>
      <c r="AJ232" s="25"/>
    </row>
    <row r="233" spans="1:36" ht="12.75" customHeight="1" x14ac:dyDescent="0.25">
      <c r="A233" s="25"/>
      <c r="B233" s="25"/>
      <c r="C233" s="25"/>
      <c r="D233" s="25"/>
      <c r="E233" s="25"/>
      <c r="F233" s="25"/>
      <c r="G233" s="25"/>
      <c r="H233" s="25"/>
      <c r="I233" s="25"/>
      <c r="J233" s="25"/>
      <c r="K233" s="25"/>
      <c r="L233" s="25"/>
      <c r="M233" s="25"/>
      <c r="N233" s="25"/>
      <c r="O233" s="25"/>
      <c r="P233" s="25"/>
      <c r="Q233" s="25"/>
      <c r="R233" s="25"/>
      <c r="S233" s="25"/>
      <c r="T233" s="174"/>
      <c r="U233" s="174"/>
      <c r="V233" s="174"/>
      <c r="W233" s="174"/>
      <c r="X233" s="25"/>
      <c r="Y233" s="25"/>
      <c r="Z233" s="25"/>
      <c r="AA233" s="25"/>
      <c r="AB233" s="25"/>
      <c r="AC233" s="25"/>
      <c r="AD233" s="25"/>
      <c r="AE233" s="25"/>
      <c r="AF233" s="25"/>
      <c r="AG233" s="25"/>
      <c r="AH233" s="25"/>
      <c r="AI233" s="25"/>
      <c r="AJ233" s="25"/>
    </row>
    <row r="234" spans="1:36" ht="12.75" customHeight="1" x14ac:dyDescent="0.25">
      <c r="A234" s="25"/>
      <c r="B234" s="25"/>
      <c r="C234" s="25"/>
      <c r="D234" s="25"/>
      <c r="E234" s="25"/>
      <c r="F234" s="25"/>
      <c r="G234" s="25"/>
      <c r="H234" s="25"/>
      <c r="I234" s="25"/>
      <c r="J234" s="25"/>
      <c r="K234" s="25"/>
      <c r="L234" s="25"/>
      <c r="M234" s="25"/>
      <c r="N234" s="25"/>
      <c r="O234" s="25"/>
      <c r="P234" s="25"/>
      <c r="Q234" s="25"/>
      <c r="R234" s="25"/>
      <c r="S234" s="25"/>
      <c r="T234" s="174"/>
      <c r="U234" s="174"/>
      <c r="V234" s="174"/>
      <c r="W234" s="174"/>
      <c r="X234" s="25"/>
      <c r="Y234" s="25"/>
      <c r="Z234" s="25"/>
      <c r="AA234" s="25"/>
      <c r="AB234" s="25"/>
      <c r="AC234" s="25"/>
      <c r="AD234" s="25"/>
      <c r="AE234" s="25"/>
      <c r="AF234" s="25"/>
      <c r="AG234" s="25"/>
      <c r="AH234" s="25"/>
      <c r="AI234" s="25"/>
      <c r="AJ234" s="25"/>
    </row>
    <row r="235" spans="1:36" ht="12.75" customHeight="1" x14ac:dyDescent="0.25">
      <c r="A235" s="25"/>
      <c r="B235" s="25"/>
      <c r="C235" s="25"/>
      <c r="D235" s="25"/>
      <c r="E235" s="25"/>
      <c r="F235" s="25"/>
      <c r="G235" s="25"/>
      <c r="H235" s="25"/>
      <c r="I235" s="25"/>
      <c r="J235" s="25"/>
      <c r="K235" s="25"/>
      <c r="L235" s="25"/>
      <c r="M235" s="25"/>
      <c r="N235" s="25"/>
      <c r="O235" s="25"/>
      <c r="P235" s="25"/>
      <c r="Q235" s="25"/>
      <c r="R235" s="25"/>
      <c r="S235" s="25"/>
      <c r="T235" s="174"/>
      <c r="U235" s="174"/>
      <c r="V235" s="174"/>
      <c r="W235" s="174"/>
      <c r="X235" s="25"/>
      <c r="Y235" s="25"/>
      <c r="Z235" s="25"/>
      <c r="AA235" s="25"/>
      <c r="AB235" s="25"/>
      <c r="AC235" s="25"/>
      <c r="AD235" s="25"/>
      <c r="AE235" s="25"/>
      <c r="AF235" s="25"/>
      <c r="AG235" s="25"/>
      <c r="AH235" s="25"/>
      <c r="AI235" s="25"/>
      <c r="AJ235" s="25"/>
    </row>
    <row r="236" spans="1:36" ht="12.75" customHeight="1" x14ac:dyDescent="0.25">
      <c r="A236" s="25"/>
      <c r="B236" s="25"/>
      <c r="C236" s="25"/>
      <c r="D236" s="25"/>
      <c r="E236" s="25"/>
      <c r="F236" s="25"/>
      <c r="G236" s="25"/>
      <c r="H236" s="25"/>
      <c r="I236" s="25"/>
      <c r="J236" s="25"/>
      <c r="K236" s="25"/>
      <c r="L236" s="25"/>
      <c r="M236" s="25"/>
      <c r="N236" s="25"/>
      <c r="O236" s="25"/>
      <c r="P236" s="25"/>
      <c r="Q236" s="25"/>
      <c r="R236" s="25"/>
      <c r="S236" s="25"/>
      <c r="T236" s="174"/>
      <c r="U236" s="174"/>
      <c r="V236" s="174"/>
      <c r="W236" s="174"/>
      <c r="X236" s="25"/>
      <c r="Y236" s="25"/>
      <c r="Z236" s="25"/>
      <c r="AA236" s="25"/>
      <c r="AB236" s="25"/>
      <c r="AC236" s="25"/>
      <c r="AD236" s="25"/>
      <c r="AE236" s="25"/>
      <c r="AF236" s="25"/>
      <c r="AG236" s="25"/>
      <c r="AH236" s="25"/>
      <c r="AI236" s="25"/>
      <c r="AJ236" s="25"/>
    </row>
    <row r="237" spans="1:36" ht="12.75" customHeight="1" x14ac:dyDescent="0.25">
      <c r="A237" s="25"/>
      <c r="B237" s="25"/>
      <c r="C237" s="25"/>
      <c r="D237" s="25"/>
      <c r="E237" s="25"/>
      <c r="F237" s="25"/>
      <c r="G237" s="25"/>
      <c r="H237" s="25"/>
      <c r="I237" s="25"/>
      <c r="J237" s="25"/>
      <c r="K237" s="25"/>
      <c r="L237" s="25"/>
      <c r="M237" s="25"/>
      <c r="N237" s="25"/>
      <c r="O237" s="25"/>
      <c r="P237" s="25"/>
      <c r="Q237" s="25"/>
      <c r="R237" s="25"/>
      <c r="S237" s="25"/>
      <c r="T237" s="174"/>
      <c r="U237" s="174"/>
      <c r="V237" s="174"/>
      <c r="W237" s="174"/>
      <c r="X237" s="25"/>
      <c r="Y237" s="25"/>
      <c r="Z237" s="25"/>
      <c r="AA237" s="25"/>
      <c r="AB237" s="25"/>
      <c r="AC237" s="25"/>
      <c r="AD237" s="25"/>
      <c r="AE237" s="25"/>
      <c r="AF237" s="25"/>
      <c r="AG237" s="25"/>
      <c r="AH237" s="25"/>
      <c r="AI237" s="25"/>
      <c r="AJ237" s="25"/>
    </row>
    <row r="238" spans="1:36" ht="12.75" customHeight="1" x14ac:dyDescent="0.25">
      <c r="A238" s="25"/>
      <c r="B238" s="25"/>
      <c r="C238" s="25"/>
      <c r="D238" s="25"/>
      <c r="E238" s="25"/>
      <c r="F238" s="25"/>
      <c r="G238" s="25"/>
      <c r="H238" s="25"/>
      <c r="I238" s="25"/>
      <c r="J238" s="25"/>
      <c r="K238" s="25"/>
      <c r="L238" s="25"/>
      <c r="M238" s="25"/>
      <c r="N238" s="25"/>
      <c r="O238" s="25"/>
      <c r="P238" s="25"/>
      <c r="Q238" s="25"/>
      <c r="R238" s="25"/>
      <c r="S238" s="25"/>
      <c r="T238" s="174"/>
      <c r="U238" s="174"/>
      <c r="V238" s="174"/>
      <c r="W238" s="174"/>
      <c r="X238" s="25"/>
      <c r="Y238" s="25"/>
      <c r="Z238" s="25"/>
      <c r="AA238" s="25"/>
      <c r="AB238" s="25"/>
      <c r="AC238" s="25"/>
      <c r="AD238" s="25"/>
      <c r="AE238" s="25"/>
      <c r="AF238" s="25"/>
      <c r="AG238" s="25"/>
      <c r="AH238" s="25"/>
      <c r="AI238" s="25"/>
      <c r="AJ238" s="25"/>
    </row>
    <row r="239" spans="1:36" ht="12.75" customHeight="1" x14ac:dyDescent="0.25">
      <c r="A239" s="25"/>
      <c r="B239" s="25"/>
      <c r="C239" s="25"/>
      <c r="D239" s="25"/>
      <c r="E239" s="25"/>
      <c r="F239" s="25"/>
      <c r="G239" s="25"/>
      <c r="H239" s="25"/>
      <c r="I239" s="25"/>
      <c r="J239" s="25"/>
      <c r="K239" s="25"/>
      <c r="L239" s="25"/>
      <c r="M239" s="25"/>
      <c r="N239" s="25"/>
      <c r="O239" s="25"/>
      <c r="P239" s="25"/>
      <c r="Q239" s="25"/>
      <c r="R239" s="25"/>
      <c r="S239" s="25"/>
      <c r="T239" s="174"/>
      <c r="U239" s="174"/>
      <c r="V239" s="174"/>
      <c r="W239" s="174"/>
      <c r="X239" s="25"/>
      <c r="Y239" s="25"/>
      <c r="Z239" s="25"/>
      <c r="AA239" s="25"/>
      <c r="AB239" s="25"/>
      <c r="AC239" s="25"/>
      <c r="AD239" s="25"/>
      <c r="AE239" s="25"/>
      <c r="AF239" s="25"/>
      <c r="AG239" s="25"/>
      <c r="AH239" s="25"/>
      <c r="AI239" s="25"/>
      <c r="AJ239" s="25"/>
    </row>
    <row r="240" spans="1:36" ht="12.75" customHeight="1" x14ac:dyDescent="0.25">
      <c r="A240" s="25"/>
      <c r="B240" s="25"/>
      <c r="C240" s="25"/>
      <c r="D240" s="25"/>
      <c r="E240" s="25"/>
      <c r="F240" s="25"/>
      <c r="G240" s="25"/>
      <c r="H240" s="25"/>
      <c r="I240" s="25"/>
      <c r="J240" s="25"/>
      <c r="K240" s="25"/>
      <c r="L240" s="25"/>
      <c r="M240" s="25"/>
      <c r="N240" s="25"/>
      <c r="O240" s="25"/>
      <c r="P240" s="25"/>
      <c r="Q240" s="25"/>
      <c r="R240" s="25"/>
      <c r="S240" s="25"/>
      <c r="T240" s="174"/>
      <c r="U240" s="174"/>
      <c r="V240" s="174"/>
      <c r="W240" s="174"/>
      <c r="X240" s="25"/>
      <c r="Y240" s="25"/>
      <c r="Z240" s="25"/>
      <c r="AA240" s="25"/>
      <c r="AB240" s="25"/>
      <c r="AC240" s="25"/>
      <c r="AD240" s="25"/>
      <c r="AE240" s="25"/>
      <c r="AF240" s="25"/>
      <c r="AG240" s="25"/>
      <c r="AH240" s="25"/>
      <c r="AI240" s="25"/>
      <c r="AJ240" s="25"/>
    </row>
    <row r="241" spans="1:36" ht="12.75" customHeight="1" x14ac:dyDescent="0.25">
      <c r="A241" s="25"/>
      <c r="B241" s="25"/>
      <c r="C241" s="25"/>
      <c r="D241" s="25"/>
      <c r="E241" s="25"/>
      <c r="F241" s="25"/>
      <c r="G241" s="25"/>
      <c r="H241" s="25"/>
      <c r="I241" s="25"/>
      <c r="J241" s="25"/>
      <c r="K241" s="25"/>
      <c r="L241" s="25"/>
      <c r="M241" s="25"/>
      <c r="N241" s="25"/>
      <c r="O241" s="25"/>
      <c r="P241" s="25"/>
      <c r="Q241" s="25"/>
      <c r="R241" s="25"/>
      <c r="S241" s="25"/>
      <c r="T241" s="174"/>
      <c r="U241" s="174"/>
      <c r="V241" s="174"/>
      <c r="W241" s="174"/>
      <c r="X241" s="25"/>
      <c r="Y241" s="25"/>
      <c r="Z241" s="25"/>
      <c r="AA241" s="25"/>
      <c r="AB241" s="25"/>
      <c r="AC241" s="25"/>
      <c r="AD241" s="25"/>
      <c r="AE241" s="25"/>
      <c r="AF241" s="25"/>
      <c r="AG241" s="25"/>
      <c r="AH241" s="25"/>
      <c r="AI241" s="25"/>
      <c r="AJ241" s="25"/>
    </row>
    <row r="242" spans="1:36" ht="12.75" customHeight="1" x14ac:dyDescent="0.25">
      <c r="A242" s="25"/>
      <c r="B242" s="25"/>
      <c r="C242" s="25"/>
      <c r="D242" s="25"/>
      <c r="E242" s="25"/>
      <c r="F242" s="25"/>
      <c r="G242" s="25"/>
      <c r="H242" s="25"/>
      <c r="I242" s="25"/>
      <c r="J242" s="25"/>
      <c r="K242" s="25"/>
      <c r="L242" s="25"/>
      <c r="M242" s="25"/>
      <c r="N242" s="25"/>
      <c r="O242" s="25"/>
      <c r="P242" s="25"/>
      <c r="Q242" s="25"/>
      <c r="R242" s="25"/>
      <c r="S242" s="25"/>
      <c r="T242" s="174"/>
      <c r="U242" s="174"/>
      <c r="V242" s="174"/>
      <c r="W242" s="174"/>
      <c r="X242" s="25"/>
      <c r="Y242" s="25"/>
      <c r="Z242" s="25"/>
      <c r="AA242" s="25"/>
      <c r="AB242" s="25"/>
      <c r="AC242" s="25"/>
      <c r="AD242" s="25"/>
      <c r="AE242" s="25"/>
      <c r="AF242" s="25"/>
      <c r="AG242" s="25"/>
      <c r="AH242" s="25"/>
      <c r="AI242" s="25"/>
      <c r="AJ242" s="25"/>
    </row>
    <row r="243" spans="1:36" ht="12.75" customHeight="1" x14ac:dyDescent="0.25">
      <c r="A243" s="25"/>
      <c r="B243" s="25"/>
      <c r="C243" s="25"/>
      <c r="D243" s="25"/>
      <c r="E243" s="25"/>
      <c r="F243" s="25"/>
      <c r="G243" s="25"/>
      <c r="H243" s="25"/>
      <c r="I243" s="25"/>
      <c r="J243" s="25"/>
      <c r="K243" s="25"/>
      <c r="L243" s="25"/>
      <c r="M243" s="25"/>
      <c r="N243" s="25"/>
      <c r="O243" s="25"/>
      <c r="P243" s="25"/>
      <c r="Q243" s="25"/>
      <c r="R243" s="25"/>
      <c r="S243" s="25"/>
      <c r="T243" s="174"/>
      <c r="U243" s="174"/>
      <c r="V243" s="174"/>
      <c r="W243" s="174"/>
      <c r="X243" s="25"/>
      <c r="Y243" s="25"/>
      <c r="Z243" s="25"/>
      <c r="AA243" s="25"/>
      <c r="AB243" s="25"/>
      <c r="AC243" s="25"/>
      <c r="AD243" s="25"/>
      <c r="AE243" s="25"/>
      <c r="AF243" s="25"/>
      <c r="AG243" s="25"/>
      <c r="AH243" s="25"/>
      <c r="AI243" s="25"/>
      <c r="AJ243" s="25"/>
    </row>
    <row r="244" spans="1:36" ht="12.75" customHeight="1" x14ac:dyDescent="0.25">
      <c r="A244" s="25"/>
      <c r="B244" s="25"/>
      <c r="C244" s="25"/>
      <c r="D244" s="25"/>
      <c r="E244" s="25"/>
      <c r="F244" s="25"/>
      <c r="G244" s="25"/>
      <c r="H244" s="25"/>
      <c r="I244" s="25"/>
      <c r="J244" s="25"/>
      <c r="K244" s="25"/>
      <c r="L244" s="25"/>
      <c r="M244" s="25"/>
      <c r="N244" s="25"/>
      <c r="O244" s="25"/>
      <c r="P244" s="25"/>
      <c r="Q244" s="25"/>
      <c r="R244" s="25"/>
      <c r="S244" s="25"/>
      <c r="T244" s="174"/>
      <c r="U244" s="174"/>
      <c r="V244" s="174"/>
      <c r="W244" s="174"/>
      <c r="X244" s="25"/>
      <c r="Y244" s="25"/>
      <c r="Z244" s="25"/>
      <c r="AA244" s="25"/>
      <c r="AB244" s="25"/>
      <c r="AC244" s="25"/>
      <c r="AD244" s="25"/>
      <c r="AE244" s="25"/>
      <c r="AF244" s="25"/>
      <c r="AG244" s="25"/>
      <c r="AH244" s="25"/>
      <c r="AI244" s="25"/>
      <c r="AJ244" s="25"/>
    </row>
    <row r="245" spans="1:36" ht="12.75" customHeight="1" x14ac:dyDescent="0.25">
      <c r="A245" s="25"/>
      <c r="B245" s="25"/>
      <c r="C245" s="25"/>
      <c r="D245" s="25"/>
      <c r="E245" s="25"/>
      <c r="F245" s="25"/>
      <c r="G245" s="25"/>
      <c r="H245" s="25"/>
      <c r="I245" s="25"/>
      <c r="J245" s="25"/>
      <c r="K245" s="25"/>
      <c r="L245" s="25"/>
      <c r="M245" s="25"/>
      <c r="N245" s="25"/>
      <c r="O245" s="25"/>
      <c r="P245" s="25"/>
      <c r="Q245" s="25"/>
      <c r="R245" s="25"/>
      <c r="S245" s="25"/>
      <c r="T245" s="174"/>
      <c r="U245" s="174"/>
      <c r="V245" s="174"/>
      <c r="W245" s="174"/>
      <c r="X245" s="25"/>
      <c r="Y245" s="25"/>
      <c r="Z245" s="25"/>
      <c r="AA245" s="25"/>
      <c r="AB245" s="25"/>
      <c r="AC245" s="25"/>
      <c r="AD245" s="25"/>
      <c r="AE245" s="25"/>
      <c r="AF245" s="25"/>
      <c r="AG245" s="25"/>
      <c r="AH245" s="25"/>
      <c r="AI245" s="25"/>
      <c r="AJ245" s="25"/>
    </row>
    <row r="246" spans="1:36" ht="12.75" customHeight="1" x14ac:dyDescent="0.25">
      <c r="A246" s="25"/>
      <c r="B246" s="25"/>
      <c r="C246" s="25"/>
      <c r="D246" s="25"/>
      <c r="E246" s="25"/>
      <c r="F246" s="25"/>
      <c r="G246" s="25"/>
      <c r="H246" s="25"/>
      <c r="I246" s="25"/>
      <c r="J246" s="25"/>
      <c r="K246" s="25"/>
      <c r="L246" s="25"/>
      <c r="M246" s="25"/>
      <c r="N246" s="25"/>
      <c r="O246" s="25"/>
      <c r="P246" s="25"/>
      <c r="Q246" s="25"/>
      <c r="R246" s="25"/>
      <c r="S246" s="25"/>
      <c r="T246" s="174"/>
      <c r="U246" s="174"/>
      <c r="V246" s="174"/>
      <c r="W246" s="174"/>
      <c r="X246" s="25"/>
      <c r="Y246" s="25"/>
      <c r="Z246" s="25"/>
      <c r="AA246" s="25"/>
      <c r="AB246" s="25"/>
      <c r="AC246" s="25"/>
      <c r="AD246" s="25"/>
      <c r="AE246" s="25"/>
      <c r="AF246" s="25"/>
      <c r="AG246" s="25"/>
      <c r="AH246" s="25"/>
      <c r="AI246" s="25"/>
      <c r="AJ246" s="25"/>
    </row>
    <row r="247" spans="1:36" ht="12.75" customHeight="1" x14ac:dyDescent="0.25">
      <c r="A247" s="25"/>
      <c r="B247" s="25"/>
      <c r="C247" s="25"/>
      <c r="D247" s="25"/>
      <c r="E247" s="25"/>
      <c r="F247" s="25"/>
      <c r="G247" s="25"/>
      <c r="H247" s="25"/>
      <c r="I247" s="25"/>
      <c r="J247" s="25"/>
      <c r="K247" s="25"/>
      <c r="L247" s="25"/>
      <c r="M247" s="25"/>
      <c r="N247" s="25"/>
      <c r="O247" s="25"/>
      <c r="P247" s="25"/>
      <c r="Q247" s="25"/>
      <c r="R247" s="25"/>
      <c r="S247" s="25"/>
      <c r="T247" s="174"/>
      <c r="U247" s="174"/>
      <c r="V247" s="174"/>
      <c r="W247" s="174"/>
      <c r="X247" s="25"/>
      <c r="Y247" s="25"/>
      <c r="Z247" s="25"/>
      <c r="AA247" s="25"/>
      <c r="AB247" s="25"/>
      <c r="AC247" s="25"/>
      <c r="AD247" s="25"/>
      <c r="AE247" s="25"/>
      <c r="AF247" s="25"/>
      <c r="AG247" s="25"/>
      <c r="AH247" s="25"/>
      <c r="AI247" s="25"/>
      <c r="AJ247" s="25"/>
    </row>
    <row r="248" spans="1:36" ht="12.75" customHeight="1" x14ac:dyDescent="0.25">
      <c r="A248" s="25"/>
      <c r="B248" s="25"/>
      <c r="C248" s="25"/>
      <c r="D248" s="25"/>
      <c r="E248" s="25"/>
      <c r="F248" s="25"/>
      <c r="G248" s="25"/>
      <c r="H248" s="25"/>
      <c r="I248" s="25"/>
      <c r="J248" s="25"/>
      <c r="K248" s="25"/>
      <c r="L248" s="25"/>
      <c r="M248" s="25"/>
      <c r="N248" s="25"/>
      <c r="O248" s="25"/>
      <c r="P248" s="25"/>
      <c r="Q248" s="25"/>
      <c r="R248" s="25"/>
      <c r="S248" s="25"/>
      <c r="T248" s="174"/>
      <c r="U248" s="174"/>
      <c r="V248" s="174"/>
      <c r="W248" s="174"/>
      <c r="X248" s="25"/>
      <c r="Y248" s="25"/>
      <c r="Z248" s="25"/>
      <c r="AA248" s="25"/>
      <c r="AB248" s="25"/>
      <c r="AC248" s="25"/>
      <c r="AD248" s="25"/>
      <c r="AE248" s="25"/>
      <c r="AF248" s="25"/>
      <c r="AG248" s="25"/>
      <c r="AH248" s="25"/>
      <c r="AI248" s="25"/>
      <c r="AJ248" s="25"/>
    </row>
    <row r="249" spans="1:36" ht="12.75" customHeight="1" x14ac:dyDescent="0.25">
      <c r="A249" s="25"/>
      <c r="B249" s="25"/>
      <c r="C249" s="25"/>
      <c r="D249" s="25"/>
      <c r="E249" s="25"/>
      <c r="F249" s="25"/>
      <c r="G249" s="25"/>
      <c r="H249" s="25"/>
      <c r="I249" s="25"/>
      <c r="J249" s="25"/>
      <c r="K249" s="25"/>
      <c r="L249" s="25"/>
      <c r="M249" s="25"/>
      <c r="N249" s="25"/>
      <c r="O249" s="25"/>
      <c r="P249" s="25"/>
      <c r="Q249" s="25"/>
      <c r="R249" s="25"/>
      <c r="S249" s="25"/>
      <c r="T249" s="174"/>
      <c r="U249" s="174"/>
      <c r="V249" s="174"/>
      <c r="W249" s="174"/>
      <c r="X249" s="25"/>
      <c r="Y249" s="25"/>
      <c r="Z249" s="25"/>
      <c r="AA249" s="25"/>
      <c r="AB249" s="25"/>
      <c r="AC249" s="25"/>
      <c r="AD249" s="25"/>
      <c r="AE249" s="25"/>
      <c r="AF249" s="25"/>
      <c r="AG249" s="25"/>
      <c r="AH249" s="25"/>
      <c r="AI249" s="25"/>
      <c r="AJ249" s="25"/>
    </row>
    <row r="250" spans="1:36" ht="12.75" customHeight="1" x14ac:dyDescent="0.25">
      <c r="A250" s="25"/>
      <c r="B250" s="25"/>
      <c r="C250" s="25"/>
      <c r="D250" s="25"/>
      <c r="E250" s="25"/>
      <c r="F250" s="25"/>
      <c r="G250" s="25"/>
      <c r="H250" s="25"/>
      <c r="I250" s="25"/>
      <c r="J250" s="25"/>
      <c r="K250" s="25"/>
      <c r="L250" s="25"/>
      <c r="M250" s="25"/>
      <c r="N250" s="25"/>
      <c r="O250" s="25"/>
      <c r="P250" s="25"/>
      <c r="Q250" s="25"/>
      <c r="R250" s="25"/>
      <c r="S250" s="25"/>
      <c r="T250" s="174"/>
      <c r="U250" s="174"/>
      <c r="V250" s="174"/>
      <c r="W250" s="174"/>
      <c r="X250" s="25"/>
      <c r="Y250" s="25"/>
      <c r="Z250" s="25"/>
      <c r="AA250" s="25"/>
      <c r="AB250" s="25"/>
      <c r="AC250" s="25"/>
      <c r="AD250" s="25"/>
      <c r="AE250" s="25"/>
      <c r="AF250" s="25"/>
      <c r="AG250" s="25"/>
      <c r="AH250" s="25"/>
      <c r="AI250" s="25"/>
      <c r="AJ250" s="25"/>
    </row>
    <row r="251" spans="1:36" ht="12.75" customHeight="1" x14ac:dyDescent="0.25">
      <c r="A251" s="25"/>
      <c r="B251" s="25"/>
      <c r="C251" s="25"/>
      <c r="D251" s="25"/>
      <c r="E251" s="25"/>
      <c r="F251" s="25"/>
      <c r="G251" s="25"/>
      <c r="H251" s="25"/>
      <c r="I251" s="25"/>
      <c r="J251" s="25"/>
      <c r="K251" s="25"/>
      <c r="L251" s="25"/>
      <c r="M251" s="25"/>
      <c r="N251" s="25"/>
      <c r="O251" s="25"/>
      <c r="P251" s="25"/>
      <c r="Q251" s="25"/>
      <c r="R251" s="25"/>
      <c r="S251" s="25"/>
      <c r="T251" s="174"/>
      <c r="U251" s="174"/>
      <c r="V251" s="174"/>
      <c r="W251" s="174"/>
      <c r="X251" s="25"/>
      <c r="Y251" s="25"/>
      <c r="Z251" s="25"/>
      <c r="AA251" s="25"/>
      <c r="AB251" s="25"/>
      <c r="AC251" s="25"/>
      <c r="AD251" s="25"/>
      <c r="AE251" s="25"/>
      <c r="AF251" s="25"/>
      <c r="AG251" s="25"/>
      <c r="AH251" s="25"/>
      <c r="AI251" s="25"/>
      <c r="AJ251" s="25"/>
    </row>
    <row r="252" spans="1:36" ht="12.75" customHeight="1" x14ac:dyDescent="0.25">
      <c r="A252" s="25"/>
      <c r="B252" s="25"/>
      <c r="C252" s="25"/>
      <c r="D252" s="25"/>
      <c r="E252" s="25"/>
      <c r="F252" s="25"/>
      <c r="G252" s="25"/>
      <c r="H252" s="25"/>
      <c r="I252" s="25"/>
      <c r="J252" s="25"/>
      <c r="K252" s="25"/>
      <c r="L252" s="25"/>
      <c r="M252" s="25"/>
      <c r="N252" s="25"/>
      <c r="O252" s="25"/>
      <c r="P252" s="25"/>
      <c r="Q252" s="25"/>
      <c r="R252" s="25"/>
      <c r="S252" s="25"/>
      <c r="T252" s="174"/>
      <c r="U252" s="174"/>
      <c r="V252" s="174"/>
      <c r="W252" s="174"/>
      <c r="X252" s="25"/>
      <c r="Y252" s="25"/>
      <c r="Z252" s="25"/>
      <c r="AA252" s="25"/>
      <c r="AB252" s="25"/>
      <c r="AC252" s="25"/>
      <c r="AD252" s="25"/>
      <c r="AE252" s="25"/>
      <c r="AF252" s="25"/>
      <c r="AG252" s="25"/>
      <c r="AH252" s="25"/>
      <c r="AI252" s="25"/>
      <c r="AJ252" s="25"/>
    </row>
    <row r="253" spans="1:36" ht="12.75" customHeight="1" x14ac:dyDescent="0.25">
      <c r="A253" s="25"/>
      <c r="B253" s="25"/>
      <c r="C253" s="25"/>
      <c r="D253" s="25"/>
      <c r="E253" s="25"/>
      <c r="F253" s="25"/>
      <c r="G253" s="25"/>
      <c r="H253" s="25"/>
      <c r="I253" s="25"/>
      <c r="J253" s="25"/>
      <c r="K253" s="25"/>
      <c r="L253" s="25"/>
      <c r="M253" s="25"/>
      <c r="N253" s="25"/>
      <c r="O253" s="25"/>
      <c r="P253" s="25"/>
      <c r="Q253" s="25"/>
      <c r="R253" s="25"/>
      <c r="S253" s="25"/>
      <c r="T253" s="174"/>
      <c r="U253" s="174"/>
      <c r="V253" s="174"/>
      <c r="W253" s="174"/>
      <c r="X253" s="25"/>
      <c r="Y253" s="25"/>
      <c r="Z253" s="25"/>
      <c r="AA253" s="25"/>
      <c r="AB253" s="25"/>
      <c r="AC253" s="25"/>
      <c r="AD253" s="25"/>
      <c r="AE253" s="25"/>
      <c r="AF253" s="25"/>
      <c r="AG253" s="25"/>
      <c r="AH253" s="25"/>
      <c r="AI253" s="25"/>
      <c r="AJ253" s="25"/>
    </row>
    <row r="254" spans="1:36" ht="12.75" customHeight="1" x14ac:dyDescent="0.25">
      <c r="A254" s="25"/>
      <c r="B254" s="25"/>
      <c r="C254" s="25"/>
      <c r="D254" s="25"/>
      <c r="E254" s="25"/>
      <c r="F254" s="25"/>
      <c r="G254" s="25"/>
      <c r="H254" s="25"/>
      <c r="I254" s="25"/>
      <c r="J254" s="25"/>
      <c r="K254" s="25"/>
      <c r="L254" s="25"/>
      <c r="M254" s="25"/>
      <c r="N254" s="25"/>
      <c r="O254" s="25"/>
      <c r="P254" s="25"/>
      <c r="Q254" s="25"/>
      <c r="R254" s="25"/>
      <c r="S254" s="25"/>
      <c r="T254" s="174"/>
      <c r="U254" s="174"/>
      <c r="V254" s="174"/>
      <c r="W254" s="174"/>
      <c r="X254" s="25"/>
      <c r="Y254" s="25"/>
      <c r="Z254" s="25"/>
      <c r="AA254" s="25"/>
      <c r="AB254" s="25"/>
      <c r="AC254" s="25"/>
      <c r="AD254" s="25"/>
      <c r="AE254" s="25"/>
      <c r="AF254" s="25"/>
      <c r="AG254" s="25"/>
      <c r="AH254" s="25"/>
      <c r="AI254" s="25"/>
      <c r="AJ254" s="25"/>
    </row>
    <row r="255" spans="1:36" ht="12.75" customHeight="1" x14ac:dyDescent="0.25">
      <c r="A255" s="25"/>
      <c r="B255" s="25"/>
      <c r="C255" s="25"/>
      <c r="D255" s="25"/>
      <c r="E255" s="25"/>
      <c r="F255" s="25"/>
      <c r="G255" s="25"/>
      <c r="H255" s="25"/>
      <c r="I255" s="25"/>
      <c r="J255" s="25"/>
      <c r="K255" s="25"/>
      <c r="L255" s="25"/>
      <c r="M255" s="25"/>
      <c r="N255" s="25"/>
      <c r="O255" s="25"/>
      <c r="P255" s="25"/>
      <c r="Q255" s="25"/>
      <c r="R255" s="25"/>
      <c r="S255" s="25"/>
      <c r="T255" s="174"/>
      <c r="U255" s="174"/>
      <c r="V255" s="174"/>
      <c r="W255" s="174"/>
      <c r="X255" s="25"/>
      <c r="Y255" s="25"/>
      <c r="Z255" s="25"/>
      <c r="AA255" s="25"/>
      <c r="AB255" s="25"/>
      <c r="AC255" s="25"/>
      <c r="AD255" s="25"/>
      <c r="AE255" s="25"/>
      <c r="AF255" s="25"/>
      <c r="AG255" s="25"/>
      <c r="AH255" s="25"/>
      <c r="AI255" s="25"/>
      <c r="AJ255" s="25"/>
    </row>
    <row r="256" spans="1:36" ht="12.75" customHeight="1" x14ac:dyDescent="0.25">
      <c r="A256" s="25"/>
      <c r="B256" s="25"/>
      <c r="C256" s="25"/>
      <c r="D256" s="25"/>
      <c r="E256" s="25"/>
      <c r="F256" s="25"/>
      <c r="G256" s="25"/>
      <c r="H256" s="25"/>
      <c r="I256" s="25"/>
      <c r="J256" s="25"/>
      <c r="K256" s="25"/>
      <c r="L256" s="25"/>
      <c r="M256" s="25"/>
      <c r="N256" s="25"/>
      <c r="O256" s="25"/>
      <c r="P256" s="25"/>
      <c r="Q256" s="25"/>
      <c r="R256" s="25"/>
      <c r="S256" s="25"/>
      <c r="T256" s="174"/>
      <c r="U256" s="174"/>
      <c r="V256" s="174"/>
      <c r="W256" s="174"/>
      <c r="X256" s="25"/>
      <c r="Y256" s="25"/>
      <c r="Z256" s="25"/>
      <c r="AA256" s="25"/>
      <c r="AB256" s="25"/>
      <c r="AC256" s="25"/>
      <c r="AD256" s="25"/>
      <c r="AE256" s="25"/>
      <c r="AF256" s="25"/>
      <c r="AG256" s="25"/>
      <c r="AH256" s="25"/>
      <c r="AI256" s="25"/>
      <c r="AJ256" s="25"/>
    </row>
    <row r="257" spans="1:36" ht="12.75" customHeight="1" x14ac:dyDescent="0.25">
      <c r="A257" s="25"/>
      <c r="B257" s="25"/>
      <c r="C257" s="25"/>
      <c r="D257" s="25"/>
      <c r="E257" s="25"/>
      <c r="F257" s="25"/>
      <c r="G257" s="25"/>
      <c r="H257" s="25"/>
      <c r="I257" s="25"/>
      <c r="J257" s="25"/>
      <c r="K257" s="25"/>
      <c r="L257" s="25"/>
      <c r="M257" s="25"/>
      <c r="N257" s="25"/>
      <c r="O257" s="25"/>
      <c r="P257" s="25"/>
      <c r="Q257" s="25"/>
      <c r="R257" s="25"/>
      <c r="S257" s="25"/>
      <c r="T257" s="174"/>
      <c r="U257" s="174"/>
      <c r="V257" s="174"/>
      <c r="W257" s="174"/>
      <c r="X257" s="25"/>
      <c r="Y257" s="25"/>
      <c r="Z257" s="25"/>
      <c r="AA257" s="25"/>
      <c r="AB257" s="25"/>
      <c r="AC257" s="25"/>
      <c r="AD257" s="25"/>
      <c r="AE257" s="25"/>
      <c r="AF257" s="25"/>
      <c r="AG257" s="25"/>
      <c r="AH257" s="25"/>
      <c r="AI257" s="25"/>
      <c r="AJ257" s="25"/>
    </row>
    <row r="258" spans="1:36" ht="12.75" customHeight="1" x14ac:dyDescent="0.25">
      <c r="A258" s="25"/>
      <c r="B258" s="25"/>
      <c r="C258" s="25"/>
      <c r="D258" s="25"/>
      <c r="E258" s="25"/>
      <c r="F258" s="25"/>
      <c r="G258" s="25"/>
      <c r="H258" s="25"/>
      <c r="I258" s="25"/>
      <c r="J258" s="25"/>
      <c r="K258" s="25"/>
      <c r="L258" s="25"/>
      <c r="M258" s="25"/>
      <c r="N258" s="25"/>
      <c r="O258" s="25"/>
      <c r="P258" s="25"/>
      <c r="Q258" s="25"/>
      <c r="R258" s="25"/>
      <c r="S258" s="25"/>
      <c r="T258" s="174"/>
      <c r="U258" s="174"/>
      <c r="V258" s="174"/>
      <c r="W258" s="174"/>
      <c r="X258" s="25"/>
      <c r="Y258" s="25"/>
      <c r="Z258" s="25"/>
      <c r="AA258" s="25"/>
      <c r="AB258" s="25"/>
      <c r="AC258" s="25"/>
      <c r="AD258" s="25"/>
      <c r="AE258" s="25"/>
      <c r="AF258" s="25"/>
      <c r="AG258" s="25"/>
      <c r="AH258" s="25"/>
      <c r="AI258" s="25"/>
      <c r="AJ258" s="25"/>
    </row>
    <row r="259" spans="1:36" ht="12.75" customHeight="1" x14ac:dyDescent="0.25">
      <c r="A259" s="25"/>
      <c r="B259" s="25"/>
      <c r="C259" s="25"/>
      <c r="D259" s="25"/>
      <c r="E259" s="25"/>
      <c r="F259" s="25"/>
      <c r="G259" s="25"/>
      <c r="H259" s="25"/>
      <c r="I259" s="25"/>
      <c r="J259" s="25"/>
      <c r="K259" s="25"/>
      <c r="L259" s="25"/>
      <c r="M259" s="25"/>
      <c r="N259" s="25"/>
      <c r="O259" s="25"/>
      <c r="P259" s="25"/>
      <c r="Q259" s="25"/>
      <c r="R259" s="25"/>
      <c r="S259" s="25"/>
      <c r="T259" s="174"/>
      <c r="U259" s="174"/>
      <c r="V259" s="174"/>
      <c r="W259" s="174"/>
      <c r="X259" s="25"/>
      <c r="Y259" s="25"/>
      <c r="Z259" s="25"/>
      <c r="AA259" s="25"/>
      <c r="AB259" s="25"/>
      <c r="AC259" s="25"/>
      <c r="AD259" s="25"/>
      <c r="AE259" s="25"/>
      <c r="AF259" s="25"/>
      <c r="AG259" s="25"/>
      <c r="AH259" s="25"/>
      <c r="AI259" s="25"/>
      <c r="AJ259" s="25"/>
    </row>
    <row r="260" spans="1:36" ht="12.75" customHeight="1" x14ac:dyDescent="0.25">
      <c r="A260" s="25"/>
      <c r="B260" s="25"/>
      <c r="C260" s="25"/>
      <c r="D260" s="25"/>
      <c r="E260" s="25"/>
      <c r="F260" s="25"/>
      <c r="G260" s="25"/>
      <c r="H260" s="25"/>
      <c r="I260" s="25"/>
      <c r="J260" s="25"/>
      <c r="K260" s="25"/>
      <c r="L260" s="25"/>
      <c r="M260" s="25"/>
      <c r="N260" s="25"/>
      <c r="O260" s="25"/>
      <c r="P260" s="25"/>
      <c r="Q260" s="25"/>
      <c r="R260" s="25"/>
      <c r="S260" s="25"/>
      <c r="T260" s="174"/>
      <c r="U260" s="174"/>
      <c r="V260" s="174"/>
      <c r="W260" s="174"/>
      <c r="X260" s="25"/>
      <c r="Y260" s="25"/>
      <c r="Z260" s="25"/>
      <c r="AA260" s="25"/>
      <c r="AB260" s="25"/>
      <c r="AC260" s="25"/>
      <c r="AD260" s="25"/>
      <c r="AE260" s="25"/>
      <c r="AF260" s="25"/>
      <c r="AG260" s="25"/>
      <c r="AH260" s="25"/>
      <c r="AI260" s="25"/>
      <c r="AJ260" s="25"/>
    </row>
    <row r="261" spans="1:36" ht="12.75" customHeight="1" x14ac:dyDescent="0.25">
      <c r="A261" s="25"/>
      <c r="B261" s="25"/>
      <c r="C261" s="25"/>
      <c r="D261" s="25"/>
      <c r="E261" s="25"/>
      <c r="F261" s="25"/>
      <c r="G261" s="25"/>
      <c r="H261" s="25"/>
      <c r="I261" s="25"/>
      <c r="J261" s="25"/>
      <c r="K261" s="25"/>
      <c r="L261" s="25"/>
      <c r="M261" s="25"/>
      <c r="N261" s="25"/>
      <c r="O261" s="25"/>
      <c r="P261" s="25"/>
      <c r="Q261" s="25"/>
      <c r="R261" s="25"/>
      <c r="S261" s="25"/>
      <c r="T261" s="174"/>
      <c r="U261" s="174"/>
      <c r="V261" s="174"/>
      <c r="W261" s="174"/>
      <c r="X261" s="25"/>
      <c r="Y261" s="25"/>
      <c r="Z261" s="25"/>
      <c r="AA261" s="25"/>
      <c r="AB261" s="25"/>
      <c r="AC261" s="25"/>
      <c r="AD261" s="25"/>
      <c r="AE261" s="25"/>
      <c r="AF261" s="25"/>
      <c r="AG261" s="25"/>
      <c r="AH261" s="25"/>
      <c r="AI261" s="25"/>
      <c r="AJ261" s="25"/>
    </row>
    <row r="262" spans="1:36" ht="12.75" customHeight="1" x14ac:dyDescent="0.25">
      <c r="A262" s="25"/>
      <c r="B262" s="25"/>
      <c r="C262" s="25"/>
      <c r="D262" s="25"/>
      <c r="E262" s="25"/>
      <c r="F262" s="25"/>
      <c r="G262" s="25"/>
      <c r="H262" s="25"/>
      <c r="I262" s="25"/>
      <c r="J262" s="25"/>
      <c r="K262" s="25"/>
      <c r="L262" s="25"/>
      <c r="M262" s="25"/>
      <c r="N262" s="25"/>
      <c r="O262" s="25"/>
      <c r="P262" s="25"/>
      <c r="Q262" s="25"/>
      <c r="R262" s="25"/>
      <c r="S262" s="25"/>
      <c r="T262" s="174"/>
      <c r="U262" s="174"/>
      <c r="V262" s="174"/>
      <c r="W262" s="174"/>
      <c r="X262" s="25"/>
      <c r="Y262" s="25"/>
      <c r="Z262" s="25"/>
      <c r="AA262" s="25"/>
      <c r="AB262" s="25"/>
      <c r="AC262" s="25"/>
      <c r="AD262" s="25"/>
      <c r="AE262" s="25"/>
      <c r="AF262" s="25"/>
      <c r="AG262" s="25"/>
      <c r="AH262" s="25"/>
      <c r="AI262" s="25"/>
      <c r="AJ262" s="25"/>
    </row>
    <row r="263" spans="1:36" ht="12.75" customHeight="1" x14ac:dyDescent="0.25">
      <c r="A263" s="25"/>
      <c r="B263" s="25"/>
      <c r="C263" s="25"/>
      <c r="D263" s="25"/>
      <c r="E263" s="25"/>
      <c r="F263" s="25"/>
      <c r="G263" s="25"/>
      <c r="H263" s="25"/>
      <c r="I263" s="25"/>
      <c r="J263" s="25"/>
      <c r="K263" s="25"/>
      <c r="L263" s="25"/>
      <c r="M263" s="25"/>
      <c r="N263" s="25"/>
      <c r="O263" s="25"/>
      <c r="P263" s="25"/>
      <c r="Q263" s="25"/>
      <c r="R263" s="25"/>
      <c r="S263" s="25"/>
      <c r="T263" s="174"/>
      <c r="U263" s="174"/>
      <c r="V263" s="174"/>
      <c r="W263" s="174"/>
      <c r="X263" s="25"/>
      <c r="Y263" s="25"/>
      <c r="Z263" s="25"/>
      <c r="AA263" s="25"/>
      <c r="AB263" s="25"/>
      <c r="AC263" s="25"/>
      <c r="AD263" s="25"/>
      <c r="AE263" s="25"/>
      <c r="AF263" s="25"/>
      <c r="AG263" s="25"/>
      <c r="AH263" s="25"/>
      <c r="AI263" s="25"/>
      <c r="AJ263" s="25"/>
    </row>
    <row r="264" spans="1:36" ht="12.75" customHeight="1" x14ac:dyDescent="0.25">
      <c r="A264" s="25"/>
      <c r="B264" s="25"/>
      <c r="C264" s="25"/>
      <c r="D264" s="25"/>
      <c r="E264" s="25"/>
      <c r="F264" s="25"/>
      <c r="G264" s="25"/>
      <c r="H264" s="25"/>
      <c r="I264" s="25"/>
      <c r="J264" s="25"/>
      <c r="K264" s="25"/>
      <c r="L264" s="25"/>
      <c r="M264" s="25"/>
      <c r="N264" s="25"/>
      <c r="O264" s="25"/>
      <c r="P264" s="25"/>
      <c r="Q264" s="25"/>
      <c r="R264" s="25"/>
      <c r="S264" s="25"/>
      <c r="T264" s="174"/>
      <c r="U264" s="174"/>
      <c r="V264" s="174"/>
      <c r="W264" s="174"/>
      <c r="X264" s="25"/>
      <c r="Y264" s="25"/>
      <c r="Z264" s="25"/>
      <c r="AA264" s="25"/>
      <c r="AB264" s="25"/>
      <c r="AC264" s="25"/>
      <c r="AD264" s="25"/>
      <c r="AE264" s="25"/>
      <c r="AF264" s="25"/>
      <c r="AG264" s="25"/>
      <c r="AH264" s="25"/>
      <c r="AI264" s="25"/>
      <c r="AJ264" s="25"/>
    </row>
    <row r="265" spans="1:36" ht="12.75" customHeight="1" x14ac:dyDescent="0.25">
      <c r="A265" s="25"/>
      <c r="B265" s="25"/>
      <c r="C265" s="25"/>
      <c r="D265" s="25"/>
      <c r="E265" s="25"/>
      <c r="F265" s="25"/>
      <c r="G265" s="25"/>
      <c r="H265" s="25"/>
      <c r="I265" s="25"/>
      <c r="J265" s="25"/>
      <c r="K265" s="25"/>
      <c r="L265" s="25"/>
      <c r="M265" s="25"/>
      <c r="N265" s="25"/>
      <c r="O265" s="25"/>
      <c r="P265" s="25"/>
      <c r="Q265" s="25"/>
      <c r="R265" s="25"/>
      <c r="S265" s="25"/>
      <c r="T265" s="174"/>
      <c r="U265" s="174"/>
      <c r="V265" s="174"/>
      <c r="W265" s="174"/>
      <c r="X265" s="25"/>
      <c r="Y265" s="25"/>
      <c r="Z265" s="25"/>
      <c r="AA265" s="25"/>
      <c r="AB265" s="25"/>
      <c r="AC265" s="25"/>
      <c r="AD265" s="25"/>
      <c r="AE265" s="25"/>
      <c r="AF265" s="25"/>
      <c r="AG265" s="25"/>
      <c r="AH265" s="25"/>
      <c r="AI265" s="25"/>
      <c r="AJ265" s="25"/>
    </row>
    <row r="266" spans="1:36" ht="12.75" customHeight="1" x14ac:dyDescent="0.25">
      <c r="A266" s="25"/>
      <c r="B266" s="25"/>
      <c r="C266" s="25"/>
      <c r="D266" s="25"/>
      <c r="E266" s="25"/>
      <c r="F266" s="25"/>
      <c r="G266" s="25"/>
      <c r="H266" s="25"/>
      <c r="I266" s="25"/>
      <c r="J266" s="25"/>
      <c r="K266" s="25"/>
      <c r="L266" s="25"/>
      <c r="M266" s="25"/>
      <c r="N266" s="25"/>
      <c r="O266" s="25"/>
      <c r="P266" s="25"/>
      <c r="Q266" s="25"/>
      <c r="R266" s="25"/>
      <c r="S266" s="25"/>
      <c r="T266" s="174"/>
      <c r="U266" s="174"/>
      <c r="V266" s="174"/>
      <c r="W266" s="174"/>
      <c r="X266" s="25"/>
      <c r="Y266" s="25"/>
      <c r="Z266" s="25"/>
      <c r="AA266" s="25"/>
      <c r="AB266" s="25"/>
      <c r="AC266" s="25"/>
      <c r="AD266" s="25"/>
      <c r="AE266" s="25"/>
      <c r="AF266" s="25"/>
      <c r="AG266" s="25"/>
      <c r="AH266" s="25"/>
      <c r="AI266" s="25"/>
      <c r="AJ266" s="25"/>
    </row>
    <row r="267" spans="1:36" ht="12.75" customHeight="1" x14ac:dyDescent="0.25">
      <c r="A267" s="25"/>
      <c r="B267" s="25"/>
      <c r="C267" s="25"/>
      <c r="D267" s="25"/>
      <c r="E267" s="25"/>
      <c r="F267" s="25"/>
      <c r="G267" s="25"/>
      <c r="H267" s="25"/>
      <c r="I267" s="25"/>
      <c r="J267" s="25"/>
      <c r="K267" s="25"/>
      <c r="L267" s="25"/>
      <c r="M267" s="25"/>
      <c r="N267" s="25"/>
      <c r="O267" s="25"/>
      <c r="P267" s="25"/>
      <c r="Q267" s="25"/>
      <c r="R267" s="25"/>
      <c r="S267" s="25"/>
      <c r="T267" s="174"/>
      <c r="U267" s="174"/>
      <c r="V267" s="174"/>
      <c r="W267" s="174"/>
      <c r="X267" s="25"/>
      <c r="Y267" s="25"/>
      <c r="Z267" s="25"/>
      <c r="AA267" s="25"/>
      <c r="AB267" s="25"/>
      <c r="AC267" s="25"/>
      <c r="AD267" s="25"/>
      <c r="AE267" s="25"/>
      <c r="AF267" s="25"/>
      <c r="AG267" s="25"/>
      <c r="AH267" s="25"/>
      <c r="AI267" s="25"/>
      <c r="AJ267" s="25"/>
    </row>
    <row r="268" spans="1:36" ht="12.75" customHeight="1" x14ac:dyDescent="0.25">
      <c r="A268" s="25"/>
      <c r="B268" s="25"/>
      <c r="C268" s="25"/>
      <c r="D268" s="25"/>
      <c r="E268" s="25"/>
      <c r="F268" s="25"/>
      <c r="G268" s="25"/>
      <c r="H268" s="25"/>
      <c r="I268" s="25"/>
      <c r="J268" s="25"/>
      <c r="K268" s="25"/>
      <c r="L268" s="25"/>
      <c r="M268" s="25"/>
      <c r="N268" s="25"/>
      <c r="O268" s="25"/>
      <c r="P268" s="25"/>
      <c r="Q268" s="25"/>
      <c r="R268" s="25"/>
      <c r="S268" s="25"/>
      <c r="T268" s="174"/>
      <c r="U268" s="174"/>
      <c r="V268" s="174"/>
      <c r="W268" s="174"/>
      <c r="X268" s="25"/>
      <c r="Y268" s="25"/>
      <c r="Z268" s="25"/>
      <c r="AA268" s="25"/>
      <c r="AB268" s="25"/>
      <c r="AC268" s="25"/>
      <c r="AD268" s="25"/>
      <c r="AE268" s="25"/>
      <c r="AF268" s="25"/>
      <c r="AG268" s="25"/>
      <c r="AH268" s="25"/>
      <c r="AI268" s="25"/>
      <c r="AJ268" s="25"/>
    </row>
    <row r="269" spans="1:36" ht="12.75" customHeight="1" x14ac:dyDescent="0.25">
      <c r="A269" s="25"/>
      <c r="B269" s="25"/>
      <c r="C269" s="25"/>
      <c r="D269" s="25"/>
      <c r="E269" s="25"/>
      <c r="F269" s="25"/>
      <c r="G269" s="25"/>
      <c r="H269" s="25"/>
      <c r="I269" s="25"/>
      <c r="J269" s="25"/>
      <c r="K269" s="25"/>
      <c r="L269" s="25"/>
      <c r="M269" s="25"/>
      <c r="N269" s="25"/>
      <c r="O269" s="25"/>
      <c r="P269" s="25"/>
      <c r="Q269" s="25"/>
      <c r="R269" s="25"/>
      <c r="S269" s="25"/>
      <c r="T269" s="174"/>
      <c r="U269" s="174"/>
      <c r="V269" s="174"/>
      <c r="W269" s="174"/>
      <c r="X269" s="25"/>
      <c r="Y269" s="25"/>
      <c r="Z269" s="25"/>
      <c r="AA269" s="25"/>
      <c r="AB269" s="25"/>
      <c r="AC269" s="25"/>
      <c r="AD269" s="25"/>
      <c r="AE269" s="25"/>
      <c r="AF269" s="25"/>
      <c r="AG269" s="25"/>
      <c r="AH269" s="25"/>
      <c r="AI269" s="25"/>
      <c r="AJ269" s="25"/>
    </row>
    <row r="270" spans="1:36" ht="12.75" customHeight="1" x14ac:dyDescent="0.25">
      <c r="A270" s="25"/>
      <c r="B270" s="25"/>
      <c r="C270" s="25"/>
      <c r="D270" s="25"/>
      <c r="E270" s="25"/>
      <c r="F270" s="25"/>
      <c r="G270" s="25"/>
      <c r="H270" s="25"/>
      <c r="I270" s="25"/>
      <c r="J270" s="25"/>
      <c r="K270" s="25"/>
      <c r="L270" s="25"/>
      <c r="M270" s="25"/>
      <c r="N270" s="25"/>
      <c r="O270" s="25"/>
      <c r="P270" s="25"/>
      <c r="Q270" s="25"/>
      <c r="R270" s="25"/>
      <c r="S270" s="25"/>
      <c r="T270" s="174"/>
      <c r="U270" s="174"/>
      <c r="V270" s="174"/>
      <c r="W270" s="174"/>
      <c r="X270" s="25"/>
      <c r="Y270" s="25"/>
      <c r="Z270" s="25"/>
      <c r="AA270" s="25"/>
      <c r="AB270" s="25"/>
      <c r="AC270" s="25"/>
      <c r="AD270" s="25"/>
      <c r="AE270" s="25"/>
      <c r="AF270" s="25"/>
      <c r="AG270" s="25"/>
      <c r="AH270" s="25"/>
      <c r="AI270" s="25"/>
      <c r="AJ270" s="25"/>
    </row>
    <row r="271" spans="1:36" ht="12.75" customHeight="1" x14ac:dyDescent="0.25">
      <c r="A271" s="25"/>
      <c r="B271" s="25"/>
      <c r="C271" s="25"/>
      <c r="D271" s="25"/>
      <c r="E271" s="25"/>
      <c r="F271" s="25"/>
      <c r="G271" s="25"/>
      <c r="H271" s="25"/>
      <c r="I271" s="25"/>
      <c r="J271" s="25"/>
      <c r="K271" s="25"/>
      <c r="L271" s="25"/>
      <c r="M271" s="25"/>
      <c r="N271" s="25"/>
      <c r="O271" s="25"/>
      <c r="P271" s="25"/>
      <c r="Q271" s="25"/>
      <c r="R271" s="25"/>
      <c r="S271" s="25"/>
      <c r="T271" s="174"/>
      <c r="U271" s="174"/>
      <c r="V271" s="174"/>
      <c r="W271" s="174"/>
      <c r="X271" s="25"/>
      <c r="Y271" s="25"/>
      <c r="Z271" s="25"/>
      <c r="AA271" s="25"/>
      <c r="AB271" s="25"/>
      <c r="AC271" s="25"/>
      <c r="AD271" s="25"/>
      <c r="AE271" s="25"/>
      <c r="AF271" s="25"/>
      <c r="AG271" s="25"/>
      <c r="AH271" s="25"/>
      <c r="AI271" s="25"/>
      <c r="AJ271" s="25"/>
    </row>
    <row r="272" spans="1:36" ht="12.75" customHeight="1" x14ac:dyDescent="0.25">
      <c r="A272" s="25"/>
      <c r="B272" s="25"/>
      <c r="C272" s="25"/>
      <c r="D272" s="25"/>
      <c r="E272" s="25"/>
      <c r="F272" s="25"/>
      <c r="G272" s="25"/>
      <c r="H272" s="25"/>
      <c r="I272" s="25"/>
      <c r="J272" s="25"/>
      <c r="K272" s="25"/>
      <c r="L272" s="25"/>
      <c r="M272" s="25"/>
      <c r="N272" s="25"/>
      <c r="O272" s="25"/>
      <c r="P272" s="25"/>
      <c r="Q272" s="25"/>
      <c r="R272" s="25"/>
      <c r="S272" s="25"/>
      <c r="T272" s="174"/>
      <c r="U272" s="174"/>
      <c r="V272" s="174"/>
      <c r="W272" s="174"/>
      <c r="X272" s="25"/>
      <c r="Y272" s="25"/>
      <c r="Z272" s="25"/>
      <c r="AA272" s="25"/>
      <c r="AB272" s="25"/>
      <c r="AC272" s="25"/>
      <c r="AD272" s="25"/>
      <c r="AE272" s="25"/>
      <c r="AF272" s="25"/>
      <c r="AG272" s="25"/>
      <c r="AH272" s="25"/>
      <c r="AI272" s="25"/>
      <c r="AJ272" s="25"/>
    </row>
    <row r="273" spans="1:36" ht="12.75" customHeight="1" x14ac:dyDescent="0.25">
      <c r="A273" s="25"/>
      <c r="B273" s="25"/>
      <c r="C273" s="25"/>
      <c r="D273" s="25"/>
      <c r="E273" s="25"/>
      <c r="F273" s="25"/>
      <c r="G273" s="25"/>
      <c r="H273" s="25"/>
      <c r="I273" s="25"/>
      <c r="J273" s="25"/>
      <c r="K273" s="25"/>
      <c r="L273" s="25"/>
      <c r="M273" s="25"/>
      <c r="N273" s="25"/>
      <c r="O273" s="25"/>
      <c r="P273" s="25"/>
      <c r="Q273" s="25"/>
      <c r="R273" s="25"/>
      <c r="S273" s="25"/>
      <c r="T273" s="174"/>
      <c r="U273" s="174"/>
      <c r="V273" s="174"/>
      <c r="W273" s="174"/>
      <c r="X273" s="25"/>
      <c r="Y273" s="25"/>
      <c r="Z273" s="25"/>
      <c r="AA273" s="25"/>
      <c r="AB273" s="25"/>
      <c r="AC273" s="25"/>
      <c r="AD273" s="25"/>
      <c r="AE273" s="25"/>
      <c r="AF273" s="25"/>
      <c r="AG273" s="25"/>
      <c r="AH273" s="25"/>
      <c r="AI273" s="25"/>
      <c r="AJ273" s="25"/>
    </row>
    <row r="274" spans="1:36" ht="12.75" customHeight="1" x14ac:dyDescent="0.25">
      <c r="A274" s="25"/>
      <c r="B274" s="25"/>
      <c r="C274" s="25"/>
      <c r="D274" s="25"/>
      <c r="E274" s="25"/>
      <c r="F274" s="25"/>
      <c r="G274" s="25"/>
      <c r="H274" s="25"/>
      <c r="I274" s="25"/>
      <c r="J274" s="25"/>
      <c r="K274" s="25"/>
      <c r="L274" s="25"/>
      <c r="M274" s="25"/>
      <c r="N274" s="25"/>
      <c r="O274" s="25"/>
      <c r="P274" s="25"/>
      <c r="Q274" s="25"/>
      <c r="R274" s="25"/>
      <c r="S274" s="25"/>
      <c r="T274" s="174"/>
      <c r="U274" s="174"/>
      <c r="V274" s="174"/>
      <c r="W274" s="174"/>
      <c r="X274" s="25"/>
      <c r="Y274" s="25"/>
      <c r="Z274" s="25"/>
      <c r="AA274" s="25"/>
      <c r="AB274" s="25"/>
      <c r="AC274" s="25"/>
      <c r="AD274" s="25"/>
      <c r="AE274" s="25"/>
      <c r="AF274" s="25"/>
      <c r="AG274" s="25"/>
      <c r="AH274" s="25"/>
      <c r="AI274" s="25"/>
      <c r="AJ274" s="25"/>
    </row>
    <row r="275" spans="1:36" ht="12.75" customHeight="1" x14ac:dyDescent="0.25">
      <c r="A275" s="25"/>
      <c r="B275" s="25"/>
      <c r="C275" s="25"/>
      <c r="D275" s="25"/>
      <c r="E275" s="25"/>
      <c r="F275" s="25"/>
      <c r="G275" s="25"/>
      <c r="H275" s="25"/>
      <c r="I275" s="25"/>
      <c r="J275" s="25"/>
      <c r="K275" s="25"/>
      <c r="L275" s="25"/>
      <c r="M275" s="25"/>
      <c r="N275" s="25"/>
      <c r="O275" s="25"/>
      <c r="P275" s="25"/>
      <c r="Q275" s="25"/>
      <c r="R275" s="25"/>
      <c r="S275" s="25"/>
      <c r="T275" s="174"/>
      <c r="U275" s="174"/>
      <c r="V275" s="174"/>
      <c r="W275" s="174"/>
      <c r="X275" s="25"/>
      <c r="Y275" s="25"/>
      <c r="Z275" s="25"/>
      <c r="AA275" s="25"/>
      <c r="AB275" s="25"/>
      <c r="AC275" s="25"/>
      <c r="AD275" s="25"/>
      <c r="AE275" s="25"/>
      <c r="AF275" s="25"/>
      <c r="AG275" s="25"/>
      <c r="AH275" s="25"/>
      <c r="AI275" s="25"/>
      <c r="AJ275" s="25"/>
    </row>
    <row r="276" spans="1:36" ht="12.75" customHeight="1" x14ac:dyDescent="0.25">
      <c r="A276" s="25"/>
      <c r="B276" s="25"/>
      <c r="C276" s="25"/>
      <c r="D276" s="25"/>
      <c r="E276" s="25"/>
      <c r="F276" s="25"/>
      <c r="G276" s="25"/>
      <c r="H276" s="25"/>
      <c r="I276" s="25"/>
      <c r="J276" s="25"/>
      <c r="K276" s="25"/>
      <c r="L276" s="25"/>
      <c r="M276" s="25"/>
      <c r="N276" s="25"/>
      <c r="O276" s="25"/>
      <c r="P276" s="25"/>
      <c r="Q276" s="25"/>
      <c r="R276" s="25"/>
      <c r="S276" s="25"/>
      <c r="T276" s="174"/>
      <c r="U276" s="174"/>
      <c r="V276" s="174"/>
      <c r="W276" s="174"/>
      <c r="X276" s="25"/>
      <c r="Y276" s="25"/>
      <c r="Z276" s="25"/>
      <c r="AA276" s="25"/>
      <c r="AB276" s="25"/>
      <c r="AC276" s="25"/>
      <c r="AD276" s="25"/>
      <c r="AE276" s="25"/>
      <c r="AF276" s="25"/>
      <c r="AG276" s="25"/>
      <c r="AH276" s="25"/>
      <c r="AI276" s="25"/>
      <c r="AJ276" s="25"/>
    </row>
    <row r="277" spans="1:36" ht="12.75" customHeight="1" x14ac:dyDescent="0.25">
      <c r="A277" s="25"/>
      <c r="B277" s="25"/>
      <c r="C277" s="25"/>
      <c r="D277" s="25"/>
      <c r="E277" s="25"/>
      <c r="F277" s="25"/>
      <c r="G277" s="25"/>
      <c r="H277" s="25"/>
      <c r="I277" s="25"/>
      <c r="J277" s="25"/>
      <c r="K277" s="25"/>
      <c r="L277" s="25"/>
      <c r="M277" s="25"/>
      <c r="N277" s="25"/>
      <c r="O277" s="25"/>
      <c r="P277" s="25"/>
      <c r="Q277" s="25"/>
      <c r="R277" s="25"/>
      <c r="S277" s="25"/>
      <c r="T277" s="174"/>
      <c r="U277" s="174"/>
      <c r="V277" s="174"/>
      <c r="W277" s="174"/>
      <c r="X277" s="25"/>
      <c r="Y277" s="25"/>
      <c r="Z277" s="25"/>
      <c r="AA277" s="25"/>
      <c r="AB277" s="25"/>
      <c r="AC277" s="25"/>
      <c r="AD277" s="25"/>
      <c r="AE277" s="25"/>
      <c r="AF277" s="25"/>
      <c r="AG277" s="25"/>
      <c r="AH277" s="25"/>
      <c r="AI277" s="25"/>
      <c r="AJ277" s="25"/>
    </row>
    <row r="278" spans="1:36" ht="12.75" customHeight="1" x14ac:dyDescent="0.25">
      <c r="A278" s="25"/>
      <c r="B278" s="25"/>
      <c r="C278" s="25"/>
      <c r="D278" s="25"/>
      <c r="E278" s="25"/>
      <c r="F278" s="25"/>
      <c r="G278" s="25"/>
      <c r="H278" s="25"/>
      <c r="I278" s="25"/>
      <c r="J278" s="25"/>
      <c r="K278" s="25"/>
      <c r="L278" s="25"/>
      <c r="M278" s="25"/>
      <c r="N278" s="25"/>
      <c r="O278" s="25"/>
      <c r="P278" s="25"/>
      <c r="Q278" s="25"/>
      <c r="R278" s="25"/>
      <c r="S278" s="25"/>
      <c r="T278" s="174"/>
      <c r="U278" s="174"/>
      <c r="V278" s="174"/>
      <c r="W278" s="174"/>
      <c r="X278" s="25"/>
      <c r="Y278" s="25"/>
      <c r="Z278" s="25"/>
      <c r="AA278" s="25"/>
      <c r="AB278" s="25"/>
      <c r="AC278" s="25"/>
      <c r="AD278" s="25"/>
      <c r="AE278" s="25"/>
      <c r="AF278" s="25"/>
      <c r="AG278" s="25"/>
      <c r="AH278" s="25"/>
      <c r="AI278" s="25"/>
      <c r="AJ278" s="25"/>
    </row>
    <row r="279" spans="1:36" ht="12.75" customHeight="1" x14ac:dyDescent="0.25">
      <c r="A279" s="25"/>
      <c r="B279" s="25"/>
      <c r="C279" s="25"/>
      <c r="D279" s="25"/>
      <c r="E279" s="25"/>
      <c r="F279" s="25"/>
      <c r="G279" s="25"/>
      <c r="H279" s="25"/>
      <c r="I279" s="25"/>
      <c r="J279" s="25"/>
      <c r="K279" s="25"/>
      <c r="L279" s="25"/>
      <c r="M279" s="25"/>
      <c r="N279" s="25"/>
      <c r="O279" s="25"/>
      <c r="P279" s="25"/>
      <c r="Q279" s="25"/>
      <c r="R279" s="25"/>
      <c r="S279" s="25"/>
      <c r="T279" s="174"/>
      <c r="U279" s="174"/>
      <c r="V279" s="174"/>
      <c r="W279" s="174"/>
      <c r="X279" s="25"/>
      <c r="Y279" s="25"/>
      <c r="Z279" s="25"/>
      <c r="AA279" s="25"/>
      <c r="AB279" s="25"/>
      <c r="AC279" s="25"/>
      <c r="AD279" s="25"/>
      <c r="AE279" s="25"/>
      <c r="AF279" s="25"/>
      <c r="AG279" s="25"/>
      <c r="AH279" s="25"/>
      <c r="AI279" s="25"/>
      <c r="AJ279" s="25"/>
    </row>
    <row r="280" spans="1:36" ht="12.75" customHeight="1" x14ac:dyDescent="0.25">
      <c r="A280" s="25"/>
      <c r="B280" s="25"/>
      <c r="C280" s="25"/>
      <c r="D280" s="25"/>
      <c r="E280" s="25"/>
      <c r="F280" s="25"/>
      <c r="G280" s="25"/>
      <c r="H280" s="25"/>
      <c r="I280" s="25"/>
      <c r="J280" s="25"/>
      <c r="K280" s="25"/>
      <c r="L280" s="25"/>
      <c r="M280" s="25"/>
      <c r="N280" s="25"/>
      <c r="O280" s="25"/>
      <c r="P280" s="25"/>
      <c r="Q280" s="25"/>
      <c r="R280" s="25"/>
      <c r="S280" s="25"/>
      <c r="T280" s="174"/>
      <c r="U280" s="174"/>
      <c r="V280" s="174"/>
      <c r="W280" s="174"/>
      <c r="X280" s="25"/>
      <c r="Y280" s="25"/>
      <c r="Z280" s="25"/>
      <c r="AA280" s="25"/>
      <c r="AB280" s="25"/>
      <c r="AC280" s="25"/>
      <c r="AD280" s="25"/>
      <c r="AE280" s="25"/>
      <c r="AF280" s="25"/>
      <c r="AG280" s="25"/>
      <c r="AH280" s="25"/>
      <c r="AI280" s="25"/>
      <c r="AJ280" s="25"/>
    </row>
    <row r="281" spans="1:36" ht="12.75" customHeight="1" x14ac:dyDescent="0.25">
      <c r="A281" s="25"/>
      <c r="B281" s="25"/>
      <c r="C281" s="25"/>
      <c r="D281" s="25"/>
      <c r="E281" s="25"/>
      <c r="F281" s="25"/>
      <c r="G281" s="25"/>
      <c r="H281" s="25"/>
      <c r="I281" s="25"/>
      <c r="J281" s="25"/>
      <c r="K281" s="25"/>
      <c r="L281" s="25"/>
      <c r="M281" s="25"/>
      <c r="N281" s="25"/>
      <c r="O281" s="25"/>
      <c r="P281" s="25"/>
      <c r="Q281" s="25"/>
      <c r="R281" s="25"/>
      <c r="S281" s="25"/>
      <c r="T281" s="174"/>
      <c r="U281" s="174"/>
      <c r="V281" s="174"/>
      <c r="W281" s="174"/>
      <c r="X281" s="25"/>
      <c r="Y281" s="25"/>
      <c r="Z281" s="25"/>
      <c r="AA281" s="25"/>
      <c r="AB281" s="25"/>
      <c r="AC281" s="25"/>
      <c r="AD281" s="25"/>
      <c r="AE281" s="25"/>
      <c r="AF281" s="25"/>
      <c r="AG281" s="25"/>
      <c r="AH281" s="25"/>
      <c r="AI281" s="25"/>
      <c r="AJ281" s="25"/>
    </row>
    <row r="282" spans="1:36" ht="12.75" customHeight="1" x14ac:dyDescent="0.25">
      <c r="A282" s="25"/>
      <c r="B282" s="25"/>
      <c r="C282" s="25"/>
      <c r="D282" s="25"/>
      <c r="E282" s="25"/>
      <c r="F282" s="25"/>
      <c r="G282" s="25"/>
      <c r="H282" s="25"/>
      <c r="I282" s="25"/>
      <c r="J282" s="25"/>
      <c r="K282" s="25"/>
      <c r="L282" s="25"/>
      <c r="M282" s="25"/>
      <c r="N282" s="25"/>
      <c r="O282" s="25"/>
      <c r="P282" s="25"/>
      <c r="Q282" s="25"/>
      <c r="R282" s="25"/>
      <c r="S282" s="25"/>
      <c r="T282" s="174"/>
      <c r="U282" s="174"/>
      <c r="V282" s="174"/>
      <c r="W282" s="174"/>
      <c r="X282" s="25"/>
      <c r="Y282" s="25"/>
      <c r="Z282" s="25"/>
      <c r="AA282" s="25"/>
      <c r="AB282" s="25"/>
      <c r="AC282" s="25"/>
      <c r="AD282" s="25"/>
      <c r="AE282" s="25"/>
      <c r="AF282" s="25"/>
      <c r="AG282" s="25"/>
      <c r="AH282" s="25"/>
      <c r="AI282" s="25"/>
      <c r="AJ282" s="25"/>
    </row>
    <row r="283" spans="1:36" ht="12.75" customHeight="1" x14ac:dyDescent="0.25">
      <c r="A283" s="25"/>
      <c r="B283" s="25"/>
      <c r="C283" s="25"/>
      <c r="D283" s="25"/>
      <c r="E283" s="25"/>
      <c r="F283" s="25"/>
      <c r="G283" s="25"/>
      <c r="H283" s="25"/>
      <c r="I283" s="25"/>
      <c r="J283" s="25"/>
      <c r="K283" s="25"/>
      <c r="L283" s="25"/>
      <c r="M283" s="25"/>
      <c r="N283" s="25"/>
      <c r="O283" s="25"/>
      <c r="P283" s="25"/>
      <c r="Q283" s="25"/>
      <c r="R283" s="25"/>
      <c r="S283" s="25"/>
      <c r="T283" s="174"/>
      <c r="U283" s="174"/>
      <c r="V283" s="174"/>
      <c r="W283" s="174"/>
      <c r="X283" s="25"/>
      <c r="Y283" s="25"/>
      <c r="Z283" s="25"/>
      <c r="AA283" s="25"/>
      <c r="AB283" s="25"/>
      <c r="AC283" s="25"/>
      <c r="AD283" s="25"/>
      <c r="AE283" s="25"/>
      <c r="AF283" s="25"/>
      <c r="AG283" s="25"/>
      <c r="AH283" s="25"/>
      <c r="AI283" s="25"/>
      <c r="AJ283" s="25"/>
    </row>
    <row r="284" spans="1:36" ht="12.75" customHeight="1" x14ac:dyDescent="0.25">
      <c r="A284" s="25"/>
      <c r="B284" s="25"/>
      <c r="C284" s="25"/>
      <c r="D284" s="25"/>
      <c r="E284" s="25"/>
      <c r="F284" s="25"/>
      <c r="G284" s="25"/>
      <c r="H284" s="25"/>
      <c r="I284" s="25"/>
      <c r="J284" s="25"/>
      <c r="K284" s="25"/>
      <c r="L284" s="25"/>
      <c r="M284" s="25"/>
      <c r="N284" s="25"/>
      <c r="O284" s="25"/>
      <c r="P284" s="25"/>
      <c r="Q284" s="25"/>
      <c r="R284" s="25"/>
      <c r="S284" s="25"/>
      <c r="T284" s="174"/>
      <c r="U284" s="174"/>
      <c r="V284" s="174"/>
      <c r="W284" s="174"/>
      <c r="X284" s="25"/>
      <c r="Y284" s="25"/>
      <c r="Z284" s="25"/>
      <c r="AA284" s="25"/>
      <c r="AB284" s="25"/>
      <c r="AC284" s="25"/>
      <c r="AD284" s="25"/>
      <c r="AE284" s="25"/>
      <c r="AF284" s="25"/>
      <c r="AG284" s="25"/>
      <c r="AH284" s="25"/>
      <c r="AI284" s="25"/>
      <c r="AJ284" s="25"/>
    </row>
    <row r="285" spans="1:36" ht="12.75" customHeight="1" x14ac:dyDescent="0.25">
      <c r="A285" s="25"/>
      <c r="B285" s="25"/>
      <c r="C285" s="25"/>
      <c r="D285" s="25"/>
      <c r="E285" s="25"/>
      <c r="F285" s="25"/>
      <c r="G285" s="25"/>
      <c r="H285" s="25"/>
      <c r="I285" s="25"/>
      <c r="J285" s="25"/>
      <c r="K285" s="25"/>
      <c r="L285" s="25"/>
      <c r="M285" s="25"/>
      <c r="N285" s="25"/>
      <c r="O285" s="25"/>
      <c r="P285" s="25"/>
      <c r="Q285" s="25"/>
      <c r="R285" s="25"/>
      <c r="S285" s="25"/>
      <c r="T285" s="174"/>
      <c r="U285" s="174"/>
      <c r="V285" s="174"/>
      <c r="W285" s="174"/>
      <c r="X285" s="25"/>
      <c r="Y285" s="25"/>
      <c r="Z285" s="25"/>
      <c r="AA285" s="25"/>
      <c r="AB285" s="25"/>
      <c r="AC285" s="25"/>
      <c r="AD285" s="25"/>
      <c r="AE285" s="25"/>
      <c r="AF285" s="25"/>
      <c r="AG285" s="25"/>
      <c r="AH285" s="25"/>
      <c r="AI285" s="25"/>
      <c r="AJ285" s="25"/>
    </row>
    <row r="286" spans="1:36" ht="12.75" customHeight="1" x14ac:dyDescent="0.25">
      <c r="A286" s="25"/>
      <c r="B286" s="25"/>
      <c r="C286" s="25"/>
      <c r="D286" s="25"/>
      <c r="E286" s="25"/>
      <c r="F286" s="25"/>
      <c r="G286" s="25"/>
      <c r="H286" s="25"/>
      <c r="I286" s="25"/>
      <c r="J286" s="25"/>
      <c r="K286" s="25"/>
      <c r="L286" s="25"/>
      <c r="M286" s="25"/>
      <c r="N286" s="25"/>
      <c r="O286" s="25"/>
      <c r="P286" s="25"/>
      <c r="Q286" s="25"/>
      <c r="R286" s="25"/>
      <c r="S286" s="25"/>
      <c r="T286" s="174"/>
      <c r="U286" s="174"/>
      <c r="V286" s="174"/>
      <c r="W286" s="174"/>
      <c r="X286" s="25"/>
      <c r="Y286" s="25"/>
      <c r="Z286" s="25"/>
      <c r="AA286" s="25"/>
      <c r="AB286" s="25"/>
      <c r="AC286" s="25"/>
      <c r="AD286" s="25"/>
      <c r="AE286" s="25"/>
      <c r="AF286" s="25"/>
      <c r="AG286" s="25"/>
      <c r="AH286" s="25"/>
      <c r="AI286" s="25"/>
      <c r="AJ286" s="25"/>
    </row>
    <row r="287" spans="1:36" ht="12.75" customHeight="1" x14ac:dyDescent="0.25">
      <c r="A287" s="25"/>
      <c r="B287" s="25"/>
      <c r="C287" s="25"/>
      <c r="D287" s="25"/>
      <c r="E287" s="25"/>
      <c r="F287" s="25"/>
      <c r="G287" s="25"/>
      <c r="H287" s="25"/>
      <c r="I287" s="25"/>
      <c r="J287" s="25"/>
      <c r="K287" s="25"/>
      <c r="L287" s="25"/>
      <c r="M287" s="25"/>
      <c r="N287" s="25"/>
      <c r="O287" s="25"/>
      <c r="P287" s="25"/>
      <c r="Q287" s="25"/>
      <c r="R287" s="25"/>
      <c r="S287" s="25"/>
      <c r="T287" s="174"/>
      <c r="U287" s="174"/>
      <c r="V287" s="174"/>
      <c r="W287" s="174"/>
      <c r="X287" s="25"/>
      <c r="Y287" s="25"/>
      <c r="Z287" s="25"/>
      <c r="AA287" s="25"/>
      <c r="AB287" s="25"/>
      <c r="AC287" s="25"/>
      <c r="AD287" s="25"/>
      <c r="AE287" s="25"/>
      <c r="AF287" s="25"/>
      <c r="AG287" s="25"/>
      <c r="AH287" s="25"/>
      <c r="AI287" s="25"/>
      <c r="AJ287" s="25"/>
    </row>
    <row r="288" spans="1:36" ht="12.75" customHeight="1" x14ac:dyDescent="0.25">
      <c r="A288" s="25"/>
      <c r="B288" s="25"/>
      <c r="C288" s="25"/>
      <c r="D288" s="25"/>
      <c r="E288" s="25"/>
      <c r="F288" s="25"/>
      <c r="G288" s="25"/>
      <c r="H288" s="25"/>
      <c r="I288" s="25"/>
      <c r="J288" s="25"/>
      <c r="K288" s="25"/>
      <c r="L288" s="25"/>
      <c r="M288" s="25"/>
      <c r="N288" s="25"/>
      <c r="O288" s="25"/>
      <c r="P288" s="25"/>
      <c r="Q288" s="25"/>
      <c r="R288" s="25"/>
      <c r="S288" s="25"/>
      <c r="T288" s="174"/>
      <c r="U288" s="174"/>
      <c r="V288" s="174"/>
      <c r="W288" s="174"/>
      <c r="X288" s="25"/>
      <c r="Y288" s="25"/>
      <c r="Z288" s="25"/>
      <c r="AA288" s="25"/>
      <c r="AB288" s="25"/>
      <c r="AC288" s="25"/>
      <c r="AD288" s="25"/>
      <c r="AE288" s="25"/>
      <c r="AF288" s="25"/>
      <c r="AG288" s="25"/>
      <c r="AH288" s="25"/>
      <c r="AI288" s="25"/>
      <c r="AJ288" s="25"/>
    </row>
    <row r="289" spans="1:36" ht="12.75" customHeight="1" x14ac:dyDescent="0.25">
      <c r="A289" s="25"/>
      <c r="B289" s="25"/>
      <c r="C289" s="25"/>
      <c r="D289" s="25"/>
      <c r="E289" s="25"/>
      <c r="F289" s="25"/>
      <c r="G289" s="25"/>
      <c r="H289" s="25"/>
      <c r="I289" s="25"/>
      <c r="J289" s="25"/>
      <c r="K289" s="25"/>
      <c r="L289" s="25"/>
      <c r="M289" s="25"/>
      <c r="N289" s="25"/>
      <c r="O289" s="25"/>
      <c r="P289" s="25"/>
      <c r="Q289" s="25"/>
      <c r="R289" s="25"/>
      <c r="S289" s="25"/>
      <c r="T289" s="174"/>
      <c r="U289" s="174"/>
      <c r="V289" s="174"/>
      <c r="W289" s="174"/>
      <c r="X289" s="25"/>
      <c r="Y289" s="25"/>
      <c r="Z289" s="25"/>
      <c r="AA289" s="25"/>
      <c r="AB289" s="25"/>
      <c r="AC289" s="25"/>
      <c r="AD289" s="25"/>
      <c r="AE289" s="25"/>
      <c r="AF289" s="25"/>
      <c r="AG289" s="25"/>
      <c r="AH289" s="25"/>
      <c r="AI289" s="25"/>
      <c r="AJ289" s="25"/>
    </row>
    <row r="290" spans="1:36" ht="12.75" customHeight="1" x14ac:dyDescent="0.25">
      <c r="A290" s="25"/>
      <c r="B290" s="25"/>
      <c r="C290" s="25"/>
      <c r="D290" s="25"/>
      <c r="E290" s="25"/>
      <c r="F290" s="25"/>
      <c r="G290" s="25"/>
      <c r="H290" s="25"/>
      <c r="I290" s="25"/>
      <c r="J290" s="25"/>
      <c r="K290" s="25"/>
      <c r="L290" s="25"/>
      <c r="M290" s="25"/>
      <c r="N290" s="25"/>
      <c r="O290" s="25"/>
      <c r="P290" s="25"/>
      <c r="Q290" s="25"/>
      <c r="R290" s="25"/>
      <c r="S290" s="25"/>
      <c r="T290" s="174"/>
      <c r="U290" s="174"/>
      <c r="V290" s="174"/>
      <c r="W290" s="174"/>
      <c r="X290" s="25"/>
      <c r="Y290" s="25"/>
      <c r="Z290" s="25"/>
      <c r="AA290" s="25"/>
      <c r="AB290" s="25"/>
      <c r="AC290" s="25"/>
      <c r="AD290" s="25"/>
      <c r="AE290" s="25"/>
      <c r="AF290" s="25"/>
      <c r="AG290" s="25"/>
      <c r="AH290" s="25"/>
      <c r="AI290" s="25"/>
      <c r="AJ290" s="25"/>
    </row>
    <row r="291" spans="1:36" ht="12.75" customHeight="1" x14ac:dyDescent="0.25">
      <c r="A291" s="25"/>
      <c r="B291" s="25"/>
      <c r="C291" s="25"/>
      <c r="D291" s="25"/>
      <c r="E291" s="25"/>
      <c r="F291" s="25"/>
      <c r="G291" s="25"/>
      <c r="H291" s="25"/>
      <c r="I291" s="25"/>
      <c r="J291" s="25"/>
      <c r="K291" s="25"/>
      <c r="L291" s="25"/>
      <c r="M291" s="25"/>
      <c r="N291" s="25"/>
      <c r="O291" s="25"/>
      <c r="P291" s="25"/>
      <c r="Q291" s="25"/>
      <c r="R291" s="25"/>
      <c r="S291" s="25"/>
      <c r="T291" s="174"/>
      <c r="U291" s="174"/>
      <c r="V291" s="174"/>
      <c r="W291" s="174"/>
      <c r="X291" s="25"/>
      <c r="Y291" s="25"/>
      <c r="Z291" s="25"/>
      <c r="AA291" s="25"/>
      <c r="AB291" s="25"/>
      <c r="AC291" s="25"/>
      <c r="AD291" s="25"/>
      <c r="AE291" s="25"/>
      <c r="AF291" s="25"/>
      <c r="AG291" s="25"/>
      <c r="AH291" s="25"/>
      <c r="AI291" s="25"/>
      <c r="AJ291" s="25"/>
    </row>
    <row r="292" spans="1:36" ht="12.75" customHeight="1" x14ac:dyDescent="0.25">
      <c r="A292" s="25"/>
      <c r="B292" s="25"/>
      <c r="C292" s="25"/>
      <c r="D292" s="25"/>
      <c r="E292" s="25"/>
      <c r="F292" s="25"/>
      <c r="G292" s="25"/>
      <c r="H292" s="25"/>
      <c r="I292" s="25"/>
      <c r="J292" s="25"/>
      <c r="K292" s="25"/>
      <c r="L292" s="25"/>
      <c r="M292" s="25"/>
      <c r="N292" s="25"/>
      <c r="O292" s="25"/>
      <c r="P292" s="25"/>
      <c r="Q292" s="25"/>
      <c r="R292" s="25"/>
      <c r="S292" s="25"/>
      <c r="T292" s="174"/>
      <c r="U292" s="174"/>
      <c r="V292" s="174"/>
      <c r="W292" s="174"/>
      <c r="X292" s="25"/>
      <c r="Y292" s="25"/>
      <c r="Z292" s="25"/>
      <c r="AA292" s="25"/>
      <c r="AB292" s="25"/>
      <c r="AC292" s="25"/>
      <c r="AD292" s="25"/>
      <c r="AE292" s="25"/>
      <c r="AF292" s="25"/>
      <c r="AG292" s="25"/>
      <c r="AH292" s="25"/>
      <c r="AI292" s="25"/>
      <c r="AJ292" s="25"/>
    </row>
    <row r="293" spans="1:36" ht="12.75" customHeight="1" x14ac:dyDescent="0.25">
      <c r="A293" s="25"/>
      <c r="B293" s="25"/>
      <c r="C293" s="25"/>
      <c r="D293" s="25"/>
      <c r="E293" s="25"/>
      <c r="F293" s="25"/>
      <c r="G293" s="25"/>
      <c r="H293" s="25"/>
      <c r="I293" s="25"/>
      <c r="J293" s="25"/>
      <c r="K293" s="25"/>
      <c r="L293" s="25"/>
      <c r="M293" s="25"/>
      <c r="N293" s="25"/>
      <c r="O293" s="25"/>
      <c r="P293" s="25"/>
      <c r="Q293" s="25"/>
      <c r="R293" s="25"/>
      <c r="S293" s="25"/>
      <c r="T293" s="174"/>
      <c r="U293" s="174"/>
      <c r="V293" s="174"/>
      <c r="W293" s="174"/>
      <c r="X293" s="25"/>
      <c r="Y293" s="25"/>
      <c r="Z293" s="25"/>
      <c r="AA293" s="25"/>
      <c r="AB293" s="25"/>
      <c r="AC293" s="25"/>
      <c r="AD293" s="25"/>
      <c r="AE293" s="25"/>
      <c r="AF293" s="25"/>
      <c r="AG293" s="25"/>
      <c r="AH293" s="25"/>
      <c r="AI293" s="25"/>
      <c r="AJ293" s="25"/>
    </row>
    <row r="294" spans="1:36" ht="12.75" customHeight="1" x14ac:dyDescent="0.25">
      <c r="A294" s="25"/>
      <c r="B294" s="25"/>
      <c r="C294" s="25"/>
      <c r="D294" s="25"/>
      <c r="E294" s="25"/>
      <c r="F294" s="25"/>
      <c r="G294" s="25"/>
      <c r="H294" s="25"/>
      <c r="I294" s="25"/>
      <c r="J294" s="25"/>
      <c r="K294" s="25"/>
      <c r="L294" s="25"/>
      <c r="M294" s="25"/>
      <c r="N294" s="25"/>
      <c r="O294" s="25"/>
      <c r="P294" s="25"/>
      <c r="Q294" s="25"/>
      <c r="R294" s="25"/>
      <c r="S294" s="25"/>
      <c r="T294" s="174"/>
      <c r="U294" s="174"/>
      <c r="V294" s="174"/>
      <c r="W294" s="174"/>
      <c r="X294" s="25"/>
      <c r="Y294" s="25"/>
      <c r="Z294" s="25"/>
      <c r="AA294" s="25"/>
      <c r="AB294" s="25"/>
      <c r="AC294" s="25"/>
      <c r="AD294" s="25"/>
      <c r="AE294" s="25"/>
      <c r="AF294" s="25"/>
      <c r="AG294" s="25"/>
      <c r="AH294" s="25"/>
      <c r="AI294" s="25"/>
      <c r="AJ294" s="25"/>
    </row>
    <row r="295" spans="1:36" ht="12.75" customHeight="1" x14ac:dyDescent="0.25">
      <c r="A295" s="25"/>
      <c r="B295" s="25"/>
      <c r="C295" s="25"/>
      <c r="D295" s="25"/>
      <c r="E295" s="25"/>
      <c r="F295" s="25"/>
      <c r="G295" s="25"/>
      <c r="H295" s="25"/>
      <c r="I295" s="25"/>
      <c r="J295" s="25"/>
      <c r="K295" s="25"/>
      <c r="L295" s="25"/>
      <c r="M295" s="25"/>
      <c r="N295" s="25"/>
      <c r="O295" s="25"/>
      <c r="P295" s="25"/>
      <c r="Q295" s="25"/>
      <c r="R295" s="25"/>
      <c r="S295" s="25"/>
      <c r="T295" s="174"/>
      <c r="U295" s="174"/>
      <c r="V295" s="174"/>
      <c r="W295" s="174"/>
      <c r="X295" s="25"/>
      <c r="Y295" s="25"/>
      <c r="Z295" s="25"/>
      <c r="AA295" s="25"/>
      <c r="AB295" s="25"/>
      <c r="AC295" s="25"/>
      <c r="AD295" s="25"/>
      <c r="AE295" s="25"/>
      <c r="AF295" s="25"/>
      <c r="AG295" s="25"/>
      <c r="AH295" s="25"/>
      <c r="AI295" s="25"/>
      <c r="AJ295" s="25"/>
    </row>
    <row r="296" spans="1:36" ht="12.75" customHeight="1" x14ac:dyDescent="0.25">
      <c r="A296" s="25"/>
      <c r="B296" s="25"/>
      <c r="C296" s="25"/>
      <c r="D296" s="25"/>
      <c r="E296" s="25"/>
      <c r="F296" s="25"/>
      <c r="G296" s="25"/>
      <c r="H296" s="25"/>
      <c r="I296" s="25"/>
      <c r="J296" s="25"/>
      <c r="K296" s="25"/>
      <c r="L296" s="25"/>
      <c r="M296" s="25"/>
      <c r="N296" s="25"/>
      <c r="O296" s="25"/>
      <c r="P296" s="25"/>
      <c r="Q296" s="25"/>
      <c r="R296" s="25"/>
      <c r="S296" s="25"/>
      <c r="T296" s="174"/>
      <c r="U296" s="174"/>
      <c r="V296" s="174"/>
      <c r="W296" s="174"/>
      <c r="X296" s="25"/>
      <c r="Y296" s="25"/>
      <c r="Z296" s="25"/>
      <c r="AA296" s="25"/>
      <c r="AB296" s="25"/>
      <c r="AC296" s="25"/>
      <c r="AD296" s="25"/>
      <c r="AE296" s="25"/>
      <c r="AF296" s="25"/>
      <c r="AG296" s="25"/>
      <c r="AH296" s="25"/>
      <c r="AI296" s="25"/>
      <c r="AJ296" s="25"/>
    </row>
    <row r="297" spans="1:36" ht="12.75" customHeight="1" x14ac:dyDescent="0.25">
      <c r="A297" s="25"/>
      <c r="B297" s="25"/>
      <c r="C297" s="25"/>
      <c r="D297" s="25"/>
      <c r="E297" s="25"/>
      <c r="F297" s="25"/>
      <c r="G297" s="25"/>
      <c r="H297" s="25"/>
      <c r="I297" s="25"/>
      <c r="J297" s="25"/>
      <c r="K297" s="25"/>
      <c r="L297" s="25"/>
      <c r="M297" s="25"/>
      <c r="N297" s="25"/>
      <c r="O297" s="25"/>
      <c r="P297" s="25"/>
      <c r="Q297" s="25"/>
      <c r="R297" s="25"/>
      <c r="S297" s="25"/>
      <c r="T297" s="174"/>
      <c r="U297" s="174"/>
      <c r="V297" s="174"/>
      <c r="W297" s="174"/>
      <c r="X297" s="25"/>
      <c r="Y297" s="25"/>
      <c r="Z297" s="25"/>
      <c r="AA297" s="25"/>
      <c r="AB297" s="25"/>
      <c r="AC297" s="25"/>
      <c r="AD297" s="25"/>
      <c r="AE297" s="25"/>
      <c r="AF297" s="25"/>
      <c r="AG297" s="25"/>
      <c r="AH297" s="25"/>
      <c r="AI297" s="25"/>
      <c r="AJ297" s="25"/>
    </row>
    <row r="298" spans="1:36" ht="12.75" customHeight="1" x14ac:dyDescent="0.25">
      <c r="A298" s="25"/>
      <c r="B298" s="25"/>
      <c r="C298" s="25"/>
      <c r="D298" s="25"/>
      <c r="E298" s="25"/>
      <c r="F298" s="25"/>
      <c r="G298" s="25"/>
      <c r="H298" s="25"/>
      <c r="I298" s="25"/>
      <c r="J298" s="25"/>
      <c r="K298" s="25"/>
      <c r="L298" s="25"/>
      <c r="M298" s="25"/>
      <c r="N298" s="25"/>
      <c r="O298" s="25"/>
      <c r="P298" s="25"/>
      <c r="Q298" s="25"/>
      <c r="R298" s="25"/>
      <c r="S298" s="25"/>
      <c r="T298" s="174"/>
      <c r="U298" s="174"/>
      <c r="V298" s="174"/>
      <c r="W298" s="174"/>
      <c r="X298" s="25"/>
      <c r="Y298" s="25"/>
      <c r="Z298" s="25"/>
      <c r="AA298" s="25"/>
      <c r="AB298" s="25"/>
      <c r="AC298" s="25"/>
      <c r="AD298" s="25"/>
      <c r="AE298" s="25"/>
      <c r="AF298" s="25"/>
      <c r="AG298" s="25"/>
      <c r="AH298" s="25"/>
      <c r="AI298" s="25"/>
      <c r="AJ298" s="25"/>
    </row>
    <row r="299" spans="1:36" ht="12.75" customHeight="1" x14ac:dyDescent="0.25">
      <c r="A299" s="25"/>
      <c r="B299" s="25"/>
      <c r="C299" s="25"/>
      <c r="D299" s="25"/>
      <c r="E299" s="25"/>
      <c r="F299" s="25"/>
      <c r="G299" s="25"/>
      <c r="H299" s="25"/>
      <c r="I299" s="25"/>
      <c r="J299" s="25"/>
      <c r="K299" s="25"/>
      <c r="L299" s="25"/>
      <c r="M299" s="25"/>
      <c r="N299" s="25"/>
      <c r="O299" s="25"/>
      <c r="P299" s="25"/>
      <c r="Q299" s="25"/>
      <c r="R299" s="25"/>
      <c r="S299" s="25"/>
      <c r="T299" s="174"/>
      <c r="U299" s="174"/>
      <c r="V299" s="174"/>
      <c r="W299" s="174"/>
      <c r="X299" s="25"/>
      <c r="Y299" s="25"/>
      <c r="Z299" s="25"/>
      <c r="AA299" s="25"/>
      <c r="AB299" s="25"/>
      <c r="AC299" s="25"/>
      <c r="AD299" s="25"/>
      <c r="AE299" s="25"/>
      <c r="AF299" s="25"/>
      <c r="AG299" s="25"/>
      <c r="AH299" s="25"/>
      <c r="AI299" s="25"/>
      <c r="AJ299" s="25"/>
    </row>
    <row r="300" spans="1:36" ht="12.75" customHeight="1" x14ac:dyDescent="0.25">
      <c r="A300" s="25"/>
      <c r="B300" s="25"/>
      <c r="C300" s="25"/>
      <c r="D300" s="25"/>
      <c r="E300" s="25"/>
      <c r="F300" s="25"/>
      <c r="G300" s="25"/>
      <c r="H300" s="25"/>
      <c r="I300" s="25"/>
      <c r="J300" s="25"/>
      <c r="K300" s="25"/>
      <c r="L300" s="25"/>
      <c r="M300" s="25"/>
      <c r="N300" s="25"/>
      <c r="O300" s="25"/>
      <c r="P300" s="25"/>
      <c r="Q300" s="25"/>
      <c r="R300" s="25"/>
      <c r="S300" s="25"/>
      <c r="T300" s="174"/>
      <c r="U300" s="174"/>
      <c r="V300" s="174"/>
      <c r="W300" s="174"/>
      <c r="X300" s="25"/>
      <c r="Y300" s="25"/>
      <c r="Z300" s="25"/>
      <c r="AA300" s="25"/>
      <c r="AB300" s="25"/>
      <c r="AC300" s="25"/>
      <c r="AD300" s="25"/>
      <c r="AE300" s="25"/>
      <c r="AF300" s="25"/>
      <c r="AG300" s="25"/>
      <c r="AH300" s="25"/>
      <c r="AI300" s="25"/>
      <c r="AJ300" s="25"/>
    </row>
    <row r="301" spans="1:36" ht="12.75" customHeight="1" x14ac:dyDescent="0.25">
      <c r="A301" s="25"/>
      <c r="B301" s="25"/>
      <c r="C301" s="25"/>
      <c r="D301" s="25"/>
      <c r="E301" s="25"/>
      <c r="F301" s="25"/>
      <c r="G301" s="25"/>
      <c r="H301" s="25"/>
      <c r="I301" s="25"/>
      <c r="J301" s="25"/>
      <c r="K301" s="25"/>
      <c r="L301" s="25"/>
      <c r="M301" s="25"/>
      <c r="N301" s="25"/>
      <c r="O301" s="25"/>
      <c r="P301" s="25"/>
      <c r="Q301" s="25"/>
      <c r="R301" s="25"/>
      <c r="S301" s="25"/>
      <c r="T301" s="174"/>
      <c r="U301" s="174"/>
      <c r="V301" s="174"/>
      <c r="W301" s="174"/>
      <c r="X301" s="25"/>
      <c r="Y301" s="25"/>
      <c r="Z301" s="25"/>
      <c r="AA301" s="25"/>
      <c r="AB301" s="25"/>
      <c r="AC301" s="25"/>
      <c r="AD301" s="25"/>
      <c r="AE301" s="25"/>
      <c r="AF301" s="25"/>
      <c r="AG301" s="25"/>
      <c r="AH301" s="25"/>
      <c r="AI301" s="25"/>
      <c r="AJ301" s="25"/>
    </row>
    <row r="302" spans="1:36" ht="12.75" customHeight="1" x14ac:dyDescent="0.25">
      <c r="A302" s="25"/>
      <c r="B302" s="25"/>
      <c r="C302" s="25"/>
      <c r="D302" s="25"/>
      <c r="E302" s="25"/>
      <c r="F302" s="25"/>
      <c r="G302" s="25"/>
      <c r="H302" s="25"/>
      <c r="I302" s="25"/>
      <c r="J302" s="25"/>
      <c r="K302" s="25"/>
      <c r="L302" s="25"/>
      <c r="M302" s="25"/>
      <c r="N302" s="25"/>
      <c r="O302" s="25"/>
      <c r="P302" s="25"/>
      <c r="Q302" s="25"/>
      <c r="R302" s="25"/>
      <c r="S302" s="25"/>
      <c r="T302" s="174"/>
      <c r="U302" s="174"/>
      <c r="V302" s="174"/>
      <c r="W302" s="174"/>
      <c r="X302" s="25"/>
      <c r="Y302" s="25"/>
      <c r="Z302" s="25"/>
      <c r="AA302" s="25"/>
      <c r="AB302" s="25"/>
      <c r="AC302" s="25"/>
      <c r="AD302" s="25"/>
      <c r="AE302" s="25"/>
      <c r="AF302" s="25"/>
      <c r="AG302" s="25"/>
      <c r="AH302" s="25"/>
      <c r="AI302" s="25"/>
      <c r="AJ302" s="25"/>
    </row>
    <row r="303" spans="1:36" ht="12.75" customHeight="1" x14ac:dyDescent="0.25">
      <c r="A303" s="25"/>
      <c r="B303" s="25"/>
      <c r="C303" s="25"/>
      <c r="D303" s="25"/>
      <c r="E303" s="25"/>
      <c r="F303" s="25"/>
      <c r="G303" s="25"/>
      <c r="H303" s="25"/>
      <c r="I303" s="25"/>
      <c r="J303" s="25"/>
      <c r="K303" s="25"/>
      <c r="L303" s="25"/>
      <c r="M303" s="25"/>
      <c r="N303" s="25"/>
      <c r="O303" s="25"/>
      <c r="P303" s="25"/>
      <c r="Q303" s="25"/>
      <c r="R303" s="25"/>
      <c r="S303" s="25"/>
      <c r="T303" s="174"/>
      <c r="U303" s="174"/>
      <c r="V303" s="174"/>
      <c r="W303" s="174"/>
      <c r="X303" s="25"/>
      <c r="Y303" s="25"/>
      <c r="Z303" s="25"/>
      <c r="AA303" s="25"/>
      <c r="AB303" s="25"/>
      <c r="AC303" s="25"/>
      <c r="AD303" s="25"/>
      <c r="AE303" s="25"/>
      <c r="AF303" s="25"/>
      <c r="AG303" s="25"/>
      <c r="AH303" s="25"/>
      <c r="AI303" s="25"/>
      <c r="AJ303" s="25"/>
    </row>
    <row r="304" spans="1:36" ht="12.75" customHeight="1" x14ac:dyDescent="0.25">
      <c r="A304" s="25"/>
      <c r="B304" s="25"/>
      <c r="C304" s="25"/>
      <c r="D304" s="25"/>
      <c r="E304" s="25"/>
      <c r="F304" s="25"/>
      <c r="G304" s="25"/>
      <c r="H304" s="25"/>
      <c r="I304" s="25"/>
      <c r="J304" s="25"/>
      <c r="K304" s="25"/>
      <c r="L304" s="25"/>
      <c r="M304" s="25"/>
      <c r="N304" s="25"/>
      <c r="O304" s="25"/>
      <c r="P304" s="25"/>
      <c r="Q304" s="25"/>
      <c r="R304" s="25"/>
      <c r="S304" s="25"/>
      <c r="T304" s="174"/>
      <c r="U304" s="174"/>
      <c r="V304" s="174"/>
      <c r="W304" s="174"/>
      <c r="X304" s="25"/>
      <c r="Y304" s="25"/>
      <c r="Z304" s="25"/>
      <c r="AA304" s="25"/>
      <c r="AB304" s="25"/>
      <c r="AC304" s="25"/>
      <c r="AD304" s="25"/>
      <c r="AE304" s="25"/>
      <c r="AF304" s="25"/>
      <c r="AG304" s="25"/>
      <c r="AH304" s="25"/>
      <c r="AI304" s="25"/>
      <c r="AJ304" s="25"/>
    </row>
    <row r="305" spans="1:36" ht="12.75" customHeight="1" x14ac:dyDescent="0.25">
      <c r="A305" s="25"/>
      <c r="B305" s="25"/>
      <c r="C305" s="25"/>
      <c r="D305" s="25"/>
      <c r="E305" s="25"/>
      <c r="F305" s="25"/>
      <c r="G305" s="25"/>
      <c r="H305" s="25"/>
      <c r="I305" s="25"/>
      <c r="J305" s="25"/>
      <c r="K305" s="25"/>
      <c r="L305" s="25"/>
      <c r="M305" s="25"/>
      <c r="N305" s="25"/>
      <c r="O305" s="25"/>
      <c r="P305" s="25"/>
      <c r="Q305" s="25"/>
      <c r="R305" s="25"/>
      <c r="S305" s="25"/>
      <c r="T305" s="174"/>
      <c r="U305" s="174"/>
      <c r="V305" s="174"/>
      <c r="W305" s="174"/>
      <c r="X305" s="25"/>
      <c r="Y305" s="25"/>
      <c r="Z305" s="25"/>
      <c r="AA305" s="25"/>
      <c r="AB305" s="25"/>
      <c r="AC305" s="25"/>
      <c r="AD305" s="25"/>
      <c r="AE305" s="25"/>
      <c r="AF305" s="25"/>
      <c r="AG305" s="25"/>
      <c r="AH305" s="25"/>
      <c r="AI305" s="25"/>
      <c r="AJ305" s="25"/>
    </row>
    <row r="306" spans="1:36" ht="12.75" customHeight="1" x14ac:dyDescent="0.25">
      <c r="A306" s="25"/>
      <c r="B306" s="25"/>
      <c r="C306" s="25"/>
      <c r="D306" s="25"/>
      <c r="E306" s="25"/>
      <c r="F306" s="25"/>
      <c r="G306" s="25"/>
      <c r="H306" s="25"/>
      <c r="I306" s="25"/>
      <c r="J306" s="25"/>
      <c r="K306" s="25"/>
      <c r="L306" s="25"/>
      <c r="M306" s="25"/>
      <c r="N306" s="25"/>
      <c r="O306" s="25"/>
      <c r="P306" s="25"/>
      <c r="Q306" s="25"/>
      <c r="R306" s="25"/>
      <c r="S306" s="25"/>
      <c r="T306" s="174"/>
      <c r="U306" s="174"/>
      <c r="V306" s="174"/>
      <c r="W306" s="174"/>
      <c r="X306" s="25"/>
      <c r="Y306" s="25"/>
      <c r="Z306" s="25"/>
      <c r="AA306" s="25"/>
      <c r="AB306" s="25"/>
      <c r="AC306" s="25"/>
      <c r="AD306" s="25"/>
      <c r="AE306" s="25"/>
      <c r="AF306" s="25"/>
      <c r="AG306" s="25"/>
      <c r="AH306" s="25"/>
      <c r="AI306" s="25"/>
      <c r="AJ306" s="25"/>
    </row>
    <row r="307" spans="1:36" ht="12.75" customHeight="1" x14ac:dyDescent="0.25">
      <c r="A307" s="25"/>
      <c r="B307" s="25"/>
      <c r="C307" s="25"/>
      <c r="D307" s="25"/>
      <c r="E307" s="25"/>
      <c r="F307" s="25"/>
      <c r="G307" s="25"/>
      <c r="H307" s="25"/>
      <c r="I307" s="25"/>
      <c r="J307" s="25"/>
      <c r="K307" s="25"/>
      <c r="L307" s="25"/>
      <c r="M307" s="25"/>
      <c r="N307" s="25"/>
      <c r="O307" s="25"/>
      <c r="P307" s="25"/>
      <c r="Q307" s="25"/>
      <c r="R307" s="25"/>
      <c r="S307" s="25"/>
      <c r="T307" s="174"/>
      <c r="U307" s="174"/>
      <c r="V307" s="174"/>
      <c r="W307" s="174"/>
      <c r="X307" s="25"/>
      <c r="Y307" s="25"/>
      <c r="Z307" s="25"/>
      <c r="AA307" s="25"/>
      <c r="AB307" s="25"/>
      <c r="AC307" s="25"/>
      <c r="AD307" s="25"/>
      <c r="AE307" s="25"/>
      <c r="AF307" s="25"/>
      <c r="AG307" s="25"/>
      <c r="AH307" s="25"/>
      <c r="AI307" s="25"/>
      <c r="AJ307" s="25"/>
    </row>
    <row r="308" spans="1:36" ht="12.75" customHeight="1" x14ac:dyDescent="0.25">
      <c r="A308" s="25"/>
      <c r="B308" s="25"/>
      <c r="C308" s="25"/>
      <c r="D308" s="25"/>
      <c r="E308" s="25"/>
      <c r="F308" s="25"/>
      <c r="G308" s="25"/>
      <c r="H308" s="25"/>
      <c r="I308" s="25"/>
      <c r="J308" s="25"/>
      <c r="K308" s="25"/>
      <c r="L308" s="25"/>
      <c r="M308" s="25"/>
      <c r="N308" s="25"/>
      <c r="O308" s="25"/>
      <c r="P308" s="25"/>
      <c r="Q308" s="25"/>
      <c r="R308" s="25"/>
      <c r="S308" s="25"/>
      <c r="T308" s="174"/>
      <c r="U308" s="174"/>
      <c r="V308" s="174"/>
      <c r="W308" s="174"/>
      <c r="X308" s="25"/>
      <c r="Y308" s="25"/>
      <c r="Z308" s="25"/>
      <c r="AA308" s="25"/>
      <c r="AB308" s="25"/>
      <c r="AC308" s="25"/>
      <c r="AD308" s="25"/>
      <c r="AE308" s="25"/>
      <c r="AF308" s="25"/>
      <c r="AG308" s="25"/>
      <c r="AH308" s="25"/>
      <c r="AI308" s="25"/>
      <c r="AJ308" s="25"/>
    </row>
    <row r="309" spans="1:36" ht="12.75" customHeight="1" x14ac:dyDescent="0.25">
      <c r="A309" s="25"/>
      <c r="B309" s="25"/>
      <c r="C309" s="25"/>
      <c r="D309" s="25"/>
      <c r="E309" s="25"/>
      <c r="F309" s="25"/>
      <c r="G309" s="25"/>
      <c r="H309" s="25"/>
      <c r="I309" s="25"/>
      <c r="J309" s="25"/>
      <c r="K309" s="25"/>
      <c r="L309" s="25"/>
      <c r="M309" s="25"/>
      <c r="N309" s="25"/>
      <c r="O309" s="25"/>
      <c r="P309" s="25"/>
      <c r="Q309" s="25"/>
      <c r="R309" s="25"/>
      <c r="S309" s="25"/>
      <c r="T309" s="174"/>
      <c r="U309" s="174"/>
      <c r="V309" s="174"/>
      <c r="W309" s="174"/>
      <c r="X309" s="25"/>
      <c r="Y309" s="25"/>
      <c r="Z309" s="25"/>
      <c r="AA309" s="25"/>
      <c r="AB309" s="25"/>
      <c r="AC309" s="25"/>
      <c r="AD309" s="25"/>
      <c r="AE309" s="25"/>
      <c r="AF309" s="25"/>
      <c r="AG309" s="25"/>
      <c r="AH309" s="25"/>
      <c r="AI309" s="25"/>
      <c r="AJ309" s="25"/>
    </row>
    <row r="310" spans="1:36" ht="12.75" customHeight="1" x14ac:dyDescent="0.25">
      <c r="A310" s="25"/>
      <c r="B310" s="25"/>
      <c r="C310" s="25"/>
      <c r="D310" s="25"/>
      <c r="E310" s="25"/>
      <c r="F310" s="25"/>
      <c r="G310" s="25"/>
      <c r="H310" s="25"/>
      <c r="I310" s="25"/>
      <c r="J310" s="25"/>
      <c r="K310" s="25"/>
      <c r="L310" s="25"/>
      <c r="M310" s="25"/>
      <c r="N310" s="25"/>
      <c r="O310" s="25"/>
      <c r="P310" s="25"/>
      <c r="Q310" s="25"/>
      <c r="R310" s="25"/>
      <c r="S310" s="25"/>
      <c r="T310" s="174"/>
      <c r="U310" s="174"/>
      <c r="V310" s="174"/>
      <c r="W310" s="174"/>
      <c r="X310" s="25"/>
      <c r="Y310" s="25"/>
      <c r="Z310" s="25"/>
      <c r="AA310" s="25"/>
      <c r="AB310" s="25"/>
      <c r="AC310" s="25"/>
      <c r="AD310" s="25"/>
      <c r="AE310" s="25"/>
      <c r="AF310" s="25"/>
      <c r="AG310" s="25"/>
      <c r="AH310" s="25"/>
      <c r="AI310" s="25"/>
      <c r="AJ310" s="25"/>
    </row>
    <row r="311" spans="1:36" ht="12.75" customHeight="1" x14ac:dyDescent="0.25">
      <c r="A311" s="25"/>
      <c r="B311" s="25"/>
      <c r="C311" s="25"/>
      <c r="D311" s="25"/>
      <c r="E311" s="25"/>
      <c r="F311" s="25"/>
      <c r="G311" s="25"/>
      <c r="H311" s="25"/>
      <c r="I311" s="25"/>
      <c r="J311" s="25"/>
      <c r="K311" s="25"/>
      <c r="L311" s="25"/>
      <c r="M311" s="25"/>
      <c r="N311" s="25"/>
      <c r="O311" s="25"/>
      <c r="P311" s="25"/>
      <c r="Q311" s="25"/>
      <c r="R311" s="25"/>
      <c r="S311" s="25"/>
      <c r="T311" s="174"/>
      <c r="U311" s="174"/>
      <c r="V311" s="174"/>
      <c r="W311" s="174"/>
      <c r="X311" s="25"/>
      <c r="Y311" s="25"/>
      <c r="Z311" s="25"/>
      <c r="AA311" s="25"/>
      <c r="AB311" s="25"/>
      <c r="AC311" s="25"/>
      <c r="AD311" s="25"/>
      <c r="AE311" s="25"/>
      <c r="AF311" s="25"/>
      <c r="AG311" s="25"/>
      <c r="AH311" s="25"/>
      <c r="AI311" s="25"/>
      <c r="AJ311" s="25"/>
    </row>
    <row r="312" spans="1:36" ht="12.75" customHeight="1" x14ac:dyDescent="0.25">
      <c r="A312" s="25"/>
      <c r="B312" s="25"/>
      <c r="C312" s="25"/>
      <c r="D312" s="25"/>
      <c r="E312" s="25"/>
      <c r="F312" s="25"/>
      <c r="G312" s="25"/>
      <c r="H312" s="25"/>
      <c r="I312" s="25"/>
      <c r="J312" s="25"/>
      <c r="K312" s="25"/>
      <c r="L312" s="25"/>
      <c r="M312" s="25"/>
      <c r="N312" s="25"/>
      <c r="O312" s="25"/>
      <c r="P312" s="25"/>
      <c r="Q312" s="25"/>
      <c r="R312" s="25"/>
      <c r="S312" s="25"/>
      <c r="T312" s="174"/>
      <c r="U312" s="174"/>
      <c r="V312" s="174"/>
      <c r="W312" s="174"/>
      <c r="X312" s="25"/>
      <c r="Y312" s="25"/>
      <c r="Z312" s="25"/>
      <c r="AA312" s="25"/>
      <c r="AB312" s="25"/>
      <c r="AC312" s="25"/>
      <c r="AD312" s="25"/>
      <c r="AE312" s="25"/>
      <c r="AF312" s="25"/>
      <c r="AG312" s="25"/>
      <c r="AH312" s="25"/>
      <c r="AI312" s="25"/>
      <c r="AJ312" s="25"/>
    </row>
    <row r="313" spans="1:36" ht="12.75" customHeight="1" x14ac:dyDescent="0.25">
      <c r="A313" s="25"/>
      <c r="B313" s="25"/>
      <c r="C313" s="25"/>
      <c r="D313" s="25"/>
      <c r="E313" s="25"/>
      <c r="F313" s="25"/>
      <c r="G313" s="25"/>
      <c r="H313" s="25"/>
      <c r="I313" s="25"/>
      <c r="J313" s="25"/>
      <c r="K313" s="25"/>
      <c r="L313" s="25"/>
      <c r="M313" s="25"/>
      <c r="N313" s="25"/>
      <c r="O313" s="25"/>
      <c r="P313" s="25"/>
      <c r="Q313" s="25"/>
      <c r="R313" s="25"/>
      <c r="S313" s="25"/>
      <c r="T313" s="174"/>
      <c r="U313" s="174"/>
      <c r="V313" s="174"/>
      <c r="W313" s="174"/>
      <c r="X313" s="25"/>
      <c r="Y313" s="25"/>
      <c r="Z313" s="25"/>
      <c r="AA313" s="25"/>
      <c r="AB313" s="25"/>
      <c r="AC313" s="25"/>
      <c r="AD313" s="25"/>
      <c r="AE313" s="25"/>
      <c r="AF313" s="25"/>
      <c r="AG313" s="25"/>
      <c r="AH313" s="25"/>
      <c r="AI313" s="25"/>
      <c r="AJ313" s="25"/>
    </row>
    <row r="314" spans="1:36" ht="12.75" customHeight="1" x14ac:dyDescent="0.25">
      <c r="A314" s="25"/>
      <c r="B314" s="25"/>
      <c r="C314" s="25"/>
      <c r="D314" s="25"/>
      <c r="E314" s="25"/>
      <c r="F314" s="25"/>
      <c r="G314" s="25"/>
      <c r="H314" s="25"/>
      <c r="I314" s="25"/>
      <c r="J314" s="25"/>
      <c r="K314" s="25"/>
      <c r="L314" s="25"/>
      <c r="M314" s="25"/>
      <c r="N314" s="25"/>
      <c r="O314" s="25"/>
      <c r="P314" s="25"/>
      <c r="Q314" s="25"/>
      <c r="R314" s="25"/>
      <c r="S314" s="25"/>
      <c r="T314" s="174"/>
      <c r="U314" s="174"/>
      <c r="V314" s="174"/>
      <c r="W314" s="174"/>
      <c r="X314" s="25"/>
      <c r="Y314" s="25"/>
      <c r="Z314" s="25"/>
      <c r="AA314" s="25"/>
      <c r="AB314" s="25"/>
      <c r="AC314" s="25"/>
      <c r="AD314" s="25"/>
      <c r="AE314" s="25"/>
      <c r="AF314" s="25"/>
      <c r="AG314" s="25"/>
      <c r="AH314" s="25"/>
      <c r="AI314" s="25"/>
      <c r="AJ314" s="25"/>
    </row>
    <row r="315" spans="1:36" ht="12.75" customHeight="1" x14ac:dyDescent="0.25">
      <c r="A315" s="25"/>
      <c r="B315" s="25"/>
      <c r="C315" s="25"/>
      <c r="D315" s="25"/>
      <c r="E315" s="25"/>
      <c r="F315" s="25"/>
      <c r="G315" s="25"/>
      <c r="H315" s="25"/>
      <c r="I315" s="25"/>
      <c r="J315" s="25"/>
      <c r="K315" s="25"/>
      <c r="L315" s="25"/>
      <c r="M315" s="25"/>
      <c r="N315" s="25"/>
      <c r="O315" s="25"/>
      <c r="P315" s="25"/>
      <c r="Q315" s="25"/>
      <c r="R315" s="25"/>
      <c r="S315" s="25"/>
      <c r="T315" s="174"/>
      <c r="U315" s="174"/>
      <c r="V315" s="174"/>
      <c r="W315" s="174"/>
      <c r="X315" s="25"/>
      <c r="Y315" s="25"/>
      <c r="Z315" s="25"/>
      <c r="AA315" s="25"/>
      <c r="AB315" s="25"/>
      <c r="AC315" s="25"/>
      <c r="AD315" s="25"/>
      <c r="AE315" s="25"/>
      <c r="AF315" s="25"/>
      <c r="AG315" s="25"/>
      <c r="AH315" s="25"/>
      <c r="AI315" s="25"/>
      <c r="AJ315" s="25"/>
    </row>
    <row r="316" spans="1:36" ht="12.75" customHeight="1" x14ac:dyDescent="0.25">
      <c r="A316" s="25"/>
      <c r="B316" s="25"/>
      <c r="C316" s="25"/>
      <c r="D316" s="25"/>
      <c r="E316" s="25"/>
      <c r="F316" s="25"/>
      <c r="G316" s="25"/>
      <c r="H316" s="25"/>
      <c r="I316" s="25"/>
      <c r="J316" s="25"/>
      <c r="K316" s="25"/>
      <c r="L316" s="25"/>
      <c r="M316" s="25"/>
      <c r="N316" s="25"/>
      <c r="O316" s="25"/>
      <c r="P316" s="25"/>
      <c r="Q316" s="25"/>
      <c r="R316" s="25"/>
      <c r="S316" s="25"/>
      <c r="T316" s="174"/>
      <c r="U316" s="174"/>
      <c r="V316" s="174"/>
      <c r="W316" s="174"/>
      <c r="X316" s="25"/>
      <c r="Y316" s="25"/>
      <c r="Z316" s="25"/>
      <c r="AA316" s="25"/>
      <c r="AB316" s="25"/>
      <c r="AC316" s="25"/>
      <c r="AD316" s="25"/>
      <c r="AE316" s="25"/>
      <c r="AF316" s="25"/>
      <c r="AG316" s="25"/>
      <c r="AH316" s="25"/>
      <c r="AI316" s="25"/>
      <c r="AJ316" s="25"/>
    </row>
    <row r="317" spans="1:36" ht="12.75" customHeight="1" x14ac:dyDescent="0.25">
      <c r="A317" s="25"/>
      <c r="B317" s="25"/>
      <c r="C317" s="25"/>
      <c r="D317" s="25"/>
      <c r="E317" s="25"/>
      <c r="F317" s="25"/>
      <c r="G317" s="25"/>
      <c r="H317" s="25"/>
      <c r="I317" s="25"/>
      <c r="J317" s="25"/>
      <c r="K317" s="25"/>
      <c r="L317" s="25"/>
      <c r="M317" s="25"/>
      <c r="N317" s="25"/>
      <c r="O317" s="25"/>
      <c r="P317" s="25"/>
      <c r="Q317" s="25"/>
      <c r="R317" s="25"/>
      <c r="S317" s="25"/>
      <c r="T317" s="174"/>
      <c r="U317" s="174"/>
      <c r="V317" s="174"/>
      <c r="W317" s="174"/>
      <c r="X317" s="25"/>
      <c r="Y317" s="25"/>
      <c r="Z317" s="25"/>
      <c r="AA317" s="25"/>
      <c r="AB317" s="25"/>
      <c r="AC317" s="25"/>
      <c r="AD317" s="25"/>
      <c r="AE317" s="25"/>
      <c r="AF317" s="25"/>
      <c r="AG317" s="25"/>
      <c r="AH317" s="25"/>
      <c r="AI317" s="25"/>
      <c r="AJ317" s="25"/>
    </row>
    <row r="318" spans="1:36" ht="12.75" customHeight="1" x14ac:dyDescent="0.25">
      <c r="A318" s="25"/>
      <c r="B318" s="25"/>
      <c r="C318" s="25"/>
      <c r="D318" s="25"/>
      <c r="E318" s="25"/>
      <c r="F318" s="25"/>
      <c r="G318" s="25"/>
      <c r="H318" s="25"/>
      <c r="I318" s="25"/>
      <c r="J318" s="25"/>
      <c r="K318" s="25"/>
      <c r="L318" s="25"/>
      <c r="M318" s="25"/>
      <c r="N318" s="25"/>
      <c r="O318" s="25"/>
      <c r="P318" s="25"/>
      <c r="Q318" s="25"/>
      <c r="R318" s="25"/>
      <c r="S318" s="25"/>
      <c r="T318" s="174"/>
      <c r="U318" s="174"/>
      <c r="V318" s="174"/>
      <c r="W318" s="174"/>
      <c r="X318" s="25"/>
      <c r="Y318" s="25"/>
      <c r="Z318" s="25"/>
      <c r="AA318" s="25"/>
      <c r="AB318" s="25"/>
      <c r="AC318" s="25"/>
      <c r="AD318" s="25"/>
      <c r="AE318" s="25"/>
      <c r="AF318" s="25"/>
      <c r="AG318" s="25"/>
      <c r="AH318" s="25"/>
      <c r="AI318" s="25"/>
      <c r="AJ318" s="25"/>
    </row>
    <row r="319" spans="1:36" ht="12.75" customHeight="1" x14ac:dyDescent="0.25">
      <c r="A319" s="25"/>
      <c r="B319" s="25"/>
      <c r="C319" s="25"/>
      <c r="D319" s="25"/>
      <c r="E319" s="25"/>
      <c r="F319" s="25"/>
      <c r="G319" s="25"/>
      <c r="H319" s="25"/>
      <c r="I319" s="25"/>
      <c r="J319" s="25"/>
      <c r="K319" s="25"/>
      <c r="L319" s="25"/>
      <c r="M319" s="25"/>
      <c r="N319" s="25"/>
      <c r="O319" s="25"/>
      <c r="P319" s="25"/>
      <c r="Q319" s="25"/>
      <c r="R319" s="25"/>
      <c r="S319" s="25"/>
      <c r="T319" s="174"/>
      <c r="U319" s="174"/>
      <c r="V319" s="174"/>
      <c r="W319" s="174"/>
      <c r="X319" s="25"/>
      <c r="Y319" s="25"/>
      <c r="Z319" s="25"/>
      <c r="AA319" s="25"/>
      <c r="AB319" s="25"/>
      <c r="AC319" s="25"/>
      <c r="AD319" s="25"/>
      <c r="AE319" s="25"/>
      <c r="AF319" s="25"/>
      <c r="AG319" s="25"/>
      <c r="AH319" s="25"/>
      <c r="AI319" s="25"/>
      <c r="AJ319" s="25"/>
    </row>
    <row r="320" spans="1:36" ht="12.75" customHeight="1" x14ac:dyDescent="0.25">
      <c r="A320" s="25"/>
      <c r="B320" s="25"/>
      <c r="C320" s="25"/>
      <c r="D320" s="25"/>
      <c r="E320" s="25"/>
      <c r="F320" s="25"/>
      <c r="G320" s="25"/>
      <c r="H320" s="25"/>
      <c r="I320" s="25"/>
      <c r="J320" s="25"/>
      <c r="K320" s="25"/>
      <c r="L320" s="25"/>
      <c r="M320" s="25"/>
      <c r="N320" s="25"/>
      <c r="O320" s="25"/>
      <c r="P320" s="25"/>
      <c r="Q320" s="25"/>
      <c r="R320" s="25"/>
      <c r="S320" s="25"/>
      <c r="T320" s="174"/>
      <c r="U320" s="174"/>
      <c r="V320" s="174"/>
      <c r="W320" s="174"/>
      <c r="X320" s="25"/>
      <c r="Y320" s="25"/>
      <c r="Z320" s="25"/>
      <c r="AA320" s="25"/>
      <c r="AB320" s="25"/>
      <c r="AC320" s="25"/>
      <c r="AD320" s="25"/>
      <c r="AE320" s="25"/>
      <c r="AF320" s="25"/>
      <c r="AG320" s="25"/>
      <c r="AH320" s="25"/>
      <c r="AI320" s="25"/>
      <c r="AJ320" s="25"/>
    </row>
    <row r="321" spans="1:36" ht="12.75" customHeight="1" x14ac:dyDescent="0.25">
      <c r="A321" s="25"/>
      <c r="B321" s="25"/>
      <c r="C321" s="25"/>
      <c r="D321" s="25"/>
      <c r="E321" s="25"/>
      <c r="F321" s="25"/>
      <c r="G321" s="25"/>
      <c r="H321" s="25"/>
      <c r="I321" s="25"/>
      <c r="J321" s="25"/>
      <c r="K321" s="25"/>
      <c r="L321" s="25"/>
      <c r="M321" s="25"/>
      <c r="N321" s="25"/>
      <c r="O321" s="25"/>
      <c r="P321" s="25"/>
      <c r="Q321" s="25"/>
      <c r="R321" s="25"/>
      <c r="S321" s="25"/>
      <c r="T321" s="174"/>
      <c r="U321" s="174"/>
      <c r="V321" s="174"/>
      <c r="W321" s="174"/>
      <c r="X321" s="25"/>
      <c r="Y321" s="25"/>
      <c r="Z321" s="25"/>
      <c r="AA321" s="25"/>
      <c r="AB321" s="25"/>
      <c r="AC321" s="25"/>
      <c r="AD321" s="25"/>
      <c r="AE321" s="25"/>
      <c r="AF321" s="25"/>
      <c r="AG321" s="25"/>
      <c r="AH321" s="25"/>
      <c r="AI321" s="25"/>
      <c r="AJ321" s="25"/>
    </row>
    <row r="322" spans="1:36" ht="12.75" customHeight="1" x14ac:dyDescent="0.25">
      <c r="A322" s="25"/>
      <c r="B322" s="25"/>
      <c r="C322" s="25"/>
      <c r="D322" s="25"/>
      <c r="E322" s="25"/>
      <c r="F322" s="25"/>
      <c r="G322" s="25"/>
      <c r="H322" s="25"/>
      <c r="I322" s="25"/>
      <c r="J322" s="25"/>
      <c r="K322" s="25"/>
      <c r="L322" s="25"/>
      <c r="M322" s="25"/>
      <c r="N322" s="25"/>
      <c r="O322" s="25"/>
      <c r="P322" s="25"/>
      <c r="Q322" s="25"/>
      <c r="R322" s="25"/>
      <c r="S322" s="25"/>
      <c r="T322" s="174"/>
      <c r="U322" s="174"/>
      <c r="V322" s="174"/>
      <c r="W322" s="174"/>
      <c r="X322" s="25"/>
      <c r="Y322" s="25"/>
      <c r="Z322" s="25"/>
      <c r="AA322" s="25"/>
      <c r="AB322" s="25"/>
      <c r="AC322" s="25"/>
      <c r="AD322" s="25"/>
      <c r="AE322" s="25"/>
      <c r="AF322" s="25"/>
      <c r="AG322" s="25"/>
      <c r="AH322" s="25"/>
      <c r="AI322" s="25"/>
      <c r="AJ322" s="25"/>
    </row>
    <row r="323" spans="1:36" ht="12.75" customHeight="1" x14ac:dyDescent="0.25">
      <c r="A323" s="25"/>
      <c r="B323" s="25"/>
      <c r="C323" s="25"/>
      <c r="D323" s="25"/>
      <c r="E323" s="25"/>
      <c r="F323" s="25"/>
      <c r="G323" s="25"/>
      <c r="H323" s="25"/>
      <c r="I323" s="25"/>
      <c r="J323" s="25"/>
      <c r="K323" s="25"/>
      <c r="L323" s="25"/>
      <c r="M323" s="25"/>
      <c r="N323" s="25"/>
      <c r="O323" s="25"/>
      <c r="P323" s="25"/>
      <c r="Q323" s="25"/>
      <c r="R323" s="25"/>
      <c r="S323" s="25"/>
      <c r="T323" s="174"/>
      <c r="U323" s="174"/>
      <c r="V323" s="174"/>
      <c r="W323" s="174"/>
      <c r="X323" s="25"/>
      <c r="Y323" s="25"/>
      <c r="Z323" s="25"/>
      <c r="AA323" s="25"/>
      <c r="AB323" s="25"/>
      <c r="AC323" s="25"/>
      <c r="AD323" s="25"/>
      <c r="AE323" s="25"/>
      <c r="AF323" s="25"/>
      <c r="AG323" s="25"/>
      <c r="AH323" s="25"/>
      <c r="AI323" s="25"/>
      <c r="AJ323" s="25"/>
    </row>
    <row r="324" spans="1:36" ht="12.75" customHeight="1" x14ac:dyDescent="0.25">
      <c r="A324" s="25"/>
      <c r="B324" s="25"/>
      <c r="C324" s="25"/>
      <c r="D324" s="25"/>
      <c r="E324" s="25"/>
      <c r="F324" s="25"/>
      <c r="G324" s="25"/>
      <c r="H324" s="25"/>
      <c r="I324" s="25"/>
      <c r="J324" s="25"/>
      <c r="K324" s="25"/>
      <c r="L324" s="25"/>
      <c r="M324" s="25"/>
      <c r="N324" s="25"/>
      <c r="O324" s="25"/>
      <c r="P324" s="25"/>
      <c r="Q324" s="25"/>
      <c r="R324" s="25"/>
      <c r="S324" s="25"/>
      <c r="T324" s="174"/>
      <c r="U324" s="174"/>
      <c r="V324" s="174"/>
      <c r="W324" s="174"/>
      <c r="X324" s="25"/>
      <c r="Y324" s="25"/>
      <c r="Z324" s="25"/>
      <c r="AA324" s="25"/>
      <c r="AB324" s="25"/>
      <c r="AC324" s="25"/>
      <c r="AD324" s="25"/>
      <c r="AE324" s="25"/>
      <c r="AF324" s="25"/>
      <c r="AG324" s="25"/>
      <c r="AH324" s="25"/>
      <c r="AI324" s="25"/>
      <c r="AJ324" s="25"/>
    </row>
    <row r="325" spans="1:36" ht="12.75" customHeight="1" x14ac:dyDescent="0.25">
      <c r="A325" s="25"/>
      <c r="B325" s="25"/>
      <c r="C325" s="25"/>
      <c r="D325" s="25"/>
      <c r="E325" s="25"/>
      <c r="F325" s="25"/>
      <c r="G325" s="25"/>
      <c r="H325" s="25"/>
      <c r="I325" s="25"/>
      <c r="J325" s="25"/>
      <c r="K325" s="25"/>
      <c r="L325" s="25"/>
      <c r="M325" s="25"/>
      <c r="N325" s="25"/>
      <c r="O325" s="25"/>
      <c r="P325" s="25"/>
      <c r="Q325" s="25"/>
      <c r="R325" s="25"/>
      <c r="S325" s="25"/>
      <c r="T325" s="174"/>
      <c r="U325" s="174"/>
      <c r="V325" s="174"/>
      <c r="W325" s="174"/>
      <c r="X325" s="25"/>
      <c r="Y325" s="25"/>
      <c r="Z325" s="25"/>
      <c r="AA325" s="25"/>
      <c r="AB325" s="25"/>
      <c r="AC325" s="25"/>
      <c r="AD325" s="25"/>
      <c r="AE325" s="25"/>
      <c r="AF325" s="25"/>
      <c r="AG325" s="25"/>
      <c r="AH325" s="25"/>
      <c r="AI325" s="25"/>
      <c r="AJ325" s="25"/>
    </row>
    <row r="326" spans="1:36" ht="12.75" customHeight="1" x14ac:dyDescent="0.25">
      <c r="A326" s="25"/>
      <c r="B326" s="25"/>
      <c r="C326" s="25"/>
      <c r="D326" s="25"/>
      <c r="E326" s="25"/>
      <c r="F326" s="25"/>
      <c r="G326" s="25"/>
      <c r="H326" s="25"/>
      <c r="I326" s="25"/>
      <c r="J326" s="25"/>
      <c r="K326" s="25"/>
      <c r="L326" s="25"/>
      <c r="M326" s="25"/>
      <c r="N326" s="25"/>
      <c r="O326" s="25"/>
      <c r="P326" s="25"/>
      <c r="Q326" s="25"/>
      <c r="R326" s="25"/>
      <c r="S326" s="25"/>
      <c r="T326" s="174"/>
      <c r="U326" s="174"/>
      <c r="V326" s="174"/>
      <c r="W326" s="174"/>
      <c r="X326" s="25"/>
      <c r="Y326" s="25"/>
      <c r="Z326" s="25"/>
      <c r="AA326" s="25"/>
      <c r="AB326" s="25"/>
      <c r="AC326" s="25"/>
      <c r="AD326" s="25"/>
      <c r="AE326" s="25"/>
      <c r="AF326" s="25"/>
      <c r="AG326" s="25"/>
      <c r="AH326" s="25"/>
      <c r="AI326" s="25"/>
      <c r="AJ326" s="25"/>
    </row>
    <row r="327" spans="1:36" ht="12.75" customHeight="1" x14ac:dyDescent="0.25">
      <c r="A327" s="25"/>
      <c r="B327" s="25"/>
      <c r="C327" s="25"/>
      <c r="D327" s="25"/>
      <c r="E327" s="25"/>
      <c r="F327" s="25"/>
      <c r="G327" s="25"/>
      <c r="H327" s="25"/>
      <c r="I327" s="25"/>
      <c r="J327" s="25"/>
      <c r="K327" s="25"/>
      <c r="L327" s="25"/>
      <c r="M327" s="25"/>
      <c r="N327" s="25"/>
      <c r="O327" s="25"/>
      <c r="P327" s="25"/>
      <c r="Q327" s="25"/>
      <c r="R327" s="25"/>
      <c r="S327" s="25"/>
      <c r="T327" s="174"/>
      <c r="U327" s="174"/>
      <c r="V327" s="174"/>
      <c r="W327" s="174"/>
      <c r="X327" s="25"/>
      <c r="Y327" s="25"/>
      <c r="Z327" s="25"/>
      <c r="AA327" s="25"/>
      <c r="AB327" s="25"/>
      <c r="AC327" s="25"/>
      <c r="AD327" s="25"/>
      <c r="AE327" s="25"/>
      <c r="AF327" s="25"/>
      <c r="AG327" s="25"/>
      <c r="AH327" s="25"/>
      <c r="AI327" s="25"/>
      <c r="AJ327" s="25"/>
    </row>
    <row r="328" spans="1:36" ht="12.75" customHeight="1" x14ac:dyDescent="0.25">
      <c r="A328" s="25"/>
      <c r="B328" s="25"/>
      <c r="C328" s="25"/>
      <c r="D328" s="25"/>
      <c r="E328" s="25"/>
      <c r="F328" s="25"/>
      <c r="G328" s="25"/>
      <c r="H328" s="25"/>
      <c r="I328" s="25"/>
      <c r="J328" s="25"/>
      <c r="K328" s="25"/>
      <c r="L328" s="25"/>
      <c r="M328" s="25"/>
      <c r="N328" s="25"/>
      <c r="O328" s="25"/>
      <c r="P328" s="25"/>
      <c r="Q328" s="25"/>
      <c r="R328" s="25"/>
      <c r="S328" s="25"/>
      <c r="T328" s="174"/>
      <c r="U328" s="174"/>
      <c r="V328" s="174"/>
      <c r="W328" s="174"/>
      <c r="X328" s="25"/>
      <c r="Y328" s="25"/>
      <c r="Z328" s="25"/>
      <c r="AA328" s="25"/>
      <c r="AB328" s="25"/>
      <c r="AC328" s="25"/>
      <c r="AD328" s="25"/>
      <c r="AE328" s="25"/>
      <c r="AF328" s="25"/>
      <c r="AG328" s="25"/>
      <c r="AH328" s="25"/>
      <c r="AI328" s="25"/>
      <c r="AJ328" s="25"/>
    </row>
    <row r="329" spans="1:36" ht="12.75" customHeight="1" x14ac:dyDescent="0.25">
      <c r="A329" s="25"/>
      <c r="B329" s="25"/>
      <c r="C329" s="25"/>
      <c r="D329" s="25"/>
      <c r="E329" s="25"/>
      <c r="F329" s="25"/>
      <c r="G329" s="25"/>
      <c r="H329" s="25"/>
      <c r="I329" s="25"/>
      <c r="J329" s="25"/>
      <c r="K329" s="25"/>
      <c r="L329" s="25"/>
      <c r="M329" s="25"/>
      <c r="N329" s="25"/>
      <c r="O329" s="25"/>
      <c r="P329" s="25"/>
      <c r="Q329" s="25"/>
      <c r="R329" s="25"/>
      <c r="S329" s="25"/>
      <c r="T329" s="174"/>
      <c r="U329" s="174"/>
      <c r="V329" s="174"/>
      <c r="W329" s="174"/>
      <c r="X329" s="25"/>
      <c r="Y329" s="25"/>
      <c r="Z329" s="25"/>
      <c r="AA329" s="25"/>
      <c r="AB329" s="25"/>
      <c r="AC329" s="25"/>
      <c r="AD329" s="25"/>
      <c r="AE329" s="25"/>
      <c r="AF329" s="25"/>
      <c r="AG329" s="25"/>
      <c r="AH329" s="25"/>
      <c r="AI329" s="25"/>
      <c r="AJ329" s="25"/>
    </row>
    <row r="330" spans="1:36" ht="12.75" customHeight="1" x14ac:dyDescent="0.25">
      <c r="A330" s="25"/>
      <c r="B330" s="25"/>
      <c r="C330" s="25"/>
      <c r="D330" s="25"/>
      <c r="E330" s="25"/>
      <c r="F330" s="25"/>
      <c r="G330" s="25"/>
      <c r="H330" s="25"/>
      <c r="I330" s="25"/>
      <c r="J330" s="25"/>
      <c r="K330" s="25"/>
      <c r="L330" s="25"/>
      <c r="M330" s="25"/>
      <c r="N330" s="25"/>
      <c r="O330" s="25"/>
      <c r="P330" s="25"/>
      <c r="Q330" s="25"/>
      <c r="R330" s="25"/>
      <c r="S330" s="25"/>
      <c r="T330" s="174"/>
      <c r="U330" s="174"/>
      <c r="V330" s="174"/>
      <c r="W330" s="174"/>
      <c r="X330" s="25"/>
      <c r="Y330" s="25"/>
      <c r="Z330" s="25"/>
      <c r="AA330" s="25"/>
      <c r="AB330" s="25"/>
      <c r="AC330" s="25"/>
      <c r="AD330" s="25"/>
      <c r="AE330" s="25"/>
      <c r="AF330" s="25"/>
      <c r="AG330" s="25"/>
      <c r="AH330" s="25"/>
      <c r="AI330" s="25"/>
      <c r="AJ330" s="25"/>
    </row>
    <row r="331" spans="1:36" ht="12.75" customHeight="1" x14ac:dyDescent="0.25">
      <c r="A331" s="25"/>
      <c r="B331" s="25"/>
      <c r="C331" s="25"/>
      <c r="D331" s="25"/>
      <c r="E331" s="25"/>
      <c r="F331" s="25"/>
      <c r="G331" s="25"/>
      <c r="H331" s="25"/>
      <c r="I331" s="25"/>
      <c r="J331" s="25"/>
      <c r="K331" s="25"/>
      <c r="L331" s="25"/>
      <c r="M331" s="25"/>
      <c r="N331" s="25"/>
      <c r="O331" s="25"/>
      <c r="P331" s="25"/>
      <c r="Q331" s="25"/>
      <c r="R331" s="25"/>
      <c r="S331" s="25"/>
      <c r="T331" s="174"/>
      <c r="U331" s="174"/>
      <c r="V331" s="174"/>
      <c r="W331" s="174"/>
      <c r="X331" s="25"/>
      <c r="Y331" s="25"/>
      <c r="Z331" s="25"/>
      <c r="AA331" s="25"/>
      <c r="AB331" s="25"/>
      <c r="AC331" s="25"/>
      <c r="AD331" s="25"/>
      <c r="AE331" s="25"/>
      <c r="AF331" s="25"/>
      <c r="AG331" s="25"/>
      <c r="AH331" s="25"/>
      <c r="AI331" s="25"/>
      <c r="AJ331" s="25"/>
    </row>
    <row r="332" spans="1:36" ht="12.75" customHeight="1" x14ac:dyDescent="0.25">
      <c r="A332" s="25"/>
      <c r="B332" s="25"/>
      <c r="C332" s="25"/>
      <c r="D332" s="25"/>
      <c r="E332" s="25"/>
      <c r="F332" s="25"/>
      <c r="G332" s="25"/>
      <c r="H332" s="25"/>
      <c r="I332" s="25"/>
      <c r="J332" s="25"/>
      <c r="K332" s="25"/>
      <c r="L332" s="25"/>
      <c r="M332" s="25"/>
      <c r="N332" s="25"/>
      <c r="O332" s="25"/>
      <c r="P332" s="25"/>
      <c r="Q332" s="25"/>
      <c r="R332" s="25"/>
      <c r="S332" s="25"/>
      <c r="T332" s="174"/>
      <c r="U332" s="174"/>
      <c r="V332" s="174"/>
      <c r="W332" s="174"/>
      <c r="X332" s="25"/>
      <c r="Y332" s="25"/>
      <c r="Z332" s="25"/>
      <c r="AA332" s="25"/>
      <c r="AB332" s="25"/>
      <c r="AC332" s="25"/>
      <c r="AD332" s="25"/>
      <c r="AE332" s="25"/>
      <c r="AF332" s="25"/>
      <c r="AG332" s="25"/>
      <c r="AH332" s="25"/>
      <c r="AI332" s="25"/>
      <c r="AJ332" s="25"/>
    </row>
    <row r="333" spans="1:36" ht="12.75" customHeight="1" x14ac:dyDescent="0.25">
      <c r="A333" s="25"/>
      <c r="B333" s="25"/>
      <c r="C333" s="25"/>
      <c r="D333" s="25"/>
      <c r="E333" s="25"/>
      <c r="F333" s="25"/>
      <c r="G333" s="25"/>
      <c r="H333" s="25"/>
      <c r="I333" s="25"/>
      <c r="J333" s="25"/>
      <c r="K333" s="25"/>
      <c r="L333" s="25"/>
      <c r="M333" s="25"/>
      <c r="N333" s="25"/>
      <c r="O333" s="25"/>
      <c r="P333" s="25"/>
      <c r="Q333" s="25"/>
      <c r="R333" s="25"/>
      <c r="S333" s="25"/>
      <c r="T333" s="174"/>
      <c r="U333" s="174"/>
      <c r="V333" s="174"/>
      <c r="W333" s="174"/>
      <c r="X333" s="25"/>
      <c r="Y333" s="25"/>
      <c r="Z333" s="25"/>
      <c r="AA333" s="25"/>
      <c r="AB333" s="25"/>
      <c r="AC333" s="25"/>
      <c r="AD333" s="25"/>
      <c r="AE333" s="25"/>
      <c r="AF333" s="25"/>
      <c r="AG333" s="25"/>
      <c r="AH333" s="25"/>
      <c r="AI333" s="25"/>
      <c r="AJ333" s="25"/>
    </row>
    <row r="334" spans="1:36" ht="12.75" customHeight="1" x14ac:dyDescent="0.25">
      <c r="A334" s="25"/>
      <c r="B334" s="25"/>
      <c r="C334" s="25"/>
      <c r="D334" s="25"/>
      <c r="E334" s="25"/>
      <c r="F334" s="25"/>
      <c r="G334" s="25"/>
      <c r="H334" s="25"/>
      <c r="I334" s="25"/>
      <c r="J334" s="25"/>
      <c r="K334" s="25"/>
      <c r="L334" s="25"/>
      <c r="M334" s="25"/>
      <c r="N334" s="25"/>
      <c r="O334" s="25"/>
      <c r="P334" s="25"/>
      <c r="Q334" s="25"/>
      <c r="R334" s="25"/>
      <c r="S334" s="25"/>
      <c r="T334" s="174"/>
      <c r="U334" s="174"/>
      <c r="V334" s="174"/>
      <c r="W334" s="174"/>
      <c r="X334" s="25"/>
      <c r="Y334" s="25"/>
      <c r="Z334" s="25"/>
      <c r="AA334" s="25"/>
      <c r="AB334" s="25"/>
      <c r="AC334" s="25"/>
      <c r="AD334" s="25"/>
      <c r="AE334" s="25"/>
      <c r="AF334" s="25"/>
      <c r="AG334" s="25"/>
      <c r="AH334" s="25"/>
      <c r="AI334" s="25"/>
      <c r="AJ334" s="25"/>
    </row>
    <row r="335" spans="1:36" ht="12.75" customHeight="1" x14ac:dyDescent="0.25">
      <c r="A335" s="25"/>
      <c r="B335" s="25"/>
      <c r="C335" s="25"/>
      <c r="D335" s="25"/>
      <c r="E335" s="25"/>
      <c r="F335" s="25"/>
      <c r="G335" s="25"/>
      <c r="H335" s="25"/>
      <c r="I335" s="25"/>
      <c r="J335" s="25"/>
      <c r="K335" s="25"/>
      <c r="L335" s="25"/>
      <c r="M335" s="25"/>
      <c r="N335" s="25"/>
      <c r="O335" s="25"/>
      <c r="P335" s="25"/>
      <c r="Q335" s="25"/>
      <c r="R335" s="25"/>
      <c r="S335" s="25"/>
      <c r="T335" s="174"/>
      <c r="U335" s="174"/>
      <c r="V335" s="174"/>
      <c r="W335" s="174"/>
      <c r="X335" s="25"/>
      <c r="Y335" s="25"/>
      <c r="Z335" s="25"/>
      <c r="AA335" s="25"/>
      <c r="AB335" s="25"/>
      <c r="AC335" s="25"/>
      <c r="AD335" s="25"/>
      <c r="AE335" s="25"/>
      <c r="AF335" s="25"/>
      <c r="AG335" s="25"/>
      <c r="AH335" s="25"/>
      <c r="AI335" s="25"/>
      <c r="AJ335" s="25"/>
    </row>
    <row r="336" spans="1:36" ht="12.75" customHeight="1" x14ac:dyDescent="0.25">
      <c r="A336" s="25"/>
      <c r="B336" s="25"/>
      <c r="C336" s="25"/>
      <c r="D336" s="25"/>
      <c r="E336" s="25"/>
      <c r="F336" s="25"/>
      <c r="G336" s="25"/>
      <c r="H336" s="25"/>
      <c r="I336" s="25"/>
      <c r="J336" s="25"/>
      <c r="K336" s="25"/>
      <c r="L336" s="25"/>
      <c r="M336" s="25"/>
      <c r="N336" s="25"/>
      <c r="O336" s="25"/>
      <c r="P336" s="25"/>
      <c r="Q336" s="25"/>
      <c r="R336" s="25"/>
      <c r="S336" s="25"/>
      <c r="T336" s="174"/>
      <c r="U336" s="174"/>
      <c r="V336" s="174"/>
      <c r="W336" s="174"/>
      <c r="X336" s="25"/>
      <c r="Y336" s="25"/>
      <c r="Z336" s="25"/>
      <c r="AA336" s="25"/>
      <c r="AB336" s="25"/>
      <c r="AC336" s="25"/>
      <c r="AD336" s="25"/>
      <c r="AE336" s="25"/>
      <c r="AF336" s="25"/>
      <c r="AG336" s="25"/>
      <c r="AH336" s="25"/>
      <c r="AI336" s="25"/>
      <c r="AJ336" s="25"/>
    </row>
    <row r="337" spans="1:36" ht="12.75" customHeight="1" x14ac:dyDescent="0.25">
      <c r="A337" s="25"/>
      <c r="B337" s="25"/>
      <c r="C337" s="25"/>
      <c r="D337" s="25"/>
      <c r="E337" s="25"/>
      <c r="F337" s="25"/>
      <c r="G337" s="25"/>
      <c r="H337" s="25"/>
      <c r="I337" s="25"/>
      <c r="J337" s="25"/>
      <c r="K337" s="25"/>
      <c r="L337" s="25"/>
      <c r="M337" s="25"/>
      <c r="N337" s="25"/>
      <c r="O337" s="25"/>
      <c r="P337" s="25"/>
      <c r="Q337" s="25"/>
      <c r="R337" s="25"/>
      <c r="S337" s="25"/>
      <c r="T337" s="174"/>
      <c r="U337" s="174"/>
      <c r="V337" s="174"/>
      <c r="W337" s="174"/>
      <c r="X337" s="25"/>
      <c r="Y337" s="25"/>
      <c r="Z337" s="25"/>
      <c r="AA337" s="25"/>
      <c r="AB337" s="25"/>
      <c r="AC337" s="25"/>
      <c r="AD337" s="25"/>
      <c r="AE337" s="25"/>
      <c r="AF337" s="25"/>
      <c r="AG337" s="25"/>
      <c r="AH337" s="25"/>
      <c r="AI337" s="25"/>
      <c r="AJ337" s="25"/>
    </row>
    <row r="338" spans="1:36" ht="12.75" customHeight="1" x14ac:dyDescent="0.25">
      <c r="A338" s="25"/>
      <c r="B338" s="25"/>
      <c r="C338" s="25"/>
      <c r="D338" s="25"/>
      <c r="E338" s="25"/>
      <c r="F338" s="25"/>
      <c r="G338" s="25"/>
      <c r="H338" s="25"/>
      <c r="I338" s="25"/>
      <c r="J338" s="25"/>
      <c r="K338" s="25"/>
      <c r="L338" s="25"/>
      <c r="M338" s="25"/>
      <c r="N338" s="25"/>
      <c r="O338" s="25"/>
      <c r="P338" s="25"/>
      <c r="Q338" s="25"/>
      <c r="R338" s="25"/>
      <c r="S338" s="25"/>
      <c r="T338" s="174"/>
      <c r="U338" s="174"/>
      <c r="V338" s="174"/>
      <c r="W338" s="174"/>
      <c r="X338" s="25"/>
      <c r="Y338" s="25"/>
      <c r="Z338" s="25"/>
      <c r="AA338" s="25"/>
      <c r="AB338" s="25"/>
      <c r="AC338" s="25"/>
      <c r="AD338" s="25"/>
      <c r="AE338" s="25"/>
      <c r="AF338" s="25"/>
      <c r="AG338" s="25"/>
      <c r="AH338" s="25"/>
      <c r="AI338" s="25"/>
      <c r="AJ338" s="25"/>
    </row>
    <row r="339" spans="1:36" ht="12.75" customHeight="1" x14ac:dyDescent="0.25">
      <c r="A339" s="25"/>
      <c r="B339" s="25"/>
      <c r="C339" s="25"/>
      <c r="D339" s="25"/>
      <c r="E339" s="25"/>
      <c r="F339" s="25"/>
      <c r="G339" s="25"/>
      <c r="H339" s="25"/>
      <c r="I339" s="25"/>
      <c r="J339" s="25"/>
      <c r="K339" s="25"/>
      <c r="L339" s="25"/>
      <c r="M339" s="25"/>
      <c r="N339" s="25"/>
      <c r="O339" s="25"/>
      <c r="P339" s="25"/>
      <c r="Q339" s="25"/>
      <c r="R339" s="25"/>
      <c r="S339" s="25"/>
      <c r="T339" s="174"/>
      <c r="U339" s="174"/>
      <c r="V339" s="174"/>
      <c r="W339" s="174"/>
      <c r="X339" s="25"/>
      <c r="Y339" s="25"/>
      <c r="Z339" s="25"/>
      <c r="AA339" s="25"/>
      <c r="AB339" s="25"/>
      <c r="AC339" s="25"/>
      <c r="AD339" s="25"/>
      <c r="AE339" s="25"/>
      <c r="AF339" s="25"/>
      <c r="AG339" s="25"/>
      <c r="AH339" s="25"/>
      <c r="AI339" s="25"/>
      <c r="AJ339" s="25"/>
    </row>
    <row r="340" spans="1:36" ht="12.75" customHeight="1" x14ac:dyDescent="0.25">
      <c r="A340" s="25"/>
      <c r="B340" s="25"/>
      <c r="C340" s="25"/>
      <c r="D340" s="25"/>
      <c r="E340" s="25"/>
      <c r="F340" s="25"/>
      <c r="G340" s="25"/>
      <c r="H340" s="25"/>
      <c r="I340" s="25"/>
      <c r="J340" s="25"/>
      <c r="K340" s="25"/>
      <c r="L340" s="25"/>
      <c r="M340" s="25"/>
      <c r="N340" s="25"/>
      <c r="O340" s="25"/>
      <c r="P340" s="25"/>
      <c r="Q340" s="25"/>
      <c r="R340" s="25"/>
      <c r="S340" s="25"/>
      <c r="T340" s="174"/>
      <c r="U340" s="174"/>
      <c r="V340" s="174"/>
      <c r="W340" s="174"/>
      <c r="X340" s="25"/>
      <c r="Y340" s="25"/>
      <c r="Z340" s="25"/>
      <c r="AA340" s="25"/>
      <c r="AB340" s="25"/>
      <c r="AC340" s="25"/>
      <c r="AD340" s="25"/>
      <c r="AE340" s="25"/>
      <c r="AF340" s="25"/>
      <c r="AG340" s="25"/>
      <c r="AH340" s="25"/>
      <c r="AI340" s="25"/>
      <c r="AJ340" s="25"/>
    </row>
    <row r="341" spans="1:36" ht="12.75" customHeight="1" x14ac:dyDescent="0.25">
      <c r="A341" s="25"/>
      <c r="B341" s="25"/>
      <c r="C341" s="25"/>
      <c r="D341" s="25"/>
      <c r="E341" s="25"/>
      <c r="F341" s="25"/>
      <c r="G341" s="25"/>
      <c r="H341" s="25"/>
      <c r="I341" s="25"/>
      <c r="J341" s="25"/>
      <c r="K341" s="25"/>
      <c r="L341" s="25"/>
      <c r="M341" s="25"/>
      <c r="N341" s="25"/>
      <c r="O341" s="25"/>
      <c r="P341" s="25"/>
      <c r="Q341" s="25"/>
      <c r="R341" s="25"/>
      <c r="S341" s="25"/>
      <c r="T341" s="174"/>
      <c r="U341" s="174"/>
      <c r="V341" s="174"/>
      <c r="W341" s="174"/>
      <c r="X341" s="25"/>
      <c r="Y341" s="25"/>
      <c r="Z341" s="25"/>
      <c r="AA341" s="25"/>
      <c r="AB341" s="25"/>
      <c r="AC341" s="25"/>
      <c r="AD341" s="25"/>
      <c r="AE341" s="25"/>
      <c r="AF341" s="25"/>
      <c r="AG341" s="25"/>
      <c r="AH341" s="25"/>
      <c r="AI341" s="25"/>
      <c r="AJ341" s="25"/>
    </row>
    <row r="342" spans="1:36" ht="12.75" customHeight="1" x14ac:dyDescent="0.25">
      <c r="A342" s="25"/>
      <c r="B342" s="25"/>
      <c r="C342" s="25"/>
      <c r="D342" s="25"/>
      <c r="E342" s="25"/>
      <c r="F342" s="25"/>
      <c r="G342" s="25"/>
      <c r="H342" s="25"/>
      <c r="I342" s="25"/>
      <c r="J342" s="25"/>
      <c r="K342" s="25"/>
      <c r="L342" s="25"/>
      <c r="M342" s="25"/>
      <c r="N342" s="25"/>
      <c r="O342" s="25"/>
      <c r="P342" s="25"/>
      <c r="Q342" s="25"/>
      <c r="R342" s="25"/>
      <c r="S342" s="25"/>
      <c r="T342" s="174"/>
      <c r="U342" s="174"/>
      <c r="V342" s="174"/>
      <c r="W342" s="174"/>
      <c r="X342" s="25"/>
      <c r="Y342" s="25"/>
      <c r="Z342" s="25"/>
      <c r="AA342" s="25"/>
      <c r="AB342" s="25"/>
      <c r="AC342" s="25"/>
      <c r="AD342" s="25"/>
      <c r="AE342" s="25"/>
      <c r="AF342" s="25"/>
      <c r="AG342" s="25"/>
      <c r="AH342" s="25"/>
      <c r="AI342" s="25"/>
      <c r="AJ342" s="25"/>
    </row>
    <row r="343" spans="1:36" ht="12.75" customHeight="1" x14ac:dyDescent="0.25">
      <c r="A343" s="25"/>
      <c r="B343" s="25"/>
      <c r="C343" s="25"/>
      <c r="D343" s="25"/>
      <c r="E343" s="25"/>
      <c r="F343" s="25"/>
      <c r="G343" s="25"/>
      <c r="H343" s="25"/>
      <c r="I343" s="25"/>
      <c r="J343" s="25"/>
      <c r="K343" s="25"/>
      <c r="L343" s="25"/>
      <c r="M343" s="25"/>
      <c r="N343" s="25"/>
      <c r="O343" s="25"/>
      <c r="P343" s="25"/>
      <c r="Q343" s="25"/>
      <c r="R343" s="25"/>
      <c r="S343" s="25"/>
      <c r="T343" s="174"/>
      <c r="U343" s="174"/>
      <c r="V343" s="174"/>
      <c r="W343" s="174"/>
      <c r="X343" s="25"/>
      <c r="Y343" s="25"/>
      <c r="Z343" s="25"/>
      <c r="AA343" s="25"/>
      <c r="AB343" s="25"/>
      <c r="AC343" s="25"/>
      <c r="AD343" s="25"/>
      <c r="AE343" s="25"/>
      <c r="AF343" s="25"/>
      <c r="AG343" s="25"/>
      <c r="AH343" s="25"/>
      <c r="AI343" s="25"/>
      <c r="AJ343" s="25"/>
    </row>
    <row r="344" spans="1:36" ht="12.75" customHeight="1" x14ac:dyDescent="0.25">
      <c r="A344" s="25"/>
      <c r="B344" s="25"/>
      <c r="C344" s="25"/>
      <c r="D344" s="25"/>
      <c r="E344" s="25"/>
      <c r="F344" s="25"/>
      <c r="G344" s="25"/>
      <c r="H344" s="25"/>
      <c r="I344" s="25"/>
      <c r="J344" s="25"/>
      <c r="K344" s="25"/>
      <c r="L344" s="25"/>
      <c r="M344" s="25"/>
      <c r="N344" s="25"/>
      <c r="O344" s="25"/>
      <c r="P344" s="25"/>
      <c r="Q344" s="25"/>
      <c r="R344" s="25"/>
      <c r="S344" s="25"/>
      <c r="T344" s="174"/>
      <c r="U344" s="174"/>
      <c r="V344" s="174"/>
      <c r="W344" s="174"/>
      <c r="X344" s="25"/>
      <c r="Y344" s="25"/>
      <c r="Z344" s="25"/>
      <c r="AA344" s="25"/>
      <c r="AB344" s="25"/>
      <c r="AC344" s="25"/>
      <c r="AD344" s="25"/>
      <c r="AE344" s="25"/>
      <c r="AF344" s="25"/>
      <c r="AG344" s="25"/>
      <c r="AH344" s="25"/>
      <c r="AI344" s="25"/>
      <c r="AJ344" s="25"/>
    </row>
    <row r="345" spans="1:36" ht="12.75" customHeight="1" x14ac:dyDescent="0.25">
      <c r="A345" s="25"/>
      <c r="B345" s="25"/>
      <c r="C345" s="25"/>
      <c r="D345" s="25"/>
      <c r="E345" s="25"/>
      <c r="F345" s="25"/>
      <c r="G345" s="25"/>
      <c r="H345" s="25"/>
      <c r="I345" s="25"/>
      <c r="J345" s="25"/>
      <c r="K345" s="25"/>
      <c r="L345" s="25"/>
      <c r="M345" s="25"/>
      <c r="N345" s="25"/>
      <c r="O345" s="25"/>
      <c r="P345" s="25"/>
      <c r="Q345" s="25"/>
      <c r="R345" s="25"/>
      <c r="S345" s="25"/>
      <c r="T345" s="174"/>
      <c r="U345" s="174"/>
      <c r="V345" s="174"/>
      <c r="W345" s="174"/>
      <c r="X345" s="25"/>
      <c r="Y345" s="25"/>
      <c r="Z345" s="25"/>
      <c r="AA345" s="25"/>
      <c r="AB345" s="25"/>
      <c r="AC345" s="25"/>
      <c r="AD345" s="25"/>
      <c r="AE345" s="25"/>
      <c r="AF345" s="25"/>
      <c r="AG345" s="25"/>
      <c r="AH345" s="25"/>
      <c r="AI345" s="25"/>
      <c r="AJ345" s="25"/>
    </row>
    <row r="346" spans="1:36" ht="12.75" customHeight="1" x14ac:dyDescent="0.25">
      <c r="A346" s="25"/>
      <c r="B346" s="25"/>
      <c r="C346" s="25"/>
      <c r="D346" s="25"/>
      <c r="E346" s="25"/>
      <c r="F346" s="25"/>
      <c r="G346" s="25"/>
      <c r="H346" s="25"/>
      <c r="I346" s="25"/>
      <c r="J346" s="25"/>
      <c r="K346" s="25"/>
      <c r="L346" s="25"/>
      <c r="M346" s="25"/>
      <c r="N346" s="25"/>
      <c r="O346" s="25"/>
      <c r="P346" s="25"/>
      <c r="Q346" s="25"/>
      <c r="R346" s="25"/>
      <c r="S346" s="25"/>
      <c r="T346" s="174"/>
      <c r="U346" s="174"/>
      <c r="V346" s="174"/>
      <c r="W346" s="174"/>
      <c r="X346" s="25"/>
      <c r="Y346" s="25"/>
      <c r="Z346" s="25"/>
      <c r="AA346" s="25"/>
      <c r="AB346" s="25"/>
      <c r="AC346" s="25"/>
      <c r="AD346" s="25"/>
      <c r="AE346" s="25"/>
      <c r="AF346" s="25"/>
      <c r="AG346" s="25"/>
      <c r="AH346" s="25"/>
      <c r="AI346" s="25"/>
      <c r="AJ346" s="25"/>
    </row>
    <row r="347" spans="1:36" ht="12.75" customHeight="1" x14ac:dyDescent="0.25">
      <c r="A347" s="25"/>
      <c r="B347" s="25"/>
      <c r="C347" s="25"/>
      <c r="D347" s="25"/>
      <c r="E347" s="25"/>
      <c r="F347" s="25"/>
      <c r="G347" s="25"/>
      <c r="H347" s="25"/>
      <c r="I347" s="25"/>
      <c r="J347" s="25"/>
      <c r="K347" s="25"/>
      <c r="L347" s="25"/>
      <c r="M347" s="25"/>
      <c r="N347" s="25"/>
      <c r="O347" s="25"/>
      <c r="P347" s="25"/>
      <c r="Q347" s="25"/>
      <c r="R347" s="25"/>
      <c r="S347" s="25"/>
      <c r="T347" s="174"/>
      <c r="U347" s="174"/>
      <c r="V347" s="174"/>
      <c r="W347" s="174"/>
      <c r="X347" s="25"/>
      <c r="Y347" s="25"/>
      <c r="Z347" s="25"/>
      <c r="AA347" s="25"/>
      <c r="AB347" s="25"/>
      <c r="AC347" s="25"/>
      <c r="AD347" s="25"/>
      <c r="AE347" s="25"/>
      <c r="AF347" s="25"/>
      <c r="AG347" s="25"/>
      <c r="AH347" s="25"/>
      <c r="AI347" s="25"/>
      <c r="AJ347" s="25"/>
    </row>
    <row r="348" spans="1:36" ht="12.75" customHeight="1" x14ac:dyDescent="0.25">
      <c r="A348" s="25"/>
      <c r="B348" s="25"/>
      <c r="C348" s="25"/>
      <c r="D348" s="25"/>
      <c r="E348" s="25"/>
      <c r="F348" s="25"/>
      <c r="G348" s="25"/>
      <c r="H348" s="25"/>
      <c r="I348" s="25"/>
      <c r="J348" s="25"/>
      <c r="K348" s="25"/>
      <c r="L348" s="25"/>
      <c r="M348" s="25"/>
      <c r="N348" s="25"/>
      <c r="O348" s="25"/>
      <c r="P348" s="25"/>
      <c r="Q348" s="25"/>
      <c r="R348" s="25"/>
      <c r="S348" s="25"/>
      <c r="T348" s="174"/>
      <c r="U348" s="174"/>
      <c r="V348" s="174"/>
      <c r="W348" s="174"/>
      <c r="X348" s="25"/>
      <c r="Y348" s="25"/>
      <c r="Z348" s="25"/>
      <c r="AA348" s="25"/>
      <c r="AB348" s="25"/>
      <c r="AC348" s="25"/>
      <c r="AD348" s="25"/>
      <c r="AE348" s="25"/>
      <c r="AF348" s="25"/>
      <c r="AG348" s="25"/>
      <c r="AH348" s="25"/>
      <c r="AI348" s="25"/>
      <c r="AJ348" s="25"/>
    </row>
    <row r="349" spans="1:36" ht="12.75" customHeight="1" x14ac:dyDescent="0.25">
      <c r="A349" s="25"/>
      <c r="B349" s="25"/>
      <c r="C349" s="25"/>
      <c r="D349" s="25"/>
      <c r="E349" s="25"/>
      <c r="F349" s="25"/>
      <c r="G349" s="25"/>
      <c r="H349" s="25"/>
      <c r="I349" s="25"/>
      <c r="J349" s="25"/>
      <c r="K349" s="25"/>
      <c r="L349" s="25"/>
      <c r="M349" s="25"/>
      <c r="N349" s="25"/>
      <c r="O349" s="25"/>
      <c r="P349" s="25"/>
      <c r="Q349" s="25"/>
      <c r="R349" s="25"/>
      <c r="S349" s="25"/>
      <c r="T349" s="174"/>
      <c r="U349" s="174"/>
      <c r="V349" s="174"/>
      <c r="W349" s="174"/>
      <c r="X349" s="25"/>
      <c r="Y349" s="25"/>
      <c r="Z349" s="25"/>
      <c r="AA349" s="25"/>
      <c r="AB349" s="25"/>
      <c r="AC349" s="25"/>
      <c r="AD349" s="25"/>
      <c r="AE349" s="25"/>
      <c r="AF349" s="25"/>
      <c r="AG349" s="25"/>
      <c r="AH349" s="25"/>
      <c r="AI349" s="25"/>
      <c r="AJ349" s="25"/>
    </row>
    <row r="350" spans="1:36" ht="12.75" customHeight="1" x14ac:dyDescent="0.25">
      <c r="A350" s="25"/>
      <c r="B350" s="25"/>
      <c r="C350" s="25"/>
      <c r="D350" s="25"/>
      <c r="E350" s="25"/>
      <c r="F350" s="25"/>
      <c r="G350" s="25"/>
      <c r="H350" s="25"/>
      <c r="I350" s="25"/>
      <c r="J350" s="25"/>
      <c r="K350" s="25"/>
      <c r="L350" s="25"/>
      <c r="M350" s="25"/>
      <c r="N350" s="25"/>
      <c r="O350" s="25"/>
      <c r="P350" s="25"/>
      <c r="Q350" s="25"/>
      <c r="R350" s="25"/>
      <c r="S350" s="25"/>
      <c r="T350" s="174"/>
      <c r="U350" s="174"/>
      <c r="V350" s="174"/>
      <c r="W350" s="174"/>
      <c r="X350" s="25"/>
      <c r="Y350" s="25"/>
      <c r="Z350" s="25"/>
      <c r="AA350" s="25"/>
      <c r="AB350" s="25"/>
      <c r="AC350" s="25"/>
      <c r="AD350" s="25"/>
      <c r="AE350" s="25"/>
      <c r="AF350" s="25"/>
      <c r="AG350" s="25"/>
      <c r="AH350" s="25"/>
      <c r="AI350" s="25"/>
      <c r="AJ350" s="25"/>
    </row>
    <row r="351" spans="1:36" ht="12.75" customHeight="1" x14ac:dyDescent="0.25">
      <c r="A351" s="25"/>
      <c r="B351" s="25"/>
      <c r="C351" s="25"/>
      <c r="D351" s="25"/>
      <c r="E351" s="25"/>
      <c r="F351" s="25"/>
      <c r="G351" s="25"/>
      <c r="H351" s="25"/>
      <c r="I351" s="25"/>
      <c r="J351" s="25"/>
      <c r="K351" s="25"/>
      <c r="L351" s="25"/>
      <c r="M351" s="25"/>
      <c r="N351" s="25"/>
      <c r="O351" s="25"/>
      <c r="P351" s="25"/>
      <c r="Q351" s="25"/>
      <c r="R351" s="25"/>
      <c r="S351" s="25"/>
      <c r="T351" s="174"/>
      <c r="U351" s="174"/>
      <c r="V351" s="174"/>
      <c r="W351" s="174"/>
      <c r="X351" s="25"/>
      <c r="Y351" s="25"/>
      <c r="Z351" s="25"/>
      <c r="AA351" s="25"/>
      <c r="AB351" s="25"/>
      <c r="AC351" s="25"/>
      <c r="AD351" s="25"/>
      <c r="AE351" s="25"/>
      <c r="AF351" s="25"/>
      <c r="AG351" s="25"/>
      <c r="AH351" s="25"/>
      <c r="AI351" s="25"/>
      <c r="AJ351" s="25"/>
    </row>
    <row r="352" spans="1:36" ht="12.75" customHeight="1" x14ac:dyDescent="0.25">
      <c r="A352" s="25"/>
      <c r="B352" s="25"/>
      <c r="C352" s="25"/>
      <c r="D352" s="25"/>
      <c r="E352" s="25"/>
      <c r="F352" s="25"/>
      <c r="G352" s="25"/>
      <c r="H352" s="25"/>
      <c r="I352" s="25"/>
      <c r="J352" s="25"/>
      <c r="K352" s="25"/>
      <c r="L352" s="25"/>
      <c r="M352" s="25"/>
      <c r="N352" s="25"/>
      <c r="O352" s="25"/>
      <c r="P352" s="25"/>
      <c r="Q352" s="25"/>
      <c r="R352" s="25"/>
      <c r="S352" s="25"/>
      <c r="T352" s="174"/>
      <c r="U352" s="174"/>
      <c r="V352" s="174"/>
      <c r="W352" s="174"/>
      <c r="X352" s="25"/>
      <c r="Y352" s="25"/>
      <c r="Z352" s="25"/>
      <c r="AA352" s="25"/>
      <c r="AB352" s="25"/>
      <c r="AC352" s="25"/>
      <c r="AD352" s="25"/>
      <c r="AE352" s="25"/>
      <c r="AF352" s="25"/>
      <c r="AG352" s="25"/>
      <c r="AH352" s="25"/>
      <c r="AI352" s="25"/>
      <c r="AJ352" s="25"/>
    </row>
    <row r="353" spans="1:36" ht="12.75" customHeight="1" x14ac:dyDescent="0.25">
      <c r="A353" s="25"/>
      <c r="B353" s="25"/>
      <c r="C353" s="25"/>
      <c r="D353" s="25"/>
      <c r="E353" s="25"/>
      <c r="F353" s="25"/>
      <c r="G353" s="25"/>
      <c r="H353" s="25"/>
      <c r="I353" s="25"/>
      <c r="J353" s="25"/>
      <c r="K353" s="25"/>
      <c r="L353" s="25"/>
      <c r="M353" s="25"/>
      <c r="N353" s="25"/>
      <c r="O353" s="25"/>
      <c r="P353" s="25"/>
      <c r="Q353" s="25"/>
      <c r="R353" s="25"/>
      <c r="S353" s="25"/>
      <c r="T353" s="174"/>
      <c r="U353" s="174"/>
      <c r="V353" s="174"/>
      <c r="W353" s="174"/>
      <c r="X353" s="25"/>
      <c r="Y353" s="25"/>
      <c r="Z353" s="25"/>
      <c r="AA353" s="25"/>
      <c r="AB353" s="25"/>
      <c r="AC353" s="25"/>
      <c r="AD353" s="25"/>
      <c r="AE353" s="25"/>
      <c r="AF353" s="25"/>
      <c r="AG353" s="25"/>
      <c r="AH353" s="25"/>
      <c r="AI353" s="25"/>
      <c r="AJ353" s="25"/>
    </row>
    <row r="354" spans="1:36" ht="12.75" customHeight="1" x14ac:dyDescent="0.25">
      <c r="A354" s="25"/>
      <c r="B354" s="25"/>
      <c r="C354" s="25"/>
      <c r="D354" s="25"/>
      <c r="E354" s="25"/>
      <c r="F354" s="25"/>
      <c r="G354" s="25"/>
      <c r="H354" s="25"/>
      <c r="I354" s="25"/>
      <c r="J354" s="25"/>
      <c r="K354" s="25"/>
      <c r="L354" s="25"/>
      <c r="M354" s="25"/>
      <c r="N354" s="25"/>
      <c r="O354" s="25"/>
      <c r="P354" s="25"/>
      <c r="Q354" s="25"/>
      <c r="R354" s="25"/>
      <c r="S354" s="25"/>
      <c r="T354" s="174"/>
      <c r="U354" s="174"/>
      <c r="V354" s="174"/>
      <c r="W354" s="174"/>
      <c r="X354" s="25"/>
      <c r="Y354" s="25"/>
      <c r="Z354" s="25"/>
      <c r="AA354" s="25"/>
      <c r="AB354" s="25"/>
      <c r="AC354" s="25"/>
      <c r="AD354" s="25"/>
      <c r="AE354" s="25"/>
      <c r="AF354" s="25"/>
      <c r="AG354" s="25"/>
      <c r="AH354" s="25"/>
      <c r="AI354" s="25"/>
      <c r="AJ354" s="25"/>
    </row>
    <row r="355" spans="1:36" ht="12.75" customHeight="1" x14ac:dyDescent="0.25">
      <c r="A355" s="25"/>
      <c r="B355" s="25"/>
      <c r="C355" s="25"/>
      <c r="D355" s="25"/>
      <c r="E355" s="25"/>
      <c r="F355" s="25"/>
      <c r="G355" s="25"/>
      <c r="H355" s="25"/>
      <c r="I355" s="25"/>
      <c r="J355" s="25"/>
      <c r="K355" s="25"/>
      <c r="L355" s="25"/>
      <c r="M355" s="25"/>
      <c r="N355" s="25"/>
      <c r="O355" s="25"/>
      <c r="P355" s="25"/>
      <c r="Q355" s="25"/>
      <c r="R355" s="25"/>
      <c r="S355" s="25"/>
      <c r="T355" s="174"/>
      <c r="U355" s="174"/>
      <c r="V355" s="174"/>
      <c r="W355" s="174"/>
      <c r="X355" s="25"/>
      <c r="Y355" s="25"/>
      <c r="Z355" s="25"/>
      <c r="AA355" s="25"/>
      <c r="AB355" s="25"/>
      <c r="AC355" s="25"/>
      <c r="AD355" s="25"/>
      <c r="AE355" s="25"/>
      <c r="AF355" s="25"/>
      <c r="AG355" s="25"/>
      <c r="AH355" s="25"/>
      <c r="AI355" s="25"/>
      <c r="AJ355" s="25"/>
    </row>
    <row r="356" spans="1:36" ht="12.75" customHeight="1" x14ac:dyDescent="0.25">
      <c r="A356" s="25"/>
      <c r="B356" s="25"/>
      <c r="C356" s="25"/>
      <c r="D356" s="25"/>
      <c r="E356" s="25"/>
      <c r="F356" s="25"/>
      <c r="G356" s="25"/>
      <c r="H356" s="25"/>
      <c r="I356" s="25"/>
      <c r="J356" s="25"/>
      <c r="K356" s="25"/>
      <c r="L356" s="25"/>
      <c r="M356" s="25"/>
      <c r="N356" s="25"/>
      <c r="O356" s="25"/>
      <c r="P356" s="25"/>
      <c r="Q356" s="25"/>
      <c r="R356" s="25"/>
      <c r="S356" s="25"/>
      <c r="T356" s="174"/>
      <c r="U356" s="174"/>
      <c r="V356" s="174"/>
      <c r="W356" s="174"/>
      <c r="X356" s="25"/>
      <c r="Y356" s="25"/>
      <c r="Z356" s="25"/>
      <c r="AA356" s="25"/>
      <c r="AB356" s="25"/>
      <c r="AC356" s="25"/>
      <c r="AD356" s="25"/>
      <c r="AE356" s="25"/>
      <c r="AF356" s="25"/>
      <c r="AG356" s="25"/>
      <c r="AH356" s="25"/>
      <c r="AI356" s="25"/>
      <c r="AJ356" s="25"/>
    </row>
    <row r="357" spans="1:36" ht="12.75" customHeight="1" x14ac:dyDescent="0.25">
      <c r="A357" s="25"/>
      <c r="B357" s="25"/>
      <c r="C357" s="25"/>
      <c r="D357" s="25"/>
      <c r="E357" s="25"/>
      <c r="F357" s="25"/>
      <c r="G357" s="25"/>
      <c r="H357" s="25"/>
      <c r="I357" s="25"/>
      <c r="J357" s="25"/>
      <c r="K357" s="25"/>
      <c r="L357" s="25"/>
      <c r="M357" s="25"/>
      <c r="N357" s="25"/>
      <c r="O357" s="25"/>
      <c r="P357" s="25"/>
      <c r="Q357" s="25"/>
      <c r="R357" s="25"/>
      <c r="S357" s="25"/>
      <c r="T357" s="174"/>
      <c r="U357" s="174"/>
      <c r="V357" s="174"/>
      <c r="W357" s="174"/>
      <c r="X357" s="25"/>
      <c r="Y357" s="25"/>
      <c r="Z357" s="25"/>
      <c r="AA357" s="25"/>
      <c r="AB357" s="25"/>
      <c r="AC357" s="25"/>
      <c r="AD357" s="25"/>
      <c r="AE357" s="25"/>
      <c r="AF357" s="25"/>
      <c r="AG357" s="25"/>
      <c r="AH357" s="25"/>
      <c r="AI357" s="25"/>
      <c r="AJ357" s="25"/>
    </row>
    <row r="358" spans="1:36" ht="12.75" customHeight="1" x14ac:dyDescent="0.25">
      <c r="A358" s="25"/>
      <c r="B358" s="25"/>
      <c r="C358" s="25"/>
      <c r="D358" s="25"/>
      <c r="E358" s="25"/>
      <c r="F358" s="25"/>
      <c r="G358" s="25"/>
      <c r="H358" s="25"/>
      <c r="I358" s="25"/>
      <c r="J358" s="25"/>
      <c r="K358" s="25"/>
      <c r="L358" s="25"/>
      <c r="M358" s="25"/>
      <c r="N358" s="25"/>
      <c r="O358" s="25"/>
      <c r="P358" s="25"/>
      <c r="Q358" s="25"/>
      <c r="R358" s="25"/>
      <c r="S358" s="25"/>
      <c r="T358" s="174"/>
      <c r="U358" s="174"/>
      <c r="V358" s="174"/>
      <c r="W358" s="174"/>
      <c r="X358" s="25"/>
      <c r="Y358" s="25"/>
      <c r="Z358" s="25"/>
      <c r="AA358" s="25"/>
      <c r="AB358" s="25"/>
      <c r="AC358" s="25"/>
      <c r="AD358" s="25"/>
      <c r="AE358" s="25"/>
      <c r="AF358" s="25"/>
      <c r="AG358" s="25"/>
      <c r="AH358" s="25"/>
      <c r="AI358" s="25"/>
      <c r="AJ358" s="25"/>
    </row>
    <row r="359" spans="1:36" ht="12.75" customHeight="1" x14ac:dyDescent="0.25">
      <c r="A359" s="25"/>
      <c r="B359" s="25"/>
      <c r="C359" s="25"/>
      <c r="D359" s="25"/>
      <c r="E359" s="25"/>
      <c r="F359" s="25"/>
      <c r="G359" s="25"/>
      <c r="H359" s="25"/>
      <c r="I359" s="25"/>
      <c r="J359" s="25"/>
      <c r="K359" s="25"/>
      <c r="L359" s="25"/>
      <c r="M359" s="25"/>
      <c r="N359" s="25"/>
      <c r="O359" s="25"/>
      <c r="P359" s="25"/>
      <c r="Q359" s="25"/>
      <c r="R359" s="25"/>
      <c r="S359" s="25"/>
      <c r="T359" s="174"/>
      <c r="U359" s="174"/>
      <c r="V359" s="174"/>
      <c r="W359" s="174"/>
      <c r="X359" s="25"/>
      <c r="Y359" s="25"/>
      <c r="Z359" s="25"/>
      <c r="AA359" s="25"/>
      <c r="AB359" s="25"/>
      <c r="AC359" s="25"/>
      <c r="AD359" s="25"/>
      <c r="AE359" s="25"/>
      <c r="AF359" s="25"/>
      <c r="AG359" s="25"/>
      <c r="AH359" s="25"/>
      <c r="AI359" s="25"/>
      <c r="AJ359" s="25"/>
    </row>
    <row r="360" spans="1:36" ht="12.75" customHeight="1" x14ac:dyDescent="0.25">
      <c r="A360" s="25"/>
      <c r="B360" s="25"/>
      <c r="C360" s="25"/>
      <c r="D360" s="25"/>
      <c r="E360" s="25"/>
      <c r="F360" s="25"/>
      <c r="G360" s="25"/>
      <c r="H360" s="25"/>
      <c r="I360" s="25"/>
      <c r="J360" s="25"/>
      <c r="K360" s="25"/>
      <c r="L360" s="25"/>
      <c r="M360" s="25"/>
      <c r="N360" s="25"/>
      <c r="O360" s="25"/>
      <c r="P360" s="25"/>
      <c r="Q360" s="25"/>
      <c r="R360" s="25"/>
      <c r="S360" s="25"/>
      <c r="T360" s="174"/>
      <c r="U360" s="174"/>
      <c r="V360" s="174"/>
      <c r="W360" s="174"/>
      <c r="X360" s="25"/>
      <c r="Y360" s="25"/>
      <c r="Z360" s="25"/>
      <c r="AA360" s="25"/>
      <c r="AB360" s="25"/>
      <c r="AC360" s="25"/>
      <c r="AD360" s="25"/>
      <c r="AE360" s="25"/>
      <c r="AF360" s="25"/>
      <c r="AG360" s="25"/>
      <c r="AH360" s="25"/>
      <c r="AI360" s="25"/>
      <c r="AJ360" s="25"/>
    </row>
    <row r="361" spans="1:36" ht="12.75" customHeight="1" x14ac:dyDescent="0.25">
      <c r="A361" s="25"/>
      <c r="B361" s="25"/>
      <c r="C361" s="25"/>
      <c r="D361" s="25"/>
      <c r="E361" s="25"/>
      <c r="F361" s="25"/>
      <c r="G361" s="25"/>
      <c r="H361" s="25"/>
      <c r="I361" s="25"/>
      <c r="J361" s="25"/>
      <c r="K361" s="25"/>
      <c r="L361" s="25"/>
      <c r="M361" s="25"/>
      <c r="N361" s="25"/>
      <c r="O361" s="25"/>
      <c r="P361" s="25"/>
      <c r="Q361" s="25"/>
      <c r="R361" s="25"/>
      <c r="S361" s="25"/>
      <c r="T361" s="174"/>
      <c r="U361" s="174"/>
      <c r="V361" s="174"/>
      <c r="W361" s="174"/>
      <c r="X361" s="25"/>
      <c r="Y361" s="25"/>
      <c r="Z361" s="25"/>
      <c r="AA361" s="25"/>
      <c r="AB361" s="25"/>
      <c r="AC361" s="25"/>
      <c r="AD361" s="25"/>
      <c r="AE361" s="25"/>
      <c r="AF361" s="25"/>
      <c r="AG361" s="25"/>
      <c r="AH361" s="25"/>
      <c r="AI361" s="25"/>
      <c r="AJ361" s="25"/>
    </row>
    <row r="362" spans="1:36" ht="12.75" customHeight="1" x14ac:dyDescent="0.25">
      <c r="A362" s="25"/>
      <c r="B362" s="25"/>
      <c r="C362" s="25"/>
      <c r="D362" s="25"/>
      <c r="E362" s="25"/>
      <c r="F362" s="25"/>
      <c r="G362" s="25"/>
      <c r="H362" s="25"/>
      <c r="I362" s="25"/>
      <c r="J362" s="25"/>
      <c r="K362" s="25"/>
      <c r="L362" s="25"/>
      <c r="M362" s="25"/>
      <c r="N362" s="25"/>
      <c r="O362" s="25"/>
      <c r="P362" s="25"/>
      <c r="Q362" s="25"/>
      <c r="R362" s="25"/>
      <c r="S362" s="25"/>
      <c r="T362" s="174"/>
      <c r="U362" s="174"/>
      <c r="V362" s="174"/>
      <c r="W362" s="174"/>
      <c r="X362" s="25"/>
      <c r="Y362" s="25"/>
      <c r="Z362" s="25"/>
      <c r="AA362" s="25"/>
      <c r="AB362" s="25"/>
      <c r="AC362" s="25"/>
      <c r="AD362" s="25"/>
      <c r="AE362" s="25"/>
      <c r="AF362" s="25"/>
      <c r="AG362" s="25"/>
      <c r="AH362" s="25"/>
      <c r="AI362" s="25"/>
      <c r="AJ362" s="25"/>
    </row>
    <row r="363" spans="1:36" ht="12.75" customHeight="1" x14ac:dyDescent="0.25">
      <c r="A363" s="25"/>
      <c r="B363" s="25"/>
      <c r="C363" s="25"/>
      <c r="D363" s="25"/>
      <c r="E363" s="25"/>
      <c r="F363" s="25"/>
      <c r="G363" s="25"/>
      <c r="H363" s="25"/>
      <c r="I363" s="25"/>
      <c r="J363" s="25"/>
      <c r="K363" s="25"/>
      <c r="L363" s="25"/>
      <c r="M363" s="25"/>
      <c r="N363" s="25"/>
      <c r="O363" s="25"/>
      <c r="P363" s="25"/>
      <c r="Q363" s="25"/>
      <c r="R363" s="25"/>
      <c r="S363" s="25"/>
      <c r="T363" s="174"/>
      <c r="U363" s="174"/>
      <c r="V363" s="174"/>
      <c r="W363" s="174"/>
      <c r="X363" s="25"/>
      <c r="Y363" s="25"/>
      <c r="Z363" s="25"/>
      <c r="AA363" s="25"/>
      <c r="AB363" s="25"/>
      <c r="AC363" s="25"/>
      <c r="AD363" s="25"/>
      <c r="AE363" s="25"/>
      <c r="AF363" s="25"/>
      <c r="AG363" s="25"/>
      <c r="AH363" s="25"/>
      <c r="AI363" s="25"/>
      <c r="AJ363" s="25"/>
    </row>
    <row r="364" spans="1:36" ht="12.75" customHeight="1" x14ac:dyDescent="0.25">
      <c r="A364" s="25"/>
      <c r="B364" s="25"/>
      <c r="C364" s="25"/>
      <c r="D364" s="25"/>
      <c r="E364" s="25"/>
      <c r="F364" s="25"/>
      <c r="G364" s="25"/>
      <c r="H364" s="25"/>
      <c r="I364" s="25"/>
      <c r="J364" s="25"/>
      <c r="K364" s="25"/>
      <c r="L364" s="25"/>
      <c r="M364" s="25"/>
      <c r="N364" s="25"/>
      <c r="O364" s="25"/>
      <c r="P364" s="25"/>
      <c r="Q364" s="25"/>
      <c r="R364" s="25"/>
      <c r="S364" s="25"/>
      <c r="T364" s="174"/>
      <c r="U364" s="174"/>
      <c r="V364" s="174"/>
      <c r="W364" s="174"/>
      <c r="X364" s="25"/>
      <c r="Y364" s="25"/>
      <c r="Z364" s="25"/>
      <c r="AA364" s="25"/>
      <c r="AB364" s="25"/>
      <c r="AC364" s="25"/>
      <c r="AD364" s="25"/>
      <c r="AE364" s="25"/>
      <c r="AF364" s="25"/>
      <c r="AG364" s="25"/>
      <c r="AH364" s="25"/>
      <c r="AI364" s="25"/>
      <c r="AJ364" s="25"/>
    </row>
    <row r="365" spans="1:36" ht="12.75" customHeight="1" x14ac:dyDescent="0.25">
      <c r="A365" s="25"/>
      <c r="B365" s="25"/>
      <c r="C365" s="25"/>
      <c r="D365" s="25"/>
      <c r="E365" s="25"/>
      <c r="F365" s="25"/>
      <c r="G365" s="25"/>
      <c r="H365" s="25"/>
      <c r="I365" s="25"/>
      <c r="J365" s="25"/>
      <c r="K365" s="25"/>
      <c r="L365" s="25"/>
      <c r="M365" s="25"/>
      <c r="N365" s="25"/>
      <c r="O365" s="25"/>
      <c r="P365" s="25"/>
      <c r="Q365" s="25"/>
      <c r="R365" s="25"/>
      <c r="S365" s="25"/>
      <c r="T365" s="174"/>
      <c r="U365" s="174"/>
      <c r="V365" s="174"/>
      <c r="W365" s="174"/>
      <c r="X365" s="25"/>
      <c r="Y365" s="25"/>
      <c r="Z365" s="25"/>
      <c r="AA365" s="25"/>
      <c r="AB365" s="25"/>
      <c r="AC365" s="25"/>
      <c r="AD365" s="25"/>
      <c r="AE365" s="25"/>
      <c r="AF365" s="25"/>
      <c r="AG365" s="25"/>
      <c r="AH365" s="25"/>
      <c r="AI365" s="25"/>
      <c r="AJ365" s="25"/>
    </row>
    <row r="366" spans="1:36" ht="12.75" customHeight="1" x14ac:dyDescent="0.25">
      <c r="A366" s="25"/>
      <c r="B366" s="25"/>
      <c r="C366" s="25"/>
      <c r="D366" s="25"/>
      <c r="E366" s="25"/>
      <c r="F366" s="25"/>
      <c r="G366" s="25"/>
      <c r="H366" s="25"/>
      <c r="I366" s="25"/>
      <c r="J366" s="25"/>
      <c r="K366" s="25"/>
      <c r="L366" s="25"/>
      <c r="M366" s="25"/>
      <c r="N366" s="25"/>
      <c r="O366" s="25"/>
      <c r="P366" s="25"/>
      <c r="Q366" s="25"/>
      <c r="R366" s="25"/>
      <c r="S366" s="25"/>
      <c r="T366" s="174"/>
      <c r="U366" s="174"/>
      <c r="V366" s="174"/>
      <c r="W366" s="174"/>
      <c r="X366" s="25"/>
      <c r="Y366" s="25"/>
      <c r="Z366" s="25"/>
      <c r="AA366" s="25"/>
      <c r="AB366" s="25"/>
      <c r="AC366" s="25"/>
      <c r="AD366" s="25"/>
      <c r="AE366" s="25"/>
      <c r="AF366" s="25"/>
      <c r="AG366" s="25"/>
      <c r="AH366" s="25"/>
      <c r="AI366" s="25"/>
      <c r="AJ366" s="25"/>
    </row>
    <row r="367" spans="1:36" ht="12.75" customHeight="1" x14ac:dyDescent="0.25">
      <c r="A367" s="25"/>
      <c r="B367" s="25"/>
      <c r="C367" s="25"/>
      <c r="D367" s="25"/>
      <c r="E367" s="25"/>
      <c r="F367" s="25"/>
      <c r="G367" s="25"/>
      <c r="H367" s="25"/>
      <c r="I367" s="25"/>
      <c r="J367" s="25"/>
      <c r="K367" s="25"/>
      <c r="L367" s="25"/>
      <c r="M367" s="25"/>
      <c r="N367" s="25"/>
      <c r="O367" s="25"/>
      <c r="P367" s="25"/>
      <c r="Q367" s="25"/>
      <c r="R367" s="25"/>
      <c r="S367" s="25"/>
      <c r="T367" s="174"/>
      <c r="U367" s="174"/>
      <c r="V367" s="174"/>
      <c r="W367" s="174"/>
      <c r="X367" s="25"/>
      <c r="Y367" s="25"/>
      <c r="Z367" s="25"/>
      <c r="AA367" s="25"/>
      <c r="AB367" s="25"/>
      <c r="AC367" s="25"/>
      <c r="AD367" s="25"/>
      <c r="AE367" s="25"/>
      <c r="AF367" s="25"/>
      <c r="AG367" s="25"/>
      <c r="AH367" s="25"/>
      <c r="AI367" s="25"/>
      <c r="AJ367" s="25"/>
    </row>
    <row r="368" spans="1:36" ht="12.75" customHeight="1" x14ac:dyDescent="0.25">
      <c r="A368" s="25"/>
      <c r="B368" s="25"/>
      <c r="C368" s="25"/>
      <c r="D368" s="25"/>
      <c r="E368" s="25"/>
      <c r="F368" s="25"/>
      <c r="G368" s="25"/>
      <c r="H368" s="25"/>
      <c r="I368" s="25"/>
      <c r="J368" s="25"/>
      <c r="K368" s="25"/>
      <c r="L368" s="25"/>
      <c r="M368" s="25"/>
      <c r="N368" s="25"/>
      <c r="O368" s="25"/>
      <c r="P368" s="25"/>
      <c r="Q368" s="25"/>
      <c r="R368" s="25"/>
      <c r="S368" s="25"/>
      <c r="T368" s="174"/>
      <c r="U368" s="174"/>
      <c r="V368" s="174"/>
      <c r="W368" s="174"/>
      <c r="X368" s="25"/>
      <c r="Y368" s="25"/>
      <c r="Z368" s="25"/>
      <c r="AA368" s="25"/>
      <c r="AB368" s="25"/>
      <c r="AC368" s="25"/>
      <c r="AD368" s="25"/>
      <c r="AE368" s="25"/>
      <c r="AF368" s="25"/>
      <c r="AG368" s="25"/>
      <c r="AH368" s="25"/>
      <c r="AI368" s="25"/>
      <c r="AJ368" s="25"/>
    </row>
    <row r="369" spans="1:36" ht="12.75" customHeight="1" x14ac:dyDescent="0.25">
      <c r="A369" s="25"/>
      <c r="B369" s="25"/>
      <c r="C369" s="25"/>
      <c r="D369" s="25"/>
      <c r="E369" s="25"/>
      <c r="F369" s="25"/>
      <c r="G369" s="25"/>
      <c r="H369" s="25"/>
      <c r="I369" s="25"/>
      <c r="J369" s="25"/>
      <c r="K369" s="25"/>
      <c r="L369" s="25"/>
      <c r="M369" s="25"/>
      <c r="N369" s="25"/>
      <c r="O369" s="25"/>
      <c r="P369" s="25"/>
      <c r="Q369" s="25"/>
      <c r="R369" s="25"/>
      <c r="S369" s="25"/>
      <c r="T369" s="174"/>
      <c r="U369" s="174"/>
      <c r="V369" s="174"/>
      <c r="W369" s="174"/>
      <c r="X369" s="25"/>
      <c r="Y369" s="25"/>
      <c r="Z369" s="25"/>
      <c r="AA369" s="25"/>
      <c r="AB369" s="25"/>
      <c r="AC369" s="25"/>
      <c r="AD369" s="25"/>
      <c r="AE369" s="25"/>
      <c r="AF369" s="25"/>
      <c r="AG369" s="25"/>
      <c r="AH369" s="25"/>
      <c r="AI369" s="25"/>
      <c r="AJ369" s="25"/>
    </row>
    <row r="370" spans="1:36" ht="12.75" customHeight="1" x14ac:dyDescent="0.25">
      <c r="A370" s="25"/>
      <c r="B370" s="25"/>
      <c r="C370" s="25"/>
      <c r="D370" s="25"/>
      <c r="E370" s="25"/>
      <c r="F370" s="25"/>
      <c r="G370" s="25"/>
      <c r="H370" s="25"/>
      <c r="I370" s="25"/>
      <c r="J370" s="25"/>
      <c r="K370" s="25"/>
      <c r="L370" s="25"/>
      <c r="M370" s="25"/>
      <c r="N370" s="25"/>
      <c r="O370" s="25"/>
      <c r="P370" s="25"/>
      <c r="Q370" s="25"/>
      <c r="R370" s="25"/>
      <c r="S370" s="25"/>
      <c r="T370" s="174"/>
      <c r="U370" s="174"/>
      <c r="V370" s="174"/>
      <c r="W370" s="174"/>
      <c r="X370" s="25"/>
      <c r="Y370" s="25"/>
      <c r="Z370" s="25"/>
      <c r="AA370" s="25"/>
      <c r="AB370" s="25"/>
      <c r="AC370" s="25"/>
      <c r="AD370" s="25"/>
      <c r="AE370" s="25"/>
      <c r="AF370" s="25"/>
      <c r="AG370" s="25"/>
      <c r="AH370" s="25"/>
      <c r="AI370" s="25"/>
      <c r="AJ370" s="25"/>
    </row>
    <row r="371" spans="1:36" ht="12.75" customHeight="1" x14ac:dyDescent="0.25">
      <c r="A371" s="25"/>
      <c r="B371" s="25"/>
      <c r="C371" s="25"/>
      <c r="D371" s="25"/>
      <c r="E371" s="25"/>
      <c r="F371" s="25"/>
      <c r="G371" s="25"/>
      <c r="H371" s="25"/>
      <c r="I371" s="25"/>
      <c r="J371" s="25"/>
      <c r="K371" s="25"/>
      <c r="L371" s="25"/>
      <c r="M371" s="25"/>
      <c r="N371" s="25"/>
      <c r="O371" s="25"/>
      <c r="P371" s="25"/>
      <c r="Q371" s="25"/>
      <c r="R371" s="25"/>
      <c r="S371" s="25"/>
      <c r="T371" s="174"/>
      <c r="U371" s="174"/>
      <c r="V371" s="174"/>
      <c r="W371" s="174"/>
      <c r="X371" s="25"/>
      <c r="Y371" s="25"/>
      <c r="Z371" s="25"/>
      <c r="AA371" s="25"/>
      <c r="AB371" s="25"/>
      <c r="AC371" s="25"/>
      <c r="AD371" s="25"/>
      <c r="AE371" s="25"/>
      <c r="AF371" s="25"/>
      <c r="AG371" s="25"/>
      <c r="AH371" s="25"/>
      <c r="AI371" s="25"/>
      <c r="AJ371" s="25"/>
    </row>
    <row r="372" spans="1:36" ht="12.75" customHeight="1" x14ac:dyDescent="0.25">
      <c r="A372" s="25"/>
      <c r="B372" s="25"/>
      <c r="C372" s="25"/>
      <c r="D372" s="25"/>
      <c r="E372" s="25"/>
      <c r="F372" s="25"/>
      <c r="G372" s="25"/>
      <c r="H372" s="25"/>
      <c r="I372" s="25"/>
      <c r="J372" s="25"/>
      <c r="K372" s="25"/>
      <c r="L372" s="25"/>
      <c r="M372" s="25"/>
      <c r="N372" s="25"/>
      <c r="O372" s="25"/>
      <c r="P372" s="25"/>
      <c r="Q372" s="25"/>
      <c r="R372" s="25"/>
      <c r="S372" s="25"/>
      <c r="T372" s="174"/>
      <c r="U372" s="174"/>
      <c r="V372" s="174"/>
      <c r="W372" s="174"/>
      <c r="X372" s="25"/>
      <c r="Y372" s="25"/>
      <c r="Z372" s="25"/>
      <c r="AA372" s="25"/>
      <c r="AB372" s="25"/>
      <c r="AC372" s="25"/>
      <c r="AD372" s="25"/>
      <c r="AE372" s="25"/>
      <c r="AF372" s="25"/>
      <c r="AG372" s="25"/>
      <c r="AH372" s="25"/>
      <c r="AI372" s="25"/>
      <c r="AJ372" s="25"/>
    </row>
    <row r="373" spans="1:36" ht="12.75" customHeight="1" x14ac:dyDescent="0.25">
      <c r="A373" s="25"/>
      <c r="B373" s="25"/>
      <c r="C373" s="25"/>
      <c r="D373" s="25"/>
      <c r="E373" s="25"/>
      <c r="F373" s="25"/>
      <c r="G373" s="25"/>
      <c r="H373" s="25"/>
      <c r="I373" s="25"/>
      <c r="J373" s="25"/>
      <c r="K373" s="25"/>
      <c r="L373" s="25"/>
      <c r="M373" s="25"/>
      <c r="N373" s="25"/>
      <c r="O373" s="25"/>
      <c r="P373" s="25"/>
      <c r="Q373" s="25"/>
      <c r="R373" s="25"/>
      <c r="S373" s="25"/>
      <c r="T373" s="174"/>
      <c r="U373" s="174"/>
      <c r="V373" s="174"/>
      <c r="W373" s="174"/>
      <c r="X373" s="25"/>
      <c r="Y373" s="25"/>
      <c r="Z373" s="25"/>
      <c r="AA373" s="25"/>
      <c r="AB373" s="25"/>
      <c r="AC373" s="25"/>
      <c r="AD373" s="25"/>
      <c r="AE373" s="25"/>
      <c r="AF373" s="25"/>
      <c r="AG373" s="25"/>
      <c r="AH373" s="25"/>
      <c r="AI373" s="25"/>
      <c r="AJ373" s="25"/>
    </row>
    <row r="374" spans="1:36" ht="12.75" customHeight="1" x14ac:dyDescent="0.25">
      <c r="A374" s="25"/>
      <c r="B374" s="25"/>
      <c r="C374" s="25"/>
      <c r="D374" s="25"/>
      <c r="E374" s="25"/>
      <c r="F374" s="25"/>
      <c r="G374" s="25"/>
      <c r="H374" s="25"/>
      <c r="I374" s="25"/>
      <c r="J374" s="25"/>
      <c r="K374" s="25"/>
      <c r="L374" s="25"/>
      <c r="M374" s="25"/>
      <c r="N374" s="25"/>
      <c r="O374" s="25"/>
      <c r="P374" s="25"/>
      <c r="Q374" s="25"/>
      <c r="R374" s="25"/>
      <c r="S374" s="25"/>
      <c r="T374" s="174"/>
      <c r="U374" s="174"/>
      <c r="V374" s="174"/>
      <c r="W374" s="174"/>
      <c r="X374" s="25"/>
      <c r="Y374" s="25"/>
      <c r="Z374" s="25"/>
      <c r="AA374" s="25"/>
      <c r="AB374" s="25"/>
      <c r="AC374" s="25"/>
      <c r="AD374" s="25"/>
      <c r="AE374" s="25"/>
      <c r="AF374" s="25"/>
      <c r="AG374" s="25"/>
      <c r="AH374" s="25"/>
      <c r="AI374" s="25"/>
      <c r="AJ374" s="25"/>
    </row>
    <row r="375" spans="1:36" ht="12.75" customHeight="1" x14ac:dyDescent="0.25">
      <c r="A375" s="25"/>
      <c r="B375" s="25"/>
      <c r="C375" s="25"/>
      <c r="D375" s="25"/>
      <c r="E375" s="25"/>
      <c r="F375" s="25"/>
      <c r="G375" s="25"/>
      <c r="H375" s="25"/>
      <c r="I375" s="25"/>
      <c r="J375" s="25"/>
      <c r="K375" s="25"/>
      <c r="L375" s="25"/>
      <c r="M375" s="25"/>
      <c r="N375" s="25"/>
      <c r="O375" s="25"/>
      <c r="P375" s="25"/>
      <c r="Q375" s="25"/>
      <c r="R375" s="25"/>
      <c r="S375" s="25"/>
      <c r="T375" s="174"/>
      <c r="U375" s="174"/>
      <c r="V375" s="174"/>
      <c r="W375" s="174"/>
      <c r="X375" s="25"/>
      <c r="Y375" s="25"/>
      <c r="Z375" s="25"/>
      <c r="AA375" s="25"/>
      <c r="AB375" s="25"/>
      <c r="AC375" s="25"/>
      <c r="AD375" s="25"/>
      <c r="AE375" s="25"/>
      <c r="AF375" s="25"/>
      <c r="AG375" s="25"/>
      <c r="AH375" s="25"/>
      <c r="AI375" s="25"/>
      <c r="AJ375" s="25"/>
    </row>
    <row r="376" spans="1:36" ht="12.75" customHeight="1" x14ac:dyDescent="0.25">
      <c r="A376" s="25"/>
      <c r="B376" s="25"/>
      <c r="C376" s="25"/>
      <c r="D376" s="25"/>
      <c r="E376" s="25"/>
      <c r="F376" s="25"/>
      <c r="G376" s="25"/>
      <c r="H376" s="25"/>
      <c r="I376" s="25"/>
      <c r="J376" s="25"/>
      <c r="K376" s="25"/>
      <c r="L376" s="25"/>
      <c r="M376" s="25"/>
      <c r="N376" s="25"/>
      <c r="O376" s="25"/>
      <c r="P376" s="25"/>
      <c r="Q376" s="25"/>
      <c r="R376" s="25"/>
      <c r="S376" s="25"/>
      <c r="T376" s="174"/>
      <c r="U376" s="174"/>
      <c r="V376" s="174"/>
      <c r="W376" s="174"/>
      <c r="X376" s="25"/>
      <c r="Y376" s="25"/>
      <c r="Z376" s="25"/>
      <c r="AA376" s="25"/>
      <c r="AB376" s="25"/>
      <c r="AC376" s="25"/>
      <c r="AD376" s="25"/>
      <c r="AE376" s="25"/>
      <c r="AF376" s="25"/>
      <c r="AG376" s="25"/>
      <c r="AH376" s="25"/>
      <c r="AI376" s="25"/>
      <c r="AJ376" s="25"/>
    </row>
    <row r="377" spans="1:36" ht="12.75" customHeight="1" x14ac:dyDescent="0.25">
      <c r="A377" s="25"/>
      <c r="B377" s="25"/>
      <c r="C377" s="25"/>
      <c r="D377" s="25"/>
      <c r="E377" s="25"/>
      <c r="F377" s="25"/>
      <c r="G377" s="25"/>
      <c r="H377" s="25"/>
      <c r="I377" s="25"/>
      <c r="J377" s="25"/>
      <c r="K377" s="25"/>
      <c r="L377" s="25"/>
      <c r="M377" s="25"/>
      <c r="N377" s="25"/>
      <c r="O377" s="25"/>
      <c r="P377" s="25"/>
      <c r="Q377" s="25"/>
      <c r="R377" s="25"/>
      <c r="S377" s="25"/>
      <c r="T377" s="174"/>
      <c r="U377" s="174"/>
      <c r="V377" s="174"/>
      <c r="W377" s="174"/>
      <c r="X377" s="25"/>
      <c r="Y377" s="25"/>
      <c r="Z377" s="25"/>
      <c r="AA377" s="25"/>
      <c r="AB377" s="25"/>
      <c r="AC377" s="25"/>
      <c r="AD377" s="25"/>
      <c r="AE377" s="25"/>
      <c r="AF377" s="25"/>
      <c r="AG377" s="25"/>
      <c r="AH377" s="25"/>
      <c r="AI377" s="25"/>
      <c r="AJ377" s="25"/>
    </row>
    <row r="378" spans="1:36" ht="12.75" customHeight="1" x14ac:dyDescent="0.25">
      <c r="A378" s="25"/>
      <c r="B378" s="25"/>
      <c r="C378" s="25"/>
      <c r="D378" s="25"/>
      <c r="E378" s="25"/>
      <c r="F378" s="25"/>
      <c r="G378" s="25"/>
      <c r="H378" s="25"/>
      <c r="I378" s="25"/>
      <c r="J378" s="25"/>
      <c r="K378" s="25"/>
      <c r="L378" s="25"/>
      <c r="M378" s="25"/>
      <c r="N378" s="25"/>
      <c r="O378" s="25"/>
      <c r="P378" s="25"/>
      <c r="Q378" s="25"/>
      <c r="R378" s="25"/>
      <c r="S378" s="25"/>
      <c r="T378" s="174"/>
      <c r="U378" s="174"/>
      <c r="V378" s="174"/>
      <c r="W378" s="174"/>
      <c r="X378" s="25"/>
      <c r="Y378" s="25"/>
      <c r="Z378" s="25"/>
      <c r="AA378" s="25"/>
      <c r="AB378" s="25"/>
      <c r="AC378" s="25"/>
      <c r="AD378" s="25"/>
      <c r="AE378" s="25"/>
      <c r="AF378" s="25"/>
      <c r="AG378" s="25"/>
      <c r="AH378" s="25"/>
      <c r="AI378" s="25"/>
      <c r="AJ378" s="25"/>
    </row>
    <row r="379" spans="1:36" ht="12.75" customHeight="1" x14ac:dyDescent="0.25">
      <c r="A379" s="25"/>
      <c r="B379" s="25"/>
      <c r="C379" s="25"/>
      <c r="D379" s="25"/>
      <c r="E379" s="25"/>
      <c r="F379" s="25"/>
      <c r="G379" s="25"/>
      <c r="H379" s="25"/>
      <c r="I379" s="25"/>
      <c r="J379" s="25"/>
      <c r="K379" s="25"/>
      <c r="L379" s="25"/>
      <c r="M379" s="25"/>
      <c r="N379" s="25"/>
      <c r="O379" s="25"/>
      <c r="P379" s="25"/>
      <c r="Q379" s="25"/>
      <c r="R379" s="25"/>
      <c r="S379" s="25"/>
      <c r="T379" s="174"/>
      <c r="U379" s="174"/>
      <c r="V379" s="174"/>
      <c r="W379" s="174"/>
      <c r="X379" s="25"/>
      <c r="Y379" s="25"/>
      <c r="Z379" s="25"/>
      <c r="AA379" s="25"/>
      <c r="AB379" s="25"/>
      <c r="AC379" s="25"/>
      <c r="AD379" s="25"/>
      <c r="AE379" s="25"/>
      <c r="AF379" s="25"/>
      <c r="AG379" s="25"/>
      <c r="AH379" s="25"/>
      <c r="AI379" s="25"/>
      <c r="AJ379" s="25"/>
    </row>
    <row r="380" spans="1:36" ht="12.75" customHeight="1" x14ac:dyDescent="0.25">
      <c r="A380" s="25"/>
      <c r="B380" s="25"/>
      <c r="C380" s="25"/>
      <c r="D380" s="25"/>
      <c r="E380" s="25"/>
      <c r="F380" s="25"/>
      <c r="G380" s="25"/>
      <c r="H380" s="25"/>
      <c r="I380" s="25"/>
      <c r="J380" s="25"/>
      <c r="K380" s="25"/>
      <c r="L380" s="25"/>
      <c r="M380" s="25"/>
      <c r="N380" s="25"/>
      <c r="O380" s="25"/>
      <c r="P380" s="25"/>
      <c r="Q380" s="25"/>
      <c r="R380" s="25"/>
      <c r="S380" s="25"/>
      <c r="T380" s="174"/>
      <c r="U380" s="174"/>
      <c r="V380" s="174"/>
      <c r="W380" s="174"/>
      <c r="X380" s="25"/>
      <c r="Y380" s="25"/>
      <c r="Z380" s="25"/>
      <c r="AA380" s="25"/>
      <c r="AB380" s="25"/>
      <c r="AC380" s="25"/>
      <c r="AD380" s="25"/>
      <c r="AE380" s="25"/>
      <c r="AF380" s="25"/>
      <c r="AG380" s="25"/>
      <c r="AH380" s="25"/>
      <c r="AI380" s="25"/>
      <c r="AJ380" s="25"/>
    </row>
    <row r="381" spans="1:36" ht="12.75" customHeight="1" x14ac:dyDescent="0.25">
      <c r="A381" s="25"/>
      <c r="B381" s="25"/>
      <c r="C381" s="25"/>
      <c r="D381" s="25"/>
      <c r="E381" s="25"/>
      <c r="F381" s="25"/>
      <c r="G381" s="25"/>
      <c r="H381" s="25"/>
      <c r="I381" s="25"/>
      <c r="J381" s="25"/>
      <c r="K381" s="25"/>
      <c r="L381" s="25"/>
      <c r="M381" s="25"/>
      <c r="N381" s="25"/>
      <c r="O381" s="25"/>
      <c r="P381" s="25"/>
      <c r="Q381" s="25"/>
      <c r="R381" s="25"/>
      <c r="S381" s="25"/>
      <c r="T381" s="174"/>
      <c r="U381" s="174"/>
      <c r="V381" s="174"/>
      <c r="W381" s="174"/>
      <c r="X381" s="25"/>
      <c r="Y381" s="25"/>
      <c r="Z381" s="25"/>
      <c r="AA381" s="25"/>
      <c r="AB381" s="25"/>
      <c r="AC381" s="25"/>
      <c r="AD381" s="25"/>
      <c r="AE381" s="25"/>
      <c r="AF381" s="25"/>
      <c r="AG381" s="25"/>
      <c r="AH381" s="25"/>
      <c r="AI381" s="25"/>
      <c r="AJ381" s="25"/>
    </row>
    <row r="382" spans="1:36" ht="12.75" customHeight="1" x14ac:dyDescent="0.25">
      <c r="A382" s="25"/>
      <c r="B382" s="25"/>
      <c r="C382" s="25"/>
      <c r="D382" s="25"/>
      <c r="E382" s="25"/>
      <c r="F382" s="25"/>
      <c r="G382" s="25"/>
      <c r="H382" s="25"/>
      <c r="I382" s="25"/>
      <c r="J382" s="25"/>
      <c r="K382" s="25"/>
      <c r="L382" s="25"/>
      <c r="M382" s="25"/>
      <c r="N382" s="25"/>
      <c r="O382" s="25"/>
      <c r="P382" s="25"/>
      <c r="Q382" s="25"/>
      <c r="R382" s="25"/>
      <c r="S382" s="25"/>
      <c r="T382" s="174"/>
      <c r="U382" s="174"/>
      <c r="V382" s="174"/>
      <c r="W382" s="174"/>
      <c r="X382" s="25"/>
      <c r="Y382" s="25"/>
      <c r="Z382" s="25"/>
      <c r="AA382" s="25"/>
      <c r="AB382" s="25"/>
      <c r="AC382" s="25"/>
      <c r="AD382" s="25"/>
      <c r="AE382" s="25"/>
      <c r="AF382" s="25"/>
      <c r="AG382" s="25"/>
      <c r="AH382" s="25"/>
      <c r="AI382" s="25"/>
      <c r="AJ382" s="25"/>
    </row>
    <row r="383" spans="1:36" ht="12.75" customHeight="1" x14ac:dyDescent="0.25">
      <c r="A383" s="25"/>
      <c r="B383" s="25"/>
      <c r="C383" s="25"/>
      <c r="D383" s="25"/>
      <c r="E383" s="25"/>
      <c r="F383" s="25"/>
      <c r="G383" s="25"/>
      <c r="H383" s="25"/>
      <c r="I383" s="25"/>
      <c r="J383" s="25"/>
      <c r="K383" s="25"/>
      <c r="L383" s="25"/>
      <c r="M383" s="25"/>
      <c r="N383" s="25"/>
      <c r="O383" s="25"/>
      <c r="P383" s="25"/>
      <c r="Q383" s="25"/>
      <c r="R383" s="25"/>
      <c r="S383" s="25"/>
      <c r="T383" s="174"/>
      <c r="U383" s="174"/>
      <c r="V383" s="174"/>
      <c r="W383" s="174"/>
      <c r="X383" s="25"/>
      <c r="Y383" s="25"/>
      <c r="Z383" s="25"/>
      <c r="AA383" s="25"/>
      <c r="AB383" s="25"/>
      <c r="AC383" s="25"/>
      <c r="AD383" s="25"/>
      <c r="AE383" s="25"/>
      <c r="AF383" s="25"/>
      <c r="AG383" s="25"/>
      <c r="AH383" s="25"/>
      <c r="AI383" s="25"/>
      <c r="AJ383" s="25"/>
    </row>
    <row r="384" spans="1:36" ht="12.75" customHeight="1" x14ac:dyDescent="0.25">
      <c r="A384" s="25"/>
      <c r="B384" s="25"/>
      <c r="C384" s="25"/>
      <c r="D384" s="25"/>
      <c r="E384" s="25"/>
      <c r="F384" s="25"/>
      <c r="G384" s="25"/>
      <c r="H384" s="25"/>
      <c r="I384" s="25"/>
      <c r="J384" s="25"/>
      <c r="K384" s="25"/>
      <c r="L384" s="25"/>
      <c r="M384" s="25"/>
      <c r="N384" s="25"/>
      <c r="O384" s="25"/>
      <c r="P384" s="25"/>
      <c r="Q384" s="25"/>
      <c r="R384" s="25"/>
      <c r="S384" s="25"/>
      <c r="T384" s="174"/>
      <c r="U384" s="174"/>
      <c r="V384" s="174"/>
      <c r="W384" s="174"/>
      <c r="X384" s="25"/>
      <c r="Y384" s="25"/>
      <c r="Z384" s="25"/>
      <c r="AA384" s="25"/>
      <c r="AB384" s="25"/>
      <c r="AC384" s="25"/>
      <c r="AD384" s="25"/>
      <c r="AE384" s="25"/>
      <c r="AF384" s="25"/>
      <c r="AG384" s="25"/>
      <c r="AH384" s="25"/>
      <c r="AI384" s="25"/>
      <c r="AJ384" s="25"/>
    </row>
    <row r="385" spans="1:36" ht="12.75" customHeight="1" x14ac:dyDescent="0.25">
      <c r="A385" s="25"/>
      <c r="B385" s="25"/>
      <c r="C385" s="25"/>
      <c r="D385" s="25"/>
      <c r="E385" s="25"/>
      <c r="F385" s="25"/>
      <c r="G385" s="25"/>
      <c r="H385" s="25"/>
      <c r="I385" s="25"/>
      <c r="J385" s="25"/>
      <c r="K385" s="25"/>
      <c r="L385" s="25"/>
      <c r="M385" s="25"/>
      <c r="N385" s="25"/>
      <c r="O385" s="25"/>
      <c r="P385" s="25"/>
      <c r="Q385" s="25"/>
      <c r="R385" s="25"/>
      <c r="S385" s="25"/>
      <c r="T385" s="174"/>
      <c r="U385" s="174"/>
      <c r="V385" s="174"/>
      <c r="W385" s="174"/>
      <c r="X385" s="25"/>
      <c r="Y385" s="25"/>
      <c r="Z385" s="25"/>
      <c r="AA385" s="25"/>
      <c r="AB385" s="25"/>
      <c r="AC385" s="25"/>
      <c r="AD385" s="25"/>
      <c r="AE385" s="25"/>
      <c r="AF385" s="25"/>
      <c r="AG385" s="25"/>
      <c r="AH385" s="25"/>
      <c r="AI385" s="25"/>
      <c r="AJ385" s="25"/>
    </row>
    <row r="386" spans="1:36" ht="12.75" customHeight="1" x14ac:dyDescent="0.25">
      <c r="A386" s="25"/>
      <c r="B386" s="25"/>
      <c r="C386" s="25"/>
      <c r="D386" s="25"/>
      <c r="E386" s="25"/>
      <c r="F386" s="25"/>
      <c r="G386" s="25"/>
      <c r="H386" s="25"/>
      <c r="I386" s="25"/>
      <c r="J386" s="25"/>
      <c r="K386" s="25"/>
      <c r="L386" s="25"/>
      <c r="M386" s="25"/>
      <c r="N386" s="25"/>
      <c r="O386" s="25"/>
      <c r="P386" s="25"/>
      <c r="Q386" s="25"/>
      <c r="R386" s="25"/>
      <c r="S386" s="25"/>
      <c r="T386" s="174"/>
      <c r="U386" s="174"/>
      <c r="V386" s="174"/>
      <c r="W386" s="174"/>
      <c r="X386" s="25"/>
      <c r="Y386" s="25"/>
      <c r="Z386" s="25"/>
      <c r="AA386" s="25"/>
      <c r="AB386" s="25"/>
      <c r="AC386" s="25"/>
      <c r="AD386" s="25"/>
      <c r="AE386" s="25"/>
      <c r="AF386" s="25"/>
      <c r="AG386" s="25"/>
      <c r="AH386" s="25"/>
      <c r="AI386" s="25"/>
      <c r="AJ386" s="25"/>
    </row>
    <row r="387" spans="1:36" ht="12.75" customHeight="1" x14ac:dyDescent="0.25">
      <c r="A387" s="25"/>
      <c r="B387" s="25"/>
      <c r="C387" s="25"/>
      <c r="D387" s="25"/>
      <c r="E387" s="25"/>
      <c r="F387" s="25"/>
      <c r="G387" s="25"/>
      <c r="H387" s="25"/>
      <c r="I387" s="25"/>
      <c r="J387" s="25"/>
      <c r="K387" s="25"/>
      <c r="L387" s="25"/>
      <c r="M387" s="25"/>
      <c r="N387" s="25"/>
      <c r="O387" s="25"/>
      <c r="P387" s="25"/>
      <c r="Q387" s="25"/>
      <c r="R387" s="25"/>
      <c r="S387" s="25"/>
      <c r="T387" s="174"/>
      <c r="U387" s="174"/>
      <c r="V387" s="174"/>
      <c r="W387" s="174"/>
      <c r="X387" s="25"/>
      <c r="Y387" s="25"/>
      <c r="Z387" s="25"/>
      <c r="AA387" s="25"/>
      <c r="AB387" s="25"/>
      <c r="AC387" s="25"/>
      <c r="AD387" s="25"/>
      <c r="AE387" s="25"/>
      <c r="AF387" s="25"/>
      <c r="AG387" s="25"/>
      <c r="AH387" s="25"/>
      <c r="AI387" s="25"/>
      <c r="AJ387" s="25"/>
    </row>
    <row r="388" spans="1:36" ht="12.75" customHeight="1" x14ac:dyDescent="0.25">
      <c r="A388" s="25"/>
      <c r="B388" s="25"/>
      <c r="C388" s="25"/>
      <c r="D388" s="25"/>
      <c r="E388" s="25"/>
      <c r="F388" s="25"/>
      <c r="G388" s="25"/>
      <c r="H388" s="25"/>
      <c r="I388" s="25"/>
      <c r="J388" s="25"/>
      <c r="K388" s="25"/>
      <c r="L388" s="25"/>
      <c r="M388" s="25"/>
      <c r="N388" s="25"/>
      <c r="O388" s="25"/>
      <c r="P388" s="25"/>
      <c r="Q388" s="25"/>
      <c r="R388" s="25"/>
      <c r="S388" s="25"/>
      <c r="T388" s="174"/>
      <c r="U388" s="174"/>
      <c r="V388" s="174"/>
      <c r="W388" s="174"/>
      <c r="X388" s="25"/>
      <c r="Y388" s="25"/>
      <c r="Z388" s="25"/>
      <c r="AA388" s="25"/>
      <c r="AB388" s="25"/>
      <c r="AC388" s="25"/>
      <c r="AD388" s="25"/>
      <c r="AE388" s="25"/>
      <c r="AF388" s="25"/>
      <c r="AG388" s="25"/>
      <c r="AH388" s="25"/>
      <c r="AI388" s="25"/>
      <c r="AJ388" s="25"/>
    </row>
    <row r="389" spans="1:36" ht="12.75" customHeight="1" x14ac:dyDescent="0.25">
      <c r="A389" s="25"/>
      <c r="B389" s="25"/>
      <c r="C389" s="25"/>
      <c r="D389" s="25"/>
      <c r="E389" s="25"/>
      <c r="F389" s="25"/>
      <c r="G389" s="25"/>
      <c r="H389" s="25"/>
      <c r="I389" s="25"/>
      <c r="J389" s="25"/>
      <c r="K389" s="25"/>
      <c r="L389" s="25"/>
      <c r="M389" s="25"/>
      <c r="N389" s="25"/>
      <c r="O389" s="25"/>
      <c r="P389" s="25"/>
      <c r="Q389" s="25"/>
      <c r="R389" s="25"/>
      <c r="S389" s="25"/>
      <c r="T389" s="174"/>
      <c r="U389" s="174"/>
      <c r="V389" s="174"/>
      <c r="W389" s="174"/>
      <c r="X389" s="25"/>
      <c r="Y389" s="25"/>
      <c r="Z389" s="25"/>
      <c r="AA389" s="25"/>
      <c r="AB389" s="25"/>
      <c r="AC389" s="25"/>
      <c r="AD389" s="25"/>
      <c r="AE389" s="25"/>
      <c r="AF389" s="25"/>
      <c r="AG389" s="25"/>
      <c r="AH389" s="25"/>
      <c r="AI389" s="25"/>
      <c r="AJ389" s="25"/>
    </row>
    <row r="390" spans="1:36" ht="12.75" customHeight="1" x14ac:dyDescent="0.25">
      <c r="A390" s="25"/>
      <c r="B390" s="25"/>
      <c r="C390" s="25"/>
      <c r="D390" s="25"/>
      <c r="E390" s="25"/>
      <c r="F390" s="25"/>
      <c r="G390" s="25"/>
      <c r="H390" s="25"/>
      <c r="I390" s="25"/>
      <c r="J390" s="25"/>
      <c r="K390" s="25"/>
      <c r="L390" s="25"/>
      <c r="M390" s="25"/>
      <c r="N390" s="25"/>
      <c r="O390" s="25"/>
      <c r="P390" s="25"/>
      <c r="Q390" s="25"/>
      <c r="R390" s="25"/>
      <c r="S390" s="25"/>
      <c r="T390" s="174"/>
      <c r="U390" s="174"/>
      <c r="V390" s="174"/>
      <c r="W390" s="174"/>
      <c r="X390" s="25"/>
      <c r="Y390" s="25"/>
      <c r="Z390" s="25"/>
      <c r="AA390" s="25"/>
      <c r="AB390" s="25"/>
      <c r="AC390" s="25"/>
      <c r="AD390" s="25"/>
      <c r="AE390" s="25"/>
      <c r="AF390" s="25"/>
      <c r="AG390" s="25"/>
      <c r="AH390" s="25"/>
      <c r="AI390" s="25"/>
      <c r="AJ390" s="25"/>
    </row>
    <row r="391" spans="1:36" ht="12.75" customHeight="1" x14ac:dyDescent="0.25">
      <c r="A391" s="25"/>
      <c r="B391" s="25"/>
      <c r="C391" s="25"/>
      <c r="D391" s="25"/>
      <c r="E391" s="25"/>
      <c r="F391" s="25"/>
      <c r="G391" s="25"/>
      <c r="H391" s="25"/>
      <c r="I391" s="25"/>
      <c r="J391" s="25"/>
      <c r="K391" s="25"/>
      <c r="L391" s="25"/>
      <c r="M391" s="25"/>
      <c r="N391" s="25"/>
      <c r="O391" s="25"/>
      <c r="P391" s="25"/>
      <c r="Q391" s="25"/>
      <c r="R391" s="25"/>
      <c r="S391" s="25"/>
      <c r="T391" s="174"/>
      <c r="U391" s="174"/>
      <c r="V391" s="174"/>
      <c r="W391" s="174"/>
      <c r="X391" s="25"/>
      <c r="Y391" s="25"/>
      <c r="Z391" s="25"/>
      <c r="AA391" s="25"/>
      <c r="AB391" s="25"/>
      <c r="AC391" s="25"/>
      <c r="AD391" s="25"/>
      <c r="AE391" s="25"/>
      <c r="AF391" s="25"/>
      <c r="AG391" s="25"/>
      <c r="AH391" s="25"/>
      <c r="AI391" s="25"/>
      <c r="AJ391" s="25"/>
    </row>
    <row r="392" spans="1:36" ht="12.75" customHeight="1" x14ac:dyDescent="0.25">
      <c r="A392" s="25"/>
      <c r="B392" s="25"/>
      <c r="C392" s="25"/>
      <c r="D392" s="25"/>
      <c r="E392" s="25"/>
      <c r="F392" s="25"/>
      <c r="G392" s="25"/>
      <c r="H392" s="25"/>
      <c r="I392" s="25"/>
      <c r="J392" s="25"/>
      <c r="K392" s="25"/>
      <c r="L392" s="25"/>
      <c r="M392" s="25"/>
      <c r="N392" s="25"/>
      <c r="O392" s="25"/>
      <c r="P392" s="25"/>
      <c r="Q392" s="25"/>
      <c r="R392" s="25"/>
      <c r="S392" s="25"/>
      <c r="T392" s="174"/>
      <c r="U392" s="174"/>
      <c r="V392" s="174"/>
      <c r="W392" s="174"/>
      <c r="X392" s="25"/>
      <c r="Y392" s="25"/>
      <c r="Z392" s="25"/>
      <c r="AA392" s="25"/>
      <c r="AB392" s="25"/>
      <c r="AC392" s="25"/>
      <c r="AD392" s="25"/>
      <c r="AE392" s="25"/>
      <c r="AF392" s="25"/>
      <c r="AG392" s="25"/>
      <c r="AH392" s="25"/>
      <c r="AI392" s="25"/>
      <c r="AJ392" s="25"/>
    </row>
    <row r="393" spans="1:36" ht="12.75" customHeight="1" x14ac:dyDescent="0.25">
      <c r="A393" s="25"/>
      <c r="B393" s="25"/>
      <c r="C393" s="25"/>
      <c r="D393" s="25"/>
      <c r="E393" s="25"/>
      <c r="F393" s="25"/>
      <c r="G393" s="25"/>
      <c r="H393" s="25"/>
      <c r="I393" s="25"/>
      <c r="J393" s="25"/>
      <c r="K393" s="25"/>
      <c r="L393" s="25"/>
      <c r="M393" s="25"/>
      <c r="N393" s="25"/>
      <c r="O393" s="25"/>
      <c r="P393" s="25"/>
      <c r="Q393" s="25"/>
      <c r="R393" s="25"/>
      <c r="S393" s="25"/>
      <c r="T393" s="174"/>
      <c r="U393" s="174"/>
      <c r="V393" s="174"/>
      <c r="W393" s="174"/>
      <c r="X393" s="25"/>
      <c r="Y393" s="25"/>
      <c r="Z393" s="25"/>
      <c r="AA393" s="25"/>
      <c r="AB393" s="25"/>
      <c r="AC393" s="25"/>
      <c r="AD393" s="25"/>
      <c r="AE393" s="25"/>
      <c r="AF393" s="25"/>
      <c r="AG393" s="25"/>
      <c r="AH393" s="25"/>
      <c r="AI393" s="25"/>
      <c r="AJ393" s="25"/>
    </row>
    <row r="394" spans="1:36" ht="12.75" customHeight="1" x14ac:dyDescent="0.25">
      <c r="A394" s="25"/>
      <c r="B394" s="25"/>
      <c r="C394" s="25"/>
      <c r="D394" s="25"/>
      <c r="E394" s="25"/>
      <c r="F394" s="25"/>
      <c r="G394" s="25"/>
      <c r="H394" s="25"/>
      <c r="I394" s="25"/>
      <c r="J394" s="25"/>
      <c r="K394" s="25"/>
      <c r="L394" s="25"/>
      <c r="M394" s="25"/>
      <c r="N394" s="25"/>
      <c r="O394" s="25"/>
      <c r="P394" s="25"/>
      <c r="Q394" s="25"/>
      <c r="R394" s="25"/>
      <c r="S394" s="25"/>
      <c r="T394" s="174"/>
      <c r="U394" s="174"/>
      <c r="V394" s="174"/>
      <c r="W394" s="174"/>
      <c r="X394" s="25"/>
      <c r="Y394" s="25"/>
      <c r="Z394" s="25"/>
      <c r="AA394" s="25"/>
      <c r="AB394" s="25"/>
      <c r="AC394" s="25"/>
      <c r="AD394" s="25"/>
      <c r="AE394" s="25"/>
      <c r="AF394" s="25"/>
      <c r="AG394" s="25"/>
      <c r="AH394" s="25"/>
      <c r="AI394" s="25"/>
      <c r="AJ394" s="25"/>
    </row>
    <row r="395" spans="1:36" ht="12.75" customHeight="1" x14ac:dyDescent="0.25">
      <c r="A395" s="25"/>
      <c r="B395" s="25"/>
      <c r="C395" s="25"/>
      <c r="D395" s="25"/>
      <c r="E395" s="25"/>
      <c r="F395" s="25"/>
      <c r="G395" s="25"/>
      <c r="H395" s="25"/>
      <c r="I395" s="25"/>
      <c r="J395" s="25"/>
      <c r="K395" s="25"/>
      <c r="L395" s="25"/>
      <c r="M395" s="25"/>
      <c r="N395" s="25"/>
      <c r="O395" s="25"/>
      <c r="P395" s="25"/>
      <c r="Q395" s="25"/>
      <c r="R395" s="25"/>
      <c r="S395" s="25"/>
      <c r="T395" s="174"/>
      <c r="U395" s="174"/>
      <c r="V395" s="174"/>
      <c r="W395" s="174"/>
      <c r="X395" s="25"/>
      <c r="Y395" s="25"/>
      <c r="Z395" s="25"/>
      <c r="AA395" s="25"/>
      <c r="AB395" s="25"/>
      <c r="AC395" s="25"/>
      <c r="AD395" s="25"/>
      <c r="AE395" s="25"/>
      <c r="AF395" s="25"/>
      <c r="AG395" s="25"/>
      <c r="AH395" s="25"/>
      <c r="AI395" s="25"/>
      <c r="AJ395" s="25"/>
    </row>
    <row r="396" spans="1:36" ht="12.75" customHeight="1" x14ac:dyDescent="0.25">
      <c r="A396" s="25"/>
      <c r="B396" s="25"/>
      <c r="C396" s="25"/>
      <c r="D396" s="25"/>
      <c r="E396" s="25"/>
      <c r="F396" s="25"/>
      <c r="G396" s="25"/>
      <c r="H396" s="25"/>
      <c r="I396" s="25"/>
      <c r="J396" s="25"/>
      <c r="K396" s="25"/>
      <c r="L396" s="25"/>
      <c r="M396" s="25"/>
      <c r="N396" s="25"/>
      <c r="O396" s="25"/>
      <c r="P396" s="25"/>
      <c r="Q396" s="25"/>
      <c r="R396" s="25"/>
      <c r="S396" s="25"/>
      <c r="T396" s="174"/>
      <c r="U396" s="174"/>
      <c r="V396" s="174"/>
      <c r="W396" s="174"/>
      <c r="X396" s="25"/>
      <c r="Y396" s="25"/>
      <c r="Z396" s="25"/>
      <c r="AA396" s="25"/>
      <c r="AB396" s="25"/>
      <c r="AC396" s="25"/>
      <c r="AD396" s="25"/>
      <c r="AE396" s="25"/>
      <c r="AF396" s="25"/>
      <c r="AG396" s="25"/>
      <c r="AH396" s="25"/>
      <c r="AI396" s="25"/>
      <c r="AJ396" s="25"/>
    </row>
    <row r="397" spans="1:36" ht="12.75" customHeight="1" x14ac:dyDescent="0.25">
      <c r="A397" s="25"/>
      <c r="B397" s="25"/>
      <c r="C397" s="25"/>
      <c r="D397" s="25"/>
      <c r="E397" s="25"/>
      <c r="F397" s="25"/>
      <c r="G397" s="25"/>
      <c r="H397" s="25"/>
      <c r="I397" s="25"/>
      <c r="J397" s="25"/>
      <c r="K397" s="25"/>
      <c r="L397" s="25"/>
      <c r="M397" s="25"/>
      <c r="N397" s="25"/>
      <c r="O397" s="25"/>
      <c r="P397" s="25"/>
      <c r="Q397" s="25"/>
      <c r="R397" s="25"/>
      <c r="S397" s="25"/>
      <c r="T397" s="174"/>
      <c r="U397" s="174"/>
      <c r="V397" s="174"/>
      <c r="W397" s="174"/>
      <c r="X397" s="25"/>
      <c r="Y397" s="25"/>
      <c r="Z397" s="25"/>
      <c r="AA397" s="25"/>
      <c r="AB397" s="25"/>
      <c r="AC397" s="25"/>
      <c r="AD397" s="25"/>
      <c r="AE397" s="25"/>
      <c r="AF397" s="25"/>
      <c r="AG397" s="25"/>
      <c r="AH397" s="25"/>
      <c r="AI397" s="25"/>
      <c r="AJ397" s="25"/>
    </row>
    <row r="398" spans="1:36" ht="12.75" customHeight="1" x14ac:dyDescent="0.25">
      <c r="A398" s="25"/>
      <c r="B398" s="25"/>
      <c r="C398" s="25"/>
      <c r="D398" s="25"/>
      <c r="E398" s="25"/>
      <c r="F398" s="25"/>
      <c r="G398" s="25"/>
      <c r="H398" s="25"/>
      <c r="I398" s="25"/>
      <c r="J398" s="25"/>
      <c r="K398" s="25"/>
      <c r="L398" s="25"/>
      <c r="M398" s="25"/>
      <c r="N398" s="25"/>
      <c r="O398" s="25"/>
      <c r="P398" s="25"/>
      <c r="Q398" s="25"/>
      <c r="R398" s="25"/>
      <c r="S398" s="25"/>
      <c r="T398" s="174"/>
      <c r="U398" s="174"/>
      <c r="V398" s="174"/>
      <c r="W398" s="174"/>
      <c r="X398" s="25"/>
      <c r="Y398" s="25"/>
      <c r="Z398" s="25"/>
      <c r="AA398" s="25"/>
      <c r="AB398" s="25"/>
      <c r="AC398" s="25"/>
      <c r="AD398" s="25"/>
      <c r="AE398" s="25"/>
      <c r="AF398" s="25"/>
      <c r="AG398" s="25"/>
      <c r="AH398" s="25"/>
      <c r="AI398" s="25"/>
      <c r="AJ398" s="25"/>
    </row>
    <row r="399" spans="1:36" ht="12.75" customHeight="1" x14ac:dyDescent="0.25">
      <c r="A399" s="25"/>
      <c r="B399" s="25"/>
      <c r="C399" s="25"/>
      <c r="D399" s="25"/>
      <c r="E399" s="25"/>
      <c r="F399" s="25"/>
      <c r="G399" s="25"/>
      <c r="H399" s="25"/>
      <c r="I399" s="25"/>
      <c r="J399" s="25"/>
      <c r="K399" s="25"/>
      <c r="L399" s="25"/>
      <c r="M399" s="25"/>
      <c r="N399" s="25"/>
      <c r="O399" s="25"/>
      <c r="P399" s="25"/>
      <c r="Q399" s="25"/>
      <c r="R399" s="25"/>
      <c r="S399" s="25"/>
      <c r="T399" s="174"/>
      <c r="U399" s="174"/>
      <c r="V399" s="174"/>
      <c r="W399" s="174"/>
      <c r="X399" s="25"/>
      <c r="Y399" s="25"/>
      <c r="Z399" s="25"/>
      <c r="AA399" s="25"/>
      <c r="AB399" s="25"/>
      <c r="AC399" s="25"/>
      <c r="AD399" s="25"/>
      <c r="AE399" s="25"/>
      <c r="AF399" s="25"/>
      <c r="AG399" s="25"/>
      <c r="AH399" s="25"/>
      <c r="AI399" s="25"/>
      <c r="AJ399" s="25"/>
    </row>
    <row r="400" spans="1:36" ht="12.75" customHeight="1" x14ac:dyDescent="0.25">
      <c r="A400" s="25"/>
      <c r="B400" s="25"/>
      <c r="C400" s="25"/>
      <c r="D400" s="25"/>
      <c r="E400" s="25"/>
      <c r="F400" s="25"/>
      <c r="G400" s="25"/>
      <c r="H400" s="25"/>
      <c r="I400" s="25"/>
      <c r="J400" s="25"/>
      <c r="K400" s="25"/>
      <c r="L400" s="25"/>
      <c r="M400" s="25"/>
      <c r="N400" s="25"/>
      <c r="O400" s="25"/>
      <c r="P400" s="25"/>
      <c r="Q400" s="25"/>
      <c r="R400" s="25"/>
      <c r="S400" s="25"/>
      <c r="T400" s="174"/>
      <c r="U400" s="174"/>
      <c r="V400" s="174"/>
      <c r="W400" s="174"/>
      <c r="X400" s="25"/>
      <c r="Y400" s="25"/>
      <c r="Z400" s="25"/>
      <c r="AA400" s="25"/>
      <c r="AB400" s="25"/>
      <c r="AC400" s="25"/>
      <c r="AD400" s="25"/>
      <c r="AE400" s="25"/>
      <c r="AF400" s="25"/>
      <c r="AG400" s="25"/>
      <c r="AH400" s="25"/>
      <c r="AI400" s="25"/>
      <c r="AJ400" s="25"/>
    </row>
    <row r="401" spans="1:36" ht="12.75" customHeight="1" x14ac:dyDescent="0.25">
      <c r="A401" s="25"/>
      <c r="B401" s="25"/>
      <c r="C401" s="25"/>
      <c r="D401" s="25"/>
      <c r="E401" s="25"/>
      <c r="F401" s="25"/>
      <c r="G401" s="25"/>
      <c r="H401" s="25"/>
      <c r="I401" s="25"/>
      <c r="J401" s="25"/>
      <c r="K401" s="25"/>
      <c r="L401" s="25"/>
      <c r="M401" s="25"/>
      <c r="N401" s="25"/>
      <c r="O401" s="25"/>
      <c r="P401" s="25"/>
      <c r="Q401" s="25"/>
      <c r="R401" s="25"/>
      <c r="S401" s="25"/>
      <c r="T401" s="174"/>
      <c r="U401" s="174"/>
      <c r="V401" s="174"/>
      <c r="W401" s="174"/>
      <c r="X401" s="25"/>
      <c r="Y401" s="25"/>
      <c r="Z401" s="25"/>
      <c r="AA401" s="25"/>
      <c r="AB401" s="25"/>
      <c r="AC401" s="25"/>
      <c r="AD401" s="25"/>
      <c r="AE401" s="25"/>
      <c r="AF401" s="25"/>
      <c r="AG401" s="25"/>
      <c r="AH401" s="25"/>
      <c r="AI401" s="25"/>
      <c r="AJ401" s="25"/>
    </row>
    <row r="402" spans="1:36" ht="12.75" customHeight="1" x14ac:dyDescent="0.25">
      <c r="A402" s="25"/>
      <c r="B402" s="25"/>
      <c r="C402" s="25"/>
      <c r="D402" s="25"/>
      <c r="E402" s="25"/>
      <c r="F402" s="25"/>
      <c r="G402" s="25"/>
      <c r="H402" s="25"/>
      <c r="I402" s="25"/>
      <c r="J402" s="25"/>
      <c r="K402" s="25"/>
      <c r="L402" s="25"/>
      <c r="M402" s="25"/>
      <c r="N402" s="25"/>
      <c r="O402" s="25"/>
      <c r="P402" s="25"/>
      <c r="Q402" s="25"/>
      <c r="R402" s="25"/>
      <c r="S402" s="25"/>
      <c r="T402" s="174"/>
      <c r="U402" s="174"/>
      <c r="V402" s="174"/>
      <c r="W402" s="174"/>
      <c r="X402" s="25"/>
      <c r="Y402" s="25"/>
      <c r="Z402" s="25"/>
      <c r="AA402" s="25"/>
      <c r="AB402" s="25"/>
      <c r="AC402" s="25"/>
      <c r="AD402" s="25"/>
      <c r="AE402" s="25"/>
      <c r="AF402" s="25"/>
      <c r="AG402" s="25"/>
      <c r="AH402" s="25"/>
      <c r="AI402" s="25"/>
      <c r="AJ402" s="25"/>
    </row>
    <row r="403" spans="1:36" ht="12.75" customHeight="1" x14ac:dyDescent="0.25">
      <c r="A403" s="25"/>
      <c r="B403" s="25"/>
      <c r="C403" s="25"/>
      <c r="D403" s="25"/>
      <c r="E403" s="25"/>
      <c r="F403" s="25"/>
      <c r="G403" s="25"/>
      <c r="H403" s="25"/>
      <c r="I403" s="25"/>
      <c r="J403" s="25"/>
      <c r="K403" s="25"/>
      <c r="L403" s="25"/>
      <c r="M403" s="25"/>
      <c r="N403" s="25"/>
      <c r="O403" s="25"/>
      <c r="P403" s="25"/>
      <c r="Q403" s="25"/>
      <c r="R403" s="25"/>
      <c r="S403" s="25"/>
      <c r="T403" s="174"/>
      <c r="U403" s="174"/>
      <c r="V403" s="174"/>
      <c r="W403" s="174"/>
      <c r="X403" s="25"/>
      <c r="Y403" s="25"/>
      <c r="Z403" s="25"/>
      <c r="AA403" s="25"/>
      <c r="AB403" s="25"/>
      <c r="AC403" s="25"/>
      <c r="AD403" s="25"/>
      <c r="AE403" s="25"/>
      <c r="AF403" s="25"/>
      <c r="AG403" s="25"/>
      <c r="AH403" s="25"/>
      <c r="AI403" s="25"/>
      <c r="AJ403" s="25"/>
    </row>
    <row r="404" spans="1:36" ht="12.75" customHeight="1" x14ac:dyDescent="0.25">
      <c r="A404" s="25"/>
      <c r="B404" s="25"/>
      <c r="C404" s="25"/>
      <c r="D404" s="25"/>
      <c r="E404" s="25"/>
      <c r="F404" s="25"/>
      <c r="G404" s="25"/>
      <c r="H404" s="25"/>
      <c r="I404" s="25"/>
      <c r="J404" s="25"/>
      <c r="K404" s="25"/>
      <c r="L404" s="25"/>
      <c r="M404" s="25"/>
      <c r="N404" s="25"/>
      <c r="O404" s="25"/>
      <c r="P404" s="25"/>
      <c r="Q404" s="25"/>
      <c r="R404" s="25"/>
      <c r="S404" s="25"/>
      <c r="T404" s="174"/>
      <c r="U404" s="174"/>
      <c r="V404" s="174"/>
      <c r="W404" s="174"/>
      <c r="X404" s="25"/>
      <c r="Y404" s="25"/>
      <c r="Z404" s="25"/>
      <c r="AA404" s="25"/>
      <c r="AB404" s="25"/>
      <c r="AC404" s="25"/>
      <c r="AD404" s="25"/>
      <c r="AE404" s="25"/>
      <c r="AF404" s="25"/>
      <c r="AG404" s="25"/>
      <c r="AH404" s="25"/>
      <c r="AI404" s="25"/>
      <c r="AJ404" s="25"/>
    </row>
    <row r="405" spans="1:36" ht="12.75" customHeight="1" x14ac:dyDescent="0.25">
      <c r="A405" s="25"/>
      <c r="B405" s="25"/>
      <c r="C405" s="25"/>
      <c r="D405" s="25"/>
      <c r="E405" s="25"/>
      <c r="F405" s="25"/>
      <c r="G405" s="25"/>
      <c r="H405" s="25"/>
      <c r="I405" s="25"/>
      <c r="J405" s="25"/>
      <c r="K405" s="25"/>
      <c r="L405" s="25"/>
      <c r="M405" s="25"/>
      <c r="N405" s="25"/>
      <c r="O405" s="25"/>
      <c r="P405" s="25"/>
      <c r="Q405" s="25"/>
      <c r="R405" s="25"/>
      <c r="S405" s="25"/>
      <c r="T405" s="174"/>
      <c r="U405" s="174"/>
      <c r="V405" s="174"/>
      <c r="W405" s="174"/>
      <c r="X405" s="25"/>
      <c r="Y405" s="25"/>
      <c r="Z405" s="25"/>
      <c r="AA405" s="25"/>
      <c r="AB405" s="25"/>
      <c r="AC405" s="25"/>
      <c r="AD405" s="25"/>
      <c r="AE405" s="25"/>
      <c r="AF405" s="25"/>
      <c r="AG405" s="25"/>
      <c r="AH405" s="25"/>
      <c r="AI405" s="25"/>
      <c r="AJ405" s="25"/>
    </row>
    <row r="406" spans="1:36" ht="12.75" customHeight="1" x14ac:dyDescent="0.25">
      <c r="A406" s="25"/>
      <c r="B406" s="25"/>
      <c r="C406" s="25"/>
      <c r="D406" s="25"/>
      <c r="E406" s="25"/>
      <c r="F406" s="25"/>
      <c r="G406" s="25"/>
      <c r="H406" s="25"/>
      <c r="I406" s="25"/>
      <c r="J406" s="25"/>
      <c r="K406" s="25"/>
      <c r="L406" s="25"/>
      <c r="M406" s="25"/>
      <c r="N406" s="25"/>
      <c r="O406" s="25"/>
      <c r="P406" s="25"/>
      <c r="Q406" s="25"/>
      <c r="R406" s="25"/>
      <c r="S406" s="25"/>
      <c r="T406" s="174"/>
      <c r="U406" s="174"/>
      <c r="V406" s="174"/>
      <c r="W406" s="174"/>
      <c r="X406" s="25"/>
      <c r="Y406" s="25"/>
      <c r="Z406" s="25"/>
      <c r="AA406" s="25"/>
      <c r="AB406" s="25"/>
      <c r="AC406" s="25"/>
      <c r="AD406" s="25"/>
      <c r="AE406" s="25"/>
      <c r="AF406" s="25"/>
      <c r="AG406" s="25"/>
      <c r="AH406" s="25"/>
      <c r="AI406" s="25"/>
      <c r="AJ406" s="25"/>
    </row>
    <row r="407" spans="1:36" ht="12.75" customHeight="1" x14ac:dyDescent="0.25">
      <c r="A407" s="25"/>
      <c r="B407" s="25"/>
      <c r="C407" s="25"/>
      <c r="D407" s="25"/>
      <c r="E407" s="25"/>
      <c r="F407" s="25"/>
      <c r="G407" s="25"/>
      <c r="H407" s="25"/>
      <c r="I407" s="25"/>
      <c r="J407" s="25"/>
      <c r="K407" s="25"/>
      <c r="L407" s="25"/>
      <c r="M407" s="25"/>
      <c r="N407" s="25"/>
      <c r="O407" s="25"/>
      <c r="P407" s="25"/>
      <c r="Q407" s="25"/>
      <c r="R407" s="25"/>
      <c r="S407" s="25"/>
      <c r="T407" s="174"/>
      <c r="U407" s="174"/>
      <c r="V407" s="174"/>
      <c r="W407" s="174"/>
      <c r="X407" s="25"/>
      <c r="Y407" s="25"/>
      <c r="Z407" s="25"/>
      <c r="AA407" s="25"/>
      <c r="AB407" s="25"/>
      <c r="AC407" s="25"/>
      <c r="AD407" s="25"/>
      <c r="AE407" s="25"/>
      <c r="AF407" s="25"/>
      <c r="AG407" s="25"/>
      <c r="AH407" s="25"/>
      <c r="AI407" s="25"/>
      <c r="AJ407" s="25"/>
    </row>
    <row r="408" spans="1:36" ht="12.75" customHeight="1" x14ac:dyDescent="0.25">
      <c r="A408" s="25"/>
      <c r="B408" s="25"/>
      <c r="C408" s="25"/>
      <c r="D408" s="25"/>
      <c r="E408" s="25"/>
      <c r="F408" s="25"/>
      <c r="G408" s="25"/>
      <c r="H408" s="25"/>
      <c r="I408" s="25"/>
      <c r="J408" s="25"/>
      <c r="K408" s="25"/>
      <c r="L408" s="25"/>
      <c r="M408" s="25"/>
      <c r="N408" s="25"/>
      <c r="O408" s="25"/>
      <c r="P408" s="25"/>
      <c r="Q408" s="25"/>
      <c r="R408" s="25"/>
      <c r="S408" s="25"/>
      <c r="T408" s="174"/>
      <c r="U408" s="174"/>
      <c r="V408" s="174"/>
      <c r="W408" s="174"/>
      <c r="X408" s="25"/>
      <c r="Y408" s="25"/>
      <c r="Z408" s="25"/>
      <c r="AA408" s="25"/>
      <c r="AB408" s="25"/>
      <c r="AC408" s="25"/>
      <c r="AD408" s="25"/>
      <c r="AE408" s="25"/>
      <c r="AF408" s="25"/>
      <c r="AG408" s="25"/>
      <c r="AH408" s="25"/>
      <c r="AI408" s="25"/>
      <c r="AJ408" s="25"/>
    </row>
    <row r="409" spans="1:36" ht="12.75" customHeight="1" x14ac:dyDescent="0.25">
      <c r="A409" s="25"/>
      <c r="B409" s="25"/>
      <c r="C409" s="25"/>
      <c r="D409" s="25"/>
      <c r="E409" s="25"/>
      <c r="F409" s="25"/>
      <c r="G409" s="25"/>
      <c r="H409" s="25"/>
      <c r="I409" s="25"/>
      <c r="J409" s="25"/>
      <c r="K409" s="25"/>
      <c r="L409" s="25"/>
      <c r="M409" s="25"/>
      <c r="N409" s="25"/>
      <c r="O409" s="25"/>
      <c r="P409" s="25"/>
      <c r="Q409" s="25"/>
      <c r="R409" s="25"/>
      <c r="S409" s="25"/>
      <c r="T409" s="174"/>
      <c r="U409" s="174"/>
      <c r="V409" s="174"/>
      <c r="W409" s="174"/>
      <c r="X409" s="25"/>
      <c r="Y409" s="25"/>
      <c r="Z409" s="25"/>
      <c r="AA409" s="25"/>
      <c r="AB409" s="25"/>
      <c r="AC409" s="25"/>
      <c r="AD409" s="25"/>
      <c r="AE409" s="25"/>
      <c r="AF409" s="25"/>
      <c r="AG409" s="25"/>
      <c r="AH409" s="25"/>
      <c r="AI409" s="25"/>
      <c r="AJ409" s="25"/>
    </row>
    <row r="410" spans="1:36" ht="12.75" customHeight="1" x14ac:dyDescent="0.25">
      <c r="A410" s="25"/>
      <c r="B410" s="25"/>
      <c r="C410" s="25"/>
      <c r="D410" s="25"/>
      <c r="E410" s="25"/>
      <c r="F410" s="25"/>
      <c r="G410" s="25"/>
      <c r="H410" s="25"/>
      <c r="I410" s="25"/>
      <c r="J410" s="25"/>
      <c r="K410" s="25"/>
      <c r="L410" s="25"/>
      <c r="M410" s="25"/>
      <c r="N410" s="25"/>
      <c r="O410" s="25"/>
      <c r="P410" s="25"/>
      <c r="Q410" s="25"/>
      <c r="R410" s="25"/>
      <c r="S410" s="25"/>
      <c r="T410" s="174"/>
      <c r="U410" s="174"/>
      <c r="V410" s="174"/>
      <c r="W410" s="174"/>
      <c r="X410" s="25"/>
      <c r="Y410" s="25"/>
      <c r="Z410" s="25"/>
      <c r="AA410" s="25"/>
      <c r="AB410" s="25"/>
      <c r="AC410" s="25"/>
      <c r="AD410" s="25"/>
      <c r="AE410" s="25"/>
      <c r="AF410" s="25"/>
      <c r="AG410" s="25"/>
      <c r="AH410" s="25"/>
      <c r="AI410" s="25"/>
      <c r="AJ410" s="25"/>
    </row>
    <row r="411" spans="1:36" ht="12.75" customHeight="1" x14ac:dyDescent="0.25">
      <c r="A411" s="25"/>
      <c r="B411" s="25"/>
      <c r="C411" s="25"/>
      <c r="D411" s="25"/>
      <c r="E411" s="25"/>
      <c r="F411" s="25"/>
      <c r="G411" s="25"/>
      <c r="H411" s="25"/>
      <c r="I411" s="25"/>
      <c r="J411" s="25"/>
      <c r="K411" s="25"/>
      <c r="L411" s="25"/>
      <c r="M411" s="25"/>
      <c r="N411" s="25"/>
      <c r="O411" s="25"/>
      <c r="P411" s="25"/>
      <c r="Q411" s="25"/>
      <c r="R411" s="25"/>
      <c r="S411" s="25"/>
      <c r="T411" s="174"/>
      <c r="U411" s="174"/>
      <c r="V411" s="174"/>
      <c r="W411" s="174"/>
      <c r="X411" s="25"/>
      <c r="Y411" s="25"/>
      <c r="Z411" s="25"/>
      <c r="AA411" s="25"/>
      <c r="AB411" s="25"/>
      <c r="AC411" s="25"/>
      <c r="AD411" s="25"/>
      <c r="AE411" s="25"/>
      <c r="AF411" s="25"/>
      <c r="AG411" s="25"/>
      <c r="AH411" s="25"/>
      <c r="AI411" s="25"/>
      <c r="AJ411" s="25"/>
    </row>
    <row r="412" spans="1:36" ht="12.75" customHeight="1" x14ac:dyDescent="0.25">
      <c r="A412" s="25"/>
      <c r="B412" s="25"/>
      <c r="C412" s="25"/>
      <c r="D412" s="25"/>
      <c r="E412" s="25"/>
      <c r="F412" s="25"/>
      <c r="G412" s="25"/>
      <c r="H412" s="25"/>
      <c r="I412" s="25"/>
      <c r="J412" s="25"/>
      <c r="K412" s="25"/>
      <c r="L412" s="25"/>
      <c r="M412" s="25"/>
      <c r="N412" s="25"/>
      <c r="O412" s="25"/>
      <c r="P412" s="25"/>
      <c r="Q412" s="25"/>
      <c r="R412" s="25"/>
      <c r="S412" s="25"/>
      <c r="T412" s="174"/>
      <c r="U412" s="174"/>
      <c r="V412" s="174"/>
      <c r="W412" s="174"/>
      <c r="X412" s="25"/>
      <c r="Y412" s="25"/>
      <c r="Z412" s="25"/>
      <c r="AA412" s="25"/>
      <c r="AB412" s="25"/>
      <c r="AC412" s="25"/>
      <c r="AD412" s="25"/>
      <c r="AE412" s="25"/>
      <c r="AF412" s="25"/>
      <c r="AG412" s="25"/>
      <c r="AH412" s="25"/>
      <c r="AI412" s="25"/>
      <c r="AJ412" s="25"/>
    </row>
    <row r="413" spans="1:36" ht="12.75" customHeight="1" x14ac:dyDescent="0.25">
      <c r="A413" s="25"/>
      <c r="B413" s="25"/>
      <c r="C413" s="25"/>
      <c r="D413" s="25"/>
      <c r="E413" s="25"/>
      <c r="F413" s="25"/>
      <c r="G413" s="25"/>
      <c r="H413" s="25"/>
      <c r="I413" s="25"/>
      <c r="J413" s="25"/>
      <c r="K413" s="25"/>
      <c r="L413" s="25"/>
      <c r="M413" s="25"/>
      <c r="N413" s="25"/>
      <c r="O413" s="25"/>
      <c r="P413" s="25"/>
      <c r="Q413" s="25"/>
      <c r="R413" s="25"/>
      <c r="S413" s="25"/>
      <c r="T413" s="174"/>
      <c r="U413" s="174"/>
      <c r="V413" s="174"/>
      <c r="W413" s="174"/>
      <c r="X413" s="25"/>
      <c r="Y413" s="25"/>
      <c r="Z413" s="25"/>
      <c r="AA413" s="25"/>
      <c r="AB413" s="25"/>
      <c r="AC413" s="25"/>
      <c r="AD413" s="25"/>
      <c r="AE413" s="25"/>
      <c r="AF413" s="25"/>
      <c r="AG413" s="25"/>
      <c r="AH413" s="25"/>
      <c r="AI413" s="25"/>
      <c r="AJ413" s="25"/>
    </row>
    <row r="414" spans="1:36" ht="12.75" customHeight="1" x14ac:dyDescent="0.25">
      <c r="A414" s="25"/>
      <c r="B414" s="25"/>
      <c r="C414" s="25"/>
      <c r="D414" s="25"/>
      <c r="E414" s="25"/>
      <c r="F414" s="25"/>
      <c r="G414" s="25"/>
      <c r="H414" s="25"/>
      <c r="I414" s="25"/>
      <c r="J414" s="25"/>
      <c r="K414" s="25"/>
      <c r="L414" s="25"/>
      <c r="M414" s="25"/>
      <c r="N414" s="25"/>
      <c r="O414" s="25"/>
      <c r="P414" s="25"/>
      <c r="Q414" s="25"/>
      <c r="R414" s="25"/>
      <c r="S414" s="25"/>
      <c r="T414" s="174"/>
      <c r="U414" s="174"/>
      <c r="V414" s="174"/>
      <c r="W414" s="174"/>
      <c r="X414" s="25"/>
      <c r="Y414" s="25"/>
      <c r="Z414" s="25"/>
      <c r="AA414" s="25"/>
      <c r="AB414" s="25"/>
      <c r="AC414" s="25"/>
      <c r="AD414" s="25"/>
      <c r="AE414" s="25"/>
      <c r="AF414" s="25"/>
      <c r="AG414" s="25"/>
      <c r="AH414" s="25"/>
      <c r="AI414" s="25"/>
      <c r="AJ414" s="25"/>
    </row>
    <row r="415" spans="1:36" ht="12.75" customHeight="1" x14ac:dyDescent="0.25">
      <c r="A415" s="25"/>
      <c r="B415" s="25"/>
      <c r="C415" s="25"/>
      <c r="D415" s="25"/>
      <c r="E415" s="25"/>
      <c r="F415" s="25"/>
      <c r="G415" s="25"/>
      <c r="H415" s="25"/>
      <c r="I415" s="25"/>
      <c r="J415" s="25"/>
      <c r="K415" s="25"/>
      <c r="L415" s="25"/>
      <c r="M415" s="25"/>
      <c r="N415" s="25"/>
      <c r="O415" s="25"/>
      <c r="P415" s="25"/>
      <c r="Q415" s="25"/>
      <c r="R415" s="25"/>
      <c r="S415" s="25"/>
      <c r="T415" s="174"/>
      <c r="U415" s="174"/>
      <c r="V415" s="174"/>
      <c r="W415" s="174"/>
      <c r="X415" s="25"/>
      <c r="Y415" s="25"/>
      <c r="Z415" s="25"/>
      <c r="AA415" s="25"/>
      <c r="AB415" s="25"/>
      <c r="AC415" s="25"/>
      <c r="AD415" s="25"/>
      <c r="AE415" s="25"/>
      <c r="AF415" s="25"/>
      <c r="AG415" s="25"/>
      <c r="AH415" s="25"/>
      <c r="AI415" s="25"/>
      <c r="AJ415" s="25"/>
    </row>
    <row r="416" spans="1:36" ht="12.75" customHeight="1" x14ac:dyDescent="0.25">
      <c r="A416" s="25"/>
      <c r="B416" s="25"/>
      <c r="C416" s="25"/>
      <c r="D416" s="25"/>
      <c r="E416" s="25"/>
      <c r="F416" s="25"/>
      <c r="G416" s="25"/>
      <c r="H416" s="25"/>
      <c r="I416" s="25"/>
      <c r="J416" s="25"/>
      <c r="K416" s="25"/>
      <c r="L416" s="25"/>
      <c r="M416" s="25"/>
      <c r="N416" s="25"/>
      <c r="O416" s="25"/>
      <c r="P416" s="25"/>
      <c r="Q416" s="25"/>
      <c r="R416" s="25"/>
      <c r="S416" s="25"/>
      <c r="T416" s="174"/>
      <c r="U416" s="174"/>
      <c r="V416" s="174"/>
      <c r="W416" s="174"/>
      <c r="X416" s="25"/>
      <c r="Y416" s="25"/>
      <c r="Z416" s="25"/>
      <c r="AA416" s="25"/>
      <c r="AB416" s="25"/>
      <c r="AC416" s="25"/>
      <c r="AD416" s="25"/>
      <c r="AE416" s="25"/>
      <c r="AF416" s="25"/>
      <c r="AG416" s="25"/>
      <c r="AH416" s="25"/>
      <c r="AI416" s="25"/>
      <c r="AJ416" s="25"/>
    </row>
    <row r="417" spans="1:36" ht="12.75" customHeight="1" x14ac:dyDescent="0.25">
      <c r="A417" s="25"/>
      <c r="B417" s="25"/>
      <c r="C417" s="25"/>
      <c r="D417" s="25"/>
      <c r="E417" s="25"/>
      <c r="F417" s="25"/>
      <c r="G417" s="25"/>
      <c r="H417" s="25"/>
      <c r="I417" s="25"/>
      <c r="J417" s="25"/>
      <c r="K417" s="25"/>
      <c r="L417" s="25"/>
      <c r="M417" s="25"/>
      <c r="N417" s="25"/>
      <c r="O417" s="25"/>
      <c r="P417" s="25"/>
      <c r="Q417" s="25"/>
      <c r="R417" s="25"/>
      <c r="S417" s="25"/>
      <c r="T417" s="174"/>
      <c r="U417" s="174"/>
      <c r="V417" s="174"/>
      <c r="W417" s="174"/>
      <c r="X417" s="25"/>
      <c r="Y417" s="25"/>
      <c r="Z417" s="25"/>
      <c r="AA417" s="25"/>
      <c r="AB417" s="25"/>
      <c r="AC417" s="25"/>
      <c r="AD417" s="25"/>
      <c r="AE417" s="25"/>
      <c r="AF417" s="25"/>
      <c r="AG417" s="25"/>
      <c r="AH417" s="25"/>
      <c r="AI417" s="25"/>
      <c r="AJ417" s="25"/>
    </row>
    <row r="418" spans="1:36" ht="12.75" customHeight="1" x14ac:dyDescent="0.25">
      <c r="A418" s="25"/>
      <c r="B418" s="25"/>
      <c r="C418" s="25"/>
      <c r="D418" s="25"/>
      <c r="E418" s="25"/>
      <c r="F418" s="25"/>
      <c r="G418" s="25"/>
      <c r="H418" s="25"/>
      <c r="I418" s="25"/>
      <c r="J418" s="25"/>
      <c r="K418" s="25"/>
      <c r="L418" s="25"/>
      <c r="M418" s="25"/>
      <c r="N418" s="25"/>
      <c r="O418" s="25"/>
      <c r="P418" s="25"/>
      <c r="Q418" s="25"/>
      <c r="R418" s="25"/>
      <c r="S418" s="25"/>
      <c r="T418" s="174"/>
      <c r="U418" s="174"/>
      <c r="V418" s="174"/>
      <c r="W418" s="174"/>
      <c r="X418" s="25"/>
      <c r="Y418" s="25"/>
      <c r="Z418" s="25"/>
      <c r="AA418" s="25"/>
      <c r="AB418" s="25"/>
      <c r="AC418" s="25"/>
      <c r="AD418" s="25"/>
      <c r="AE418" s="25"/>
      <c r="AF418" s="25"/>
      <c r="AG418" s="25"/>
      <c r="AH418" s="25"/>
      <c r="AI418" s="25"/>
      <c r="AJ418" s="25"/>
    </row>
    <row r="419" spans="1:36" ht="12.75" customHeight="1" x14ac:dyDescent="0.25">
      <c r="A419" s="25"/>
      <c r="B419" s="25"/>
      <c r="C419" s="25"/>
      <c r="D419" s="25"/>
      <c r="E419" s="25"/>
      <c r="F419" s="25"/>
      <c r="G419" s="25"/>
      <c r="H419" s="25"/>
      <c r="I419" s="25"/>
      <c r="J419" s="25"/>
      <c r="K419" s="25"/>
      <c r="L419" s="25"/>
      <c r="M419" s="25"/>
      <c r="N419" s="25"/>
      <c r="O419" s="25"/>
      <c r="P419" s="25"/>
      <c r="Q419" s="25"/>
      <c r="R419" s="25"/>
      <c r="S419" s="25"/>
      <c r="T419" s="174"/>
      <c r="U419" s="174"/>
      <c r="V419" s="174"/>
      <c r="W419" s="174"/>
      <c r="X419" s="25"/>
      <c r="Y419" s="25"/>
      <c r="Z419" s="25"/>
      <c r="AA419" s="25"/>
      <c r="AB419" s="25"/>
      <c r="AC419" s="25"/>
      <c r="AD419" s="25"/>
      <c r="AE419" s="25"/>
      <c r="AF419" s="25"/>
      <c r="AG419" s="25"/>
      <c r="AH419" s="25"/>
      <c r="AI419" s="25"/>
      <c r="AJ419" s="25"/>
    </row>
    <row r="420" spans="1:36" ht="12.75" customHeight="1" x14ac:dyDescent="0.25">
      <c r="A420" s="25"/>
      <c r="B420" s="25"/>
      <c r="C420" s="25"/>
      <c r="D420" s="25"/>
      <c r="E420" s="25"/>
      <c r="F420" s="25"/>
      <c r="G420" s="25"/>
      <c r="H420" s="25"/>
      <c r="I420" s="25"/>
      <c r="J420" s="25"/>
      <c r="K420" s="25"/>
      <c r="L420" s="25"/>
      <c r="M420" s="25"/>
      <c r="N420" s="25"/>
      <c r="O420" s="25"/>
      <c r="P420" s="25"/>
      <c r="Q420" s="25"/>
      <c r="R420" s="25"/>
      <c r="S420" s="25"/>
      <c r="T420" s="174"/>
      <c r="U420" s="174"/>
      <c r="V420" s="174"/>
      <c r="W420" s="174"/>
      <c r="X420" s="25"/>
      <c r="Y420" s="25"/>
      <c r="Z420" s="25"/>
      <c r="AA420" s="25"/>
      <c r="AB420" s="25"/>
      <c r="AC420" s="25"/>
      <c r="AD420" s="25"/>
      <c r="AE420" s="25"/>
      <c r="AF420" s="25"/>
      <c r="AG420" s="25"/>
      <c r="AH420" s="25"/>
      <c r="AI420" s="25"/>
      <c r="AJ420" s="25"/>
    </row>
    <row r="421" spans="1:36" ht="12.75" customHeight="1" x14ac:dyDescent="0.25">
      <c r="A421" s="25"/>
      <c r="B421" s="25"/>
      <c r="C421" s="25"/>
      <c r="D421" s="25"/>
      <c r="E421" s="25"/>
      <c r="F421" s="25"/>
      <c r="G421" s="25"/>
      <c r="H421" s="25"/>
      <c r="I421" s="25"/>
      <c r="J421" s="25"/>
      <c r="K421" s="25"/>
      <c r="L421" s="25"/>
      <c r="M421" s="25"/>
      <c r="N421" s="25"/>
      <c r="O421" s="25"/>
      <c r="P421" s="25"/>
      <c r="Q421" s="25"/>
      <c r="R421" s="25"/>
      <c r="S421" s="25"/>
      <c r="T421" s="174"/>
      <c r="U421" s="174"/>
      <c r="V421" s="174"/>
      <c r="W421" s="174"/>
      <c r="X421" s="25"/>
      <c r="Y421" s="25"/>
      <c r="Z421" s="25"/>
      <c r="AA421" s="25"/>
      <c r="AB421" s="25"/>
      <c r="AC421" s="25"/>
      <c r="AD421" s="25"/>
      <c r="AE421" s="25"/>
      <c r="AF421" s="25"/>
      <c r="AG421" s="25"/>
      <c r="AH421" s="25"/>
      <c r="AI421" s="25"/>
      <c r="AJ421" s="25"/>
    </row>
    <row r="422" spans="1:36" ht="12.75" customHeight="1" x14ac:dyDescent="0.25">
      <c r="A422" s="25"/>
      <c r="B422" s="25"/>
      <c r="C422" s="25"/>
      <c r="D422" s="25"/>
      <c r="E422" s="25"/>
      <c r="F422" s="25"/>
      <c r="G422" s="25"/>
      <c r="H422" s="25"/>
      <c r="I422" s="25"/>
      <c r="J422" s="25"/>
      <c r="K422" s="25"/>
      <c r="L422" s="25"/>
      <c r="M422" s="25"/>
      <c r="N422" s="25"/>
      <c r="O422" s="25"/>
      <c r="P422" s="25"/>
      <c r="Q422" s="25"/>
      <c r="R422" s="25"/>
      <c r="S422" s="25"/>
      <c r="T422" s="174"/>
      <c r="U422" s="174"/>
      <c r="V422" s="174"/>
      <c r="W422" s="174"/>
      <c r="X422" s="25"/>
      <c r="Y422" s="25"/>
      <c r="Z422" s="25"/>
      <c r="AA422" s="25"/>
      <c r="AB422" s="25"/>
      <c r="AC422" s="25"/>
      <c r="AD422" s="25"/>
      <c r="AE422" s="25"/>
      <c r="AF422" s="25"/>
      <c r="AG422" s="25"/>
      <c r="AH422" s="25"/>
      <c r="AI422" s="25"/>
      <c r="AJ422" s="25"/>
    </row>
    <row r="423" spans="1:36" ht="12.75" customHeight="1" x14ac:dyDescent="0.25">
      <c r="A423" s="25"/>
      <c r="B423" s="25"/>
      <c r="C423" s="25"/>
      <c r="D423" s="25"/>
      <c r="E423" s="25"/>
      <c r="F423" s="25"/>
      <c r="G423" s="25"/>
      <c r="H423" s="25"/>
      <c r="I423" s="25"/>
      <c r="J423" s="25"/>
      <c r="K423" s="25"/>
      <c r="L423" s="25"/>
      <c r="M423" s="25"/>
      <c r="N423" s="25"/>
      <c r="O423" s="25"/>
      <c r="P423" s="25"/>
      <c r="Q423" s="25"/>
      <c r="R423" s="25"/>
      <c r="S423" s="25"/>
      <c r="T423" s="174"/>
      <c r="U423" s="174"/>
      <c r="V423" s="174"/>
      <c r="W423" s="174"/>
      <c r="X423" s="25"/>
      <c r="Y423" s="25"/>
      <c r="Z423" s="25"/>
      <c r="AA423" s="25"/>
      <c r="AB423" s="25"/>
      <c r="AC423" s="25"/>
      <c r="AD423" s="25"/>
      <c r="AE423" s="25"/>
      <c r="AF423" s="25"/>
      <c r="AG423" s="25"/>
      <c r="AH423" s="25"/>
      <c r="AI423" s="25"/>
      <c r="AJ423" s="25"/>
    </row>
    <row r="424" spans="1:36" ht="12.75" customHeight="1" x14ac:dyDescent="0.25">
      <c r="A424" s="25"/>
      <c r="B424" s="25"/>
      <c r="C424" s="25"/>
      <c r="D424" s="25"/>
      <c r="E424" s="25"/>
      <c r="F424" s="25"/>
      <c r="G424" s="25"/>
      <c r="H424" s="25"/>
      <c r="I424" s="25"/>
      <c r="J424" s="25"/>
      <c r="K424" s="25"/>
      <c r="L424" s="25"/>
      <c r="M424" s="25"/>
      <c r="N424" s="25"/>
      <c r="O424" s="25"/>
      <c r="P424" s="25"/>
      <c r="Q424" s="25"/>
      <c r="R424" s="25"/>
      <c r="S424" s="25"/>
      <c r="T424" s="174"/>
      <c r="U424" s="174"/>
      <c r="V424" s="174"/>
      <c r="W424" s="174"/>
      <c r="X424" s="25"/>
      <c r="Y424" s="25"/>
      <c r="Z424" s="25"/>
      <c r="AA424" s="25"/>
      <c r="AB424" s="25"/>
      <c r="AC424" s="25"/>
      <c r="AD424" s="25"/>
      <c r="AE424" s="25"/>
      <c r="AF424" s="25"/>
      <c r="AG424" s="25"/>
      <c r="AH424" s="25"/>
      <c r="AI424" s="25"/>
      <c r="AJ424" s="25"/>
    </row>
    <row r="425" spans="1:36" ht="12.75" customHeight="1" x14ac:dyDescent="0.25">
      <c r="A425" s="25"/>
      <c r="B425" s="25"/>
      <c r="C425" s="25"/>
      <c r="D425" s="25"/>
      <c r="E425" s="25"/>
      <c r="F425" s="25"/>
      <c r="G425" s="25"/>
      <c r="H425" s="25"/>
      <c r="I425" s="25"/>
      <c r="J425" s="25"/>
      <c r="K425" s="25"/>
      <c r="L425" s="25"/>
      <c r="M425" s="25"/>
      <c r="N425" s="25"/>
      <c r="O425" s="25"/>
      <c r="P425" s="25"/>
      <c r="Q425" s="25"/>
      <c r="R425" s="25"/>
      <c r="S425" s="25"/>
      <c r="T425" s="174"/>
      <c r="U425" s="174"/>
      <c r="V425" s="174"/>
      <c r="W425" s="174"/>
      <c r="X425" s="25"/>
      <c r="Y425" s="25"/>
      <c r="Z425" s="25"/>
      <c r="AA425" s="25"/>
      <c r="AB425" s="25"/>
      <c r="AC425" s="25"/>
      <c r="AD425" s="25"/>
      <c r="AE425" s="25"/>
      <c r="AF425" s="25"/>
      <c r="AG425" s="25"/>
      <c r="AH425" s="25"/>
      <c r="AI425" s="25"/>
      <c r="AJ425" s="25"/>
    </row>
    <row r="426" spans="1:36" ht="12.75" customHeight="1" x14ac:dyDescent="0.25">
      <c r="A426" s="25"/>
      <c r="B426" s="25"/>
      <c r="C426" s="25"/>
      <c r="D426" s="25"/>
      <c r="E426" s="25"/>
      <c r="F426" s="25"/>
      <c r="G426" s="25"/>
      <c r="H426" s="25"/>
      <c r="I426" s="25"/>
      <c r="J426" s="25"/>
      <c r="K426" s="25"/>
      <c r="L426" s="25"/>
      <c r="M426" s="25"/>
      <c r="N426" s="25"/>
      <c r="O426" s="25"/>
      <c r="P426" s="25"/>
      <c r="Q426" s="25"/>
      <c r="R426" s="25"/>
      <c r="S426" s="25"/>
      <c r="T426" s="174"/>
      <c r="U426" s="174"/>
      <c r="V426" s="174"/>
      <c r="W426" s="174"/>
      <c r="X426" s="25"/>
      <c r="Y426" s="25"/>
      <c r="Z426" s="25"/>
      <c r="AA426" s="25"/>
      <c r="AB426" s="25"/>
      <c r="AC426" s="25"/>
      <c r="AD426" s="25"/>
      <c r="AE426" s="25"/>
      <c r="AF426" s="25"/>
      <c r="AG426" s="25"/>
      <c r="AH426" s="25"/>
      <c r="AI426" s="25"/>
      <c r="AJ426" s="25"/>
    </row>
    <row r="427" spans="1:36" ht="12.75" customHeight="1" x14ac:dyDescent="0.25">
      <c r="A427" s="25"/>
      <c r="B427" s="25"/>
      <c r="C427" s="25"/>
      <c r="D427" s="25"/>
      <c r="E427" s="25"/>
      <c r="F427" s="25"/>
      <c r="G427" s="25"/>
      <c r="H427" s="25"/>
      <c r="I427" s="25"/>
      <c r="J427" s="25"/>
      <c r="K427" s="25"/>
      <c r="L427" s="25"/>
      <c r="M427" s="25"/>
      <c r="N427" s="25"/>
      <c r="O427" s="25"/>
      <c r="P427" s="25"/>
      <c r="Q427" s="25"/>
      <c r="R427" s="25"/>
      <c r="S427" s="25"/>
      <c r="T427" s="174"/>
      <c r="U427" s="174"/>
      <c r="V427" s="174"/>
      <c r="W427" s="174"/>
      <c r="X427" s="25"/>
      <c r="Y427" s="25"/>
      <c r="Z427" s="25"/>
      <c r="AA427" s="25"/>
      <c r="AB427" s="25"/>
      <c r="AC427" s="25"/>
      <c r="AD427" s="25"/>
      <c r="AE427" s="25"/>
      <c r="AF427" s="25"/>
      <c r="AG427" s="25"/>
      <c r="AH427" s="25"/>
      <c r="AI427" s="25"/>
      <c r="AJ427" s="25"/>
    </row>
    <row r="428" spans="1:36" ht="12.75" customHeight="1" x14ac:dyDescent="0.25">
      <c r="A428" s="25"/>
      <c r="B428" s="25"/>
      <c r="C428" s="25"/>
      <c r="D428" s="25"/>
      <c r="E428" s="25"/>
      <c r="F428" s="25"/>
      <c r="G428" s="25"/>
      <c r="H428" s="25"/>
      <c r="I428" s="25"/>
      <c r="J428" s="25"/>
      <c r="K428" s="25"/>
      <c r="L428" s="25"/>
      <c r="M428" s="25"/>
      <c r="N428" s="25"/>
      <c r="O428" s="25"/>
      <c r="P428" s="25"/>
      <c r="Q428" s="25"/>
      <c r="R428" s="25"/>
      <c r="S428" s="25"/>
      <c r="T428" s="174"/>
      <c r="U428" s="174"/>
      <c r="V428" s="174"/>
      <c r="W428" s="174"/>
      <c r="X428" s="25"/>
      <c r="Y428" s="25"/>
      <c r="Z428" s="25"/>
      <c r="AA428" s="25"/>
      <c r="AB428" s="25"/>
      <c r="AC428" s="25"/>
      <c r="AD428" s="25"/>
      <c r="AE428" s="25"/>
      <c r="AF428" s="25"/>
      <c r="AG428" s="25"/>
      <c r="AH428" s="25"/>
      <c r="AI428" s="25"/>
      <c r="AJ428" s="25"/>
    </row>
    <row r="429" spans="1:36" ht="12.75" customHeight="1" x14ac:dyDescent="0.25">
      <c r="A429" s="25"/>
      <c r="B429" s="25"/>
      <c r="C429" s="25"/>
      <c r="D429" s="25"/>
      <c r="E429" s="25"/>
      <c r="F429" s="25"/>
      <c r="G429" s="25"/>
      <c r="H429" s="25"/>
      <c r="I429" s="25"/>
      <c r="J429" s="25"/>
      <c r="K429" s="25"/>
      <c r="L429" s="25"/>
      <c r="M429" s="25"/>
      <c r="N429" s="25"/>
      <c r="O429" s="25"/>
      <c r="P429" s="25"/>
      <c r="Q429" s="25"/>
      <c r="R429" s="25"/>
      <c r="S429" s="25"/>
      <c r="T429" s="174"/>
      <c r="U429" s="174"/>
      <c r="V429" s="174"/>
      <c r="W429" s="174"/>
      <c r="X429" s="25"/>
      <c r="Y429" s="25"/>
      <c r="Z429" s="25"/>
      <c r="AA429" s="25"/>
      <c r="AB429" s="25"/>
      <c r="AC429" s="25"/>
      <c r="AD429" s="25"/>
      <c r="AE429" s="25"/>
      <c r="AF429" s="25"/>
      <c r="AG429" s="25"/>
      <c r="AH429" s="25"/>
      <c r="AI429" s="25"/>
      <c r="AJ429" s="25"/>
    </row>
    <row r="430" spans="1:36" ht="12.75" customHeight="1" x14ac:dyDescent="0.25">
      <c r="A430" s="25"/>
      <c r="B430" s="25"/>
      <c r="C430" s="25"/>
      <c r="D430" s="25"/>
      <c r="E430" s="25"/>
      <c r="F430" s="25"/>
      <c r="G430" s="25"/>
      <c r="H430" s="25"/>
      <c r="I430" s="25"/>
      <c r="J430" s="25"/>
      <c r="K430" s="25"/>
      <c r="L430" s="25"/>
      <c r="M430" s="25"/>
      <c r="N430" s="25"/>
      <c r="O430" s="25"/>
      <c r="P430" s="25"/>
      <c r="Q430" s="25"/>
      <c r="R430" s="25"/>
      <c r="S430" s="25"/>
      <c r="T430" s="174"/>
      <c r="U430" s="174"/>
      <c r="V430" s="174"/>
      <c r="W430" s="174"/>
      <c r="X430" s="25"/>
      <c r="Y430" s="25"/>
      <c r="Z430" s="25"/>
      <c r="AA430" s="25"/>
      <c r="AB430" s="25"/>
      <c r="AC430" s="25"/>
      <c r="AD430" s="25"/>
      <c r="AE430" s="25"/>
      <c r="AF430" s="25"/>
      <c r="AG430" s="25"/>
      <c r="AH430" s="25"/>
      <c r="AI430" s="25"/>
      <c r="AJ430" s="25"/>
    </row>
    <row r="431" spans="1:36" ht="12.75" customHeight="1" x14ac:dyDescent="0.25">
      <c r="A431" s="25"/>
      <c r="B431" s="25"/>
      <c r="C431" s="25"/>
      <c r="D431" s="25"/>
      <c r="E431" s="25"/>
      <c r="F431" s="25"/>
      <c r="G431" s="25"/>
      <c r="H431" s="25"/>
      <c r="I431" s="25"/>
      <c r="J431" s="25"/>
      <c r="K431" s="25"/>
      <c r="L431" s="25"/>
      <c r="M431" s="25"/>
      <c r="N431" s="25"/>
      <c r="O431" s="25"/>
      <c r="P431" s="25"/>
      <c r="Q431" s="25"/>
      <c r="R431" s="25"/>
      <c r="S431" s="25"/>
      <c r="T431" s="174"/>
      <c r="U431" s="174"/>
      <c r="V431" s="174"/>
      <c r="W431" s="174"/>
      <c r="X431" s="25"/>
      <c r="Y431" s="25"/>
      <c r="Z431" s="25"/>
      <c r="AA431" s="25"/>
      <c r="AB431" s="25"/>
      <c r="AC431" s="25"/>
      <c r="AD431" s="25"/>
      <c r="AE431" s="25"/>
      <c r="AF431" s="25"/>
      <c r="AG431" s="25"/>
      <c r="AH431" s="25"/>
      <c r="AI431" s="25"/>
      <c r="AJ431" s="25"/>
    </row>
    <row r="432" spans="1:36" ht="12.75" customHeight="1" x14ac:dyDescent="0.25">
      <c r="A432" s="25"/>
      <c r="B432" s="25"/>
      <c r="C432" s="25"/>
      <c r="D432" s="25"/>
      <c r="E432" s="25"/>
      <c r="F432" s="25"/>
      <c r="G432" s="25"/>
      <c r="H432" s="25"/>
      <c r="I432" s="25"/>
      <c r="J432" s="25"/>
      <c r="K432" s="25"/>
      <c r="L432" s="25"/>
      <c r="M432" s="25"/>
      <c r="N432" s="25"/>
      <c r="O432" s="25"/>
      <c r="P432" s="25"/>
      <c r="Q432" s="25"/>
      <c r="R432" s="25"/>
      <c r="S432" s="25"/>
      <c r="T432" s="174"/>
      <c r="U432" s="174"/>
      <c r="V432" s="174"/>
      <c r="W432" s="174"/>
      <c r="X432" s="25"/>
      <c r="Y432" s="25"/>
      <c r="Z432" s="25"/>
      <c r="AA432" s="25"/>
      <c r="AB432" s="25"/>
      <c r="AC432" s="25"/>
      <c r="AD432" s="25"/>
      <c r="AE432" s="25"/>
      <c r="AF432" s="25"/>
      <c r="AG432" s="25"/>
      <c r="AH432" s="25"/>
      <c r="AI432" s="25"/>
      <c r="AJ432" s="25"/>
    </row>
    <row r="433" spans="1:36" ht="12.75" customHeight="1" x14ac:dyDescent="0.25">
      <c r="A433" s="25"/>
      <c r="B433" s="25"/>
      <c r="C433" s="25"/>
      <c r="D433" s="25"/>
      <c r="E433" s="25"/>
      <c r="F433" s="25"/>
      <c r="G433" s="25"/>
      <c r="H433" s="25"/>
      <c r="I433" s="25"/>
      <c r="J433" s="25"/>
      <c r="K433" s="25"/>
      <c r="L433" s="25"/>
      <c r="M433" s="25"/>
      <c r="N433" s="25"/>
      <c r="O433" s="25"/>
      <c r="P433" s="25"/>
      <c r="Q433" s="25"/>
      <c r="R433" s="25"/>
      <c r="S433" s="25"/>
      <c r="T433" s="174"/>
      <c r="U433" s="174"/>
      <c r="V433" s="174"/>
      <c r="W433" s="174"/>
      <c r="X433" s="25"/>
      <c r="Y433" s="25"/>
      <c r="Z433" s="25"/>
      <c r="AA433" s="25"/>
      <c r="AB433" s="25"/>
      <c r="AC433" s="25"/>
      <c r="AD433" s="25"/>
      <c r="AE433" s="25"/>
      <c r="AF433" s="25"/>
      <c r="AG433" s="25"/>
      <c r="AH433" s="25"/>
      <c r="AI433" s="25"/>
      <c r="AJ433" s="25"/>
    </row>
    <row r="434" spans="1:36" ht="12.75" customHeight="1" x14ac:dyDescent="0.25">
      <c r="A434" s="25"/>
      <c r="B434" s="25"/>
      <c r="C434" s="25"/>
      <c r="D434" s="25"/>
      <c r="E434" s="25"/>
      <c r="F434" s="25"/>
      <c r="G434" s="25"/>
      <c r="H434" s="25"/>
      <c r="I434" s="25"/>
      <c r="J434" s="25"/>
      <c r="K434" s="25"/>
      <c r="L434" s="25"/>
      <c r="M434" s="25"/>
      <c r="N434" s="25"/>
      <c r="O434" s="25"/>
      <c r="P434" s="25"/>
      <c r="Q434" s="25"/>
      <c r="R434" s="25"/>
      <c r="S434" s="25"/>
      <c r="T434" s="174"/>
      <c r="U434" s="174"/>
      <c r="V434" s="174"/>
      <c r="W434" s="174"/>
      <c r="X434" s="25"/>
      <c r="Y434" s="25"/>
      <c r="Z434" s="25"/>
      <c r="AA434" s="25"/>
      <c r="AB434" s="25"/>
      <c r="AC434" s="25"/>
      <c r="AD434" s="25"/>
      <c r="AE434" s="25"/>
      <c r="AF434" s="25"/>
      <c r="AG434" s="25"/>
      <c r="AH434" s="25"/>
      <c r="AI434" s="25"/>
      <c r="AJ434" s="25"/>
    </row>
    <row r="435" spans="1:36" ht="12.75" customHeight="1" x14ac:dyDescent="0.25">
      <c r="A435" s="25"/>
      <c r="B435" s="25"/>
      <c r="C435" s="25"/>
      <c r="D435" s="25"/>
      <c r="E435" s="25"/>
      <c r="F435" s="25"/>
      <c r="G435" s="25"/>
      <c r="H435" s="25"/>
      <c r="I435" s="25"/>
      <c r="J435" s="25"/>
      <c r="K435" s="25"/>
      <c r="L435" s="25"/>
      <c r="M435" s="25"/>
      <c r="N435" s="25"/>
      <c r="O435" s="25"/>
      <c r="P435" s="25"/>
      <c r="Q435" s="25"/>
      <c r="R435" s="25"/>
      <c r="S435" s="25"/>
      <c r="T435" s="174"/>
      <c r="U435" s="174"/>
      <c r="V435" s="174"/>
      <c r="W435" s="174"/>
      <c r="X435" s="25"/>
      <c r="Y435" s="25"/>
      <c r="Z435" s="25"/>
      <c r="AA435" s="25"/>
      <c r="AB435" s="25"/>
      <c r="AC435" s="25"/>
      <c r="AD435" s="25"/>
      <c r="AE435" s="25"/>
      <c r="AF435" s="25"/>
      <c r="AG435" s="25"/>
      <c r="AH435" s="25"/>
      <c r="AI435" s="25"/>
      <c r="AJ435" s="25"/>
    </row>
    <row r="436" spans="1:36" ht="12.75" customHeight="1" x14ac:dyDescent="0.25">
      <c r="A436" s="25"/>
      <c r="B436" s="25"/>
      <c r="C436" s="25"/>
      <c r="D436" s="25"/>
      <c r="E436" s="25"/>
      <c r="F436" s="25"/>
      <c r="G436" s="25"/>
      <c r="H436" s="25"/>
      <c r="I436" s="25"/>
      <c r="J436" s="25"/>
      <c r="K436" s="25"/>
      <c r="L436" s="25"/>
      <c r="M436" s="25"/>
      <c r="N436" s="25"/>
      <c r="O436" s="25"/>
      <c r="P436" s="25"/>
      <c r="Q436" s="25"/>
      <c r="R436" s="25"/>
      <c r="S436" s="25"/>
      <c r="T436" s="174"/>
      <c r="U436" s="174"/>
      <c r="V436" s="174"/>
      <c r="W436" s="174"/>
      <c r="X436" s="25"/>
      <c r="Y436" s="25"/>
      <c r="Z436" s="25"/>
      <c r="AA436" s="25"/>
      <c r="AB436" s="25"/>
      <c r="AC436" s="25"/>
      <c r="AD436" s="25"/>
      <c r="AE436" s="25"/>
      <c r="AF436" s="25"/>
      <c r="AG436" s="25"/>
      <c r="AH436" s="25"/>
      <c r="AI436" s="25"/>
      <c r="AJ436" s="25"/>
    </row>
    <row r="437" spans="1:36" ht="12.75" customHeight="1" x14ac:dyDescent="0.25">
      <c r="A437" s="25"/>
      <c r="B437" s="25"/>
      <c r="C437" s="25"/>
      <c r="D437" s="25"/>
      <c r="E437" s="25"/>
      <c r="F437" s="25"/>
      <c r="G437" s="25"/>
      <c r="H437" s="25"/>
      <c r="I437" s="25"/>
      <c r="J437" s="25"/>
      <c r="K437" s="25"/>
      <c r="L437" s="25"/>
      <c r="M437" s="25"/>
      <c r="N437" s="25"/>
      <c r="O437" s="25"/>
      <c r="P437" s="25"/>
      <c r="Q437" s="25"/>
      <c r="R437" s="25"/>
      <c r="S437" s="25"/>
      <c r="T437" s="174"/>
      <c r="U437" s="174"/>
      <c r="V437" s="174"/>
      <c r="W437" s="174"/>
      <c r="X437" s="25"/>
      <c r="Y437" s="25"/>
      <c r="Z437" s="25"/>
      <c r="AA437" s="25"/>
      <c r="AB437" s="25"/>
      <c r="AC437" s="25"/>
      <c r="AD437" s="25"/>
      <c r="AE437" s="25"/>
      <c r="AF437" s="25"/>
      <c r="AG437" s="25"/>
      <c r="AH437" s="25"/>
      <c r="AI437" s="25"/>
      <c r="AJ437" s="25"/>
    </row>
    <row r="438" spans="1:36" ht="12.75" customHeight="1" x14ac:dyDescent="0.25">
      <c r="A438" s="25"/>
      <c r="B438" s="25"/>
      <c r="C438" s="25"/>
      <c r="D438" s="25"/>
      <c r="E438" s="25"/>
      <c r="F438" s="25"/>
      <c r="G438" s="25"/>
      <c r="H438" s="25"/>
      <c r="I438" s="25"/>
      <c r="J438" s="25"/>
      <c r="K438" s="25"/>
      <c r="L438" s="25"/>
      <c r="M438" s="25"/>
      <c r="N438" s="25"/>
      <c r="O438" s="25"/>
      <c r="P438" s="25"/>
      <c r="Q438" s="25"/>
      <c r="R438" s="25"/>
      <c r="S438" s="25"/>
      <c r="T438" s="174"/>
      <c r="U438" s="174"/>
      <c r="V438" s="174"/>
      <c r="W438" s="174"/>
      <c r="X438" s="25"/>
      <c r="Y438" s="25"/>
      <c r="Z438" s="25"/>
      <c r="AA438" s="25"/>
      <c r="AB438" s="25"/>
      <c r="AC438" s="25"/>
      <c r="AD438" s="25"/>
      <c r="AE438" s="25"/>
      <c r="AF438" s="25"/>
      <c r="AG438" s="25"/>
      <c r="AH438" s="25"/>
      <c r="AI438" s="25"/>
      <c r="AJ438" s="25"/>
    </row>
    <row r="439" spans="1:36" ht="12.75" customHeight="1" x14ac:dyDescent="0.25">
      <c r="A439" s="25"/>
      <c r="B439" s="25"/>
      <c r="C439" s="25"/>
      <c r="D439" s="25"/>
      <c r="E439" s="25"/>
      <c r="F439" s="25"/>
      <c r="G439" s="25"/>
      <c r="H439" s="25"/>
      <c r="I439" s="25"/>
      <c r="J439" s="25"/>
      <c r="K439" s="25"/>
      <c r="L439" s="25"/>
      <c r="M439" s="25"/>
      <c r="N439" s="25"/>
      <c r="O439" s="25"/>
      <c r="P439" s="25"/>
      <c r="Q439" s="25"/>
      <c r="R439" s="25"/>
      <c r="S439" s="25"/>
      <c r="T439" s="174"/>
      <c r="U439" s="174"/>
      <c r="V439" s="174"/>
      <c r="W439" s="174"/>
      <c r="X439" s="25"/>
      <c r="Y439" s="25"/>
      <c r="Z439" s="25"/>
      <c r="AA439" s="25"/>
      <c r="AB439" s="25"/>
      <c r="AC439" s="25"/>
      <c r="AD439" s="25"/>
      <c r="AE439" s="25"/>
      <c r="AF439" s="25"/>
      <c r="AG439" s="25"/>
      <c r="AH439" s="25"/>
      <c r="AI439" s="25"/>
      <c r="AJ439" s="25"/>
    </row>
    <row r="440" spans="1:36" ht="12.75" customHeight="1" x14ac:dyDescent="0.25">
      <c r="A440" s="25"/>
      <c r="B440" s="25"/>
      <c r="C440" s="25"/>
      <c r="D440" s="25"/>
      <c r="E440" s="25"/>
      <c r="F440" s="25"/>
      <c r="G440" s="25"/>
      <c r="H440" s="25"/>
      <c r="I440" s="25"/>
      <c r="J440" s="25"/>
      <c r="K440" s="25"/>
      <c r="L440" s="25"/>
      <c r="M440" s="25"/>
      <c r="N440" s="25"/>
      <c r="O440" s="25"/>
      <c r="P440" s="25"/>
      <c r="Q440" s="25"/>
      <c r="R440" s="25"/>
      <c r="S440" s="25"/>
      <c r="T440" s="174"/>
      <c r="U440" s="174"/>
      <c r="V440" s="174"/>
      <c r="W440" s="174"/>
      <c r="X440" s="25"/>
      <c r="Y440" s="25"/>
      <c r="Z440" s="25"/>
      <c r="AA440" s="25"/>
      <c r="AB440" s="25"/>
      <c r="AC440" s="25"/>
      <c r="AD440" s="25"/>
      <c r="AE440" s="25"/>
      <c r="AF440" s="25"/>
      <c r="AG440" s="25"/>
      <c r="AH440" s="25"/>
      <c r="AI440" s="25"/>
      <c r="AJ440" s="25"/>
    </row>
    <row r="441" spans="1:36" ht="12.75" customHeight="1" x14ac:dyDescent="0.25">
      <c r="A441" s="25"/>
      <c r="B441" s="25"/>
      <c r="C441" s="25"/>
      <c r="D441" s="25"/>
      <c r="E441" s="25"/>
      <c r="F441" s="25"/>
      <c r="G441" s="25"/>
      <c r="H441" s="25"/>
      <c r="I441" s="25"/>
      <c r="J441" s="25"/>
      <c r="K441" s="25"/>
      <c r="L441" s="25"/>
      <c r="M441" s="25"/>
      <c r="N441" s="25"/>
      <c r="O441" s="25"/>
      <c r="P441" s="25"/>
      <c r="Q441" s="25"/>
      <c r="R441" s="25"/>
      <c r="S441" s="25"/>
      <c r="T441" s="174"/>
      <c r="U441" s="174"/>
      <c r="V441" s="174"/>
      <c r="W441" s="174"/>
      <c r="X441" s="25"/>
      <c r="Y441" s="25"/>
      <c r="Z441" s="25"/>
      <c r="AA441" s="25"/>
      <c r="AB441" s="25"/>
      <c r="AC441" s="25"/>
      <c r="AD441" s="25"/>
      <c r="AE441" s="25"/>
      <c r="AF441" s="25"/>
      <c r="AG441" s="25"/>
      <c r="AH441" s="25"/>
      <c r="AI441" s="25"/>
      <c r="AJ441" s="25"/>
    </row>
    <row r="442" spans="1:36" ht="12.75" customHeight="1" x14ac:dyDescent="0.25">
      <c r="A442" s="25"/>
      <c r="B442" s="25"/>
      <c r="C442" s="25"/>
      <c r="D442" s="25"/>
      <c r="E442" s="25"/>
      <c r="F442" s="25"/>
      <c r="G442" s="25"/>
      <c r="H442" s="25"/>
      <c r="I442" s="25"/>
      <c r="J442" s="25"/>
      <c r="K442" s="25"/>
      <c r="L442" s="25"/>
      <c r="M442" s="25"/>
      <c r="N442" s="25"/>
      <c r="O442" s="25"/>
      <c r="P442" s="25"/>
      <c r="Q442" s="25"/>
      <c r="R442" s="25"/>
      <c r="S442" s="25"/>
      <c r="T442" s="174"/>
      <c r="U442" s="174"/>
      <c r="V442" s="174"/>
      <c r="W442" s="174"/>
      <c r="X442" s="25"/>
      <c r="Y442" s="25"/>
      <c r="Z442" s="25"/>
      <c r="AA442" s="25"/>
      <c r="AB442" s="25"/>
      <c r="AC442" s="25"/>
      <c r="AD442" s="25"/>
      <c r="AE442" s="25"/>
      <c r="AF442" s="25"/>
      <c r="AG442" s="25"/>
      <c r="AH442" s="25"/>
      <c r="AI442" s="25"/>
      <c r="AJ442" s="25"/>
    </row>
    <row r="443" spans="1:36" ht="12.75" customHeight="1" x14ac:dyDescent="0.25">
      <c r="A443" s="25"/>
      <c r="B443" s="25"/>
      <c r="C443" s="25"/>
      <c r="D443" s="25"/>
      <c r="E443" s="25"/>
      <c r="F443" s="25"/>
      <c r="G443" s="25"/>
      <c r="H443" s="25"/>
      <c r="I443" s="25"/>
      <c r="J443" s="25"/>
      <c r="K443" s="25"/>
      <c r="L443" s="25"/>
      <c r="M443" s="25"/>
      <c r="N443" s="25"/>
      <c r="O443" s="25"/>
      <c r="P443" s="25"/>
      <c r="Q443" s="25"/>
      <c r="R443" s="25"/>
      <c r="S443" s="25"/>
      <c r="T443" s="174"/>
      <c r="U443" s="174"/>
      <c r="V443" s="174"/>
      <c r="W443" s="174"/>
      <c r="X443" s="25"/>
      <c r="Y443" s="25"/>
      <c r="Z443" s="25"/>
      <c r="AA443" s="25"/>
      <c r="AB443" s="25"/>
      <c r="AC443" s="25"/>
      <c r="AD443" s="25"/>
      <c r="AE443" s="25"/>
      <c r="AF443" s="25"/>
      <c r="AG443" s="25"/>
      <c r="AH443" s="25"/>
      <c r="AI443" s="25"/>
      <c r="AJ443" s="25"/>
    </row>
    <row r="444" spans="1:36" ht="12.75" customHeight="1" x14ac:dyDescent="0.25">
      <c r="A444" s="25"/>
      <c r="B444" s="25"/>
      <c r="C444" s="25"/>
      <c r="D444" s="25"/>
      <c r="E444" s="25"/>
      <c r="F444" s="25"/>
      <c r="G444" s="25"/>
      <c r="H444" s="25"/>
      <c r="I444" s="25"/>
      <c r="J444" s="25"/>
      <c r="K444" s="25"/>
      <c r="L444" s="25"/>
      <c r="M444" s="25"/>
      <c r="N444" s="25"/>
      <c r="O444" s="25"/>
      <c r="P444" s="25"/>
      <c r="Q444" s="25"/>
      <c r="R444" s="25"/>
      <c r="S444" s="25"/>
      <c r="T444" s="174"/>
      <c r="U444" s="174"/>
      <c r="V444" s="174"/>
      <c r="W444" s="174"/>
      <c r="X444" s="25"/>
      <c r="Y444" s="25"/>
      <c r="Z444" s="25"/>
      <c r="AA444" s="25"/>
      <c r="AB444" s="25"/>
      <c r="AC444" s="25"/>
      <c r="AD444" s="25"/>
      <c r="AE444" s="25"/>
      <c r="AF444" s="25"/>
      <c r="AG444" s="25"/>
      <c r="AH444" s="25"/>
      <c r="AI444" s="25"/>
      <c r="AJ444" s="25"/>
    </row>
    <row r="445" spans="1:36" ht="12.75" customHeight="1" x14ac:dyDescent="0.25">
      <c r="A445" s="25"/>
      <c r="B445" s="25"/>
      <c r="C445" s="25"/>
      <c r="D445" s="25"/>
      <c r="E445" s="25"/>
      <c r="F445" s="25"/>
      <c r="G445" s="25"/>
      <c r="H445" s="25"/>
      <c r="I445" s="25"/>
      <c r="J445" s="25"/>
      <c r="K445" s="25"/>
      <c r="L445" s="25"/>
      <c r="M445" s="25"/>
      <c r="N445" s="25"/>
      <c r="O445" s="25"/>
      <c r="P445" s="25"/>
      <c r="Q445" s="25"/>
      <c r="R445" s="25"/>
      <c r="S445" s="25"/>
      <c r="T445" s="174"/>
      <c r="U445" s="174"/>
      <c r="V445" s="174"/>
      <c r="W445" s="174"/>
      <c r="X445" s="25"/>
      <c r="Y445" s="25"/>
      <c r="Z445" s="25"/>
      <c r="AA445" s="25"/>
      <c r="AB445" s="25"/>
      <c r="AC445" s="25"/>
      <c r="AD445" s="25"/>
      <c r="AE445" s="25"/>
      <c r="AF445" s="25"/>
      <c r="AG445" s="25"/>
      <c r="AH445" s="25"/>
      <c r="AI445" s="25"/>
      <c r="AJ445" s="25"/>
    </row>
    <row r="446" spans="1:36" ht="12.75" customHeight="1" x14ac:dyDescent="0.25">
      <c r="A446" s="25"/>
      <c r="B446" s="25"/>
      <c r="C446" s="25"/>
      <c r="D446" s="25"/>
      <c r="E446" s="25"/>
      <c r="F446" s="25"/>
      <c r="G446" s="25"/>
      <c r="H446" s="25"/>
      <c r="I446" s="25"/>
      <c r="J446" s="25"/>
      <c r="K446" s="25"/>
      <c r="L446" s="25"/>
      <c r="M446" s="25"/>
      <c r="N446" s="25"/>
      <c r="O446" s="25"/>
      <c r="P446" s="25"/>
      <c r="Q446" s="25"/>
      <c r="R446" s="25"/>
      <c r="S446" s="25"/>
      <c r="T446" s="174"/>
      <c r="U446" s="174"/>
      <c r="V446" s="174"/>
      <c r="W446" s="174"/>
      <c r="X446" s="25"/>
      <c r="Y446" s="25"/>
      <c r="Z446" s="25"/>
      <c r="AA446" s="25"/>
      <c r="AB446" s="25"/>
      <c r="AC446" s="25"/>
      <c r="AD446" s="25"/>
      <c r="AE446" s="25"/>
      <c r="AF446" s="25"/>
      <c r="AG446" s="25"/>
      <c r="AH446" s="25"/>
      <c r="AI446" s="25"/>
      <c r="AJ446" s="25"/>
    </row>
    <row r="447" spans="1:36" ht="12.75" customHeight="1" x14ac:dyDescent="0.25">
      <c r="A447" s="25"/>
      <c r="B447" s="25"/>
      <c r="C447" s="25"/>
      <c r="D447" s="25"/>
      <c r="E447" s="25"/>
      <c r="F447" s="25"/>
      <c r="G447" s="25"/>
      <c r="H447" s="25"/>
      <c r="I447" s="25"/>
      <c r="J447" s="25"/>
      <c r="K447" s="25"/>
      <c r="L447" s="25"/>
      <c r="M447" s="25"/>
      <c r="N447" s="25"/>
      <c r="O447" s="25"/>
      <c r="P447" s="25"/>
      <c r="Q447" s="25"/>
      <c r="R447" s="25"/>
      <c r="S447" s="25"/>
      <c r="T447" s="174"/>
      <c r="U447" s="174"/>
      <c r="V447" s="174"/>
      <c r="W447" s="174"/>
      <c r="X447" s="25"/>
      <c r="Y447" s="25"/>
      <c r="Z447" s="25"/>
      <c r="AA447" s="25"/>
      <c r="AB447" s="25"/>
      <c r="AC447" s="25"/>
      <c r="AD447" s="25"/>
      <c r="AE447" s="25"/>
      <c r="AF447" s="25"/>
      <c r="AG447" s="25"/>
      <c r="AH447" s="25"/>
      <c r="AI447" s="25"/>
      <c r="AJ447" s="25"/>
    </row>
    <row r="448" spans="1:36" ht="12.75" customHeight="1" x14ac:dyDescent="0.25">
      <c r="A448" s="25"/>
      <c r="B448" s="25"/>
      <c r="C448" s="25"/>
      <c r="D448" s="25"/>
      <c r="E448" s="25"/>
      <c r="F448" s="25"/>
      <c r="G448" s="25"/>
      <c r="H448" s="25"/>
      <c r="I448" s="25"/>
      <c r="J448" s="25"/>
      <c r="K448" s="25"/>
      <c r="L448" s="25"/>
      <c r="M448" s="25"/>
      <c r="N448" s="25"/>
      <c r="O448" s="25"/>
      <c r="P448" s="25"/>
      <c r="Q448" s="25"/>
      <c r="R448" s="25"/>
      <c r="S448" s="25"/>
      <c r="T448" s="174"/>
      <c r="U448" s="174"/>
      <c r="V448" s="174"/>
      <c r="W448" s="174"/>
      <c r="X448" s="25"/>
      <c r="Y448" s="25"/>
      <c r="Z448" s="25"/>
      <c r="AA448" s="25"/>
      <c r="AB448" s="25"/>
      <c r="AC448" s="25"/>
      <c r="AD448" s="25"/>
      <c r="AE448" s="25"/>
      <c r="AF448" s="25"/>
      <c r="AG448" s="25"/>
      <c r="AH448" s="25"/>
      <c r="AI448" s="25"/>
      <c r="AJ448" s="25"/>
    </row>
    <row r="449" spans="1:36" ht="12.75" customHeight="1" x14ac:dyDescent="0.25">
      <c r="A449" s="25"/>
      <c r="B449" s="25"/>
      <c r="C449" s="25"/>
      <c r="D449" s="25"/>
      <c r="E449" s="25"/>
      <c r="F449" s="25"/>
      <c r="G449" s="25"/>
      <c r="H449" s="25"/>
      <c r="I449" s="25"/>
      <c r="J449" s="25"/>
      <c r="K449" s="25"/>
      <c r="L449" s="25"/>
      <c r="M449" s="25"/>
      <c r="N449" s="25"/>
      <c r="O449" s="25"/>
      <c r="P449" s="25"/>
      <c r="Q449" s="25"/>
      <c r="R449" s="25"/>
      <c r="S449" s="25"/>
      <c r="T449" s="174"/>
      <c r="U449" s="174"/>
      <c r="V449" s="174"/>
      <c r="W449" s="174"/>
      <c r="X449" s="25"/>
      <c r="Y449" s="25"/>
      <c r="Z449" s="25"/>
      <c r="AA449" s="25"/>
      <c r="AB449" s="25"/>
      <c r="AC449" s="25"/>
      <c r="AD449" s="25"/>
      <c r="AE449" s="25"/>
      <c r="AF449" s="25"/>
      <c r="AG449" s="25"/>
      <c r="AH449" s="25"/>
      <c r="AI449" s="25"/>
      <c r="AJ449" s="25"/>
    </row>
    <row r="450" spans="1:36" ht="12.75" customHeight="1" x14ac:dyDescent="0.25">
      <c r="A450" s="25"/>
      <c r="B450" s="25"/>
      <c r="C450" s="25"/>
      <c r="D450" s="25"/>
      <c r="E450" s="25"/>
      <c r="F450" s="25"/>
      <c r="G450" s="25"/>
      <c r="H450" s="25"/>
      <c r="I450" s="25"/>
      <c r="J450" s="25"/>
      <c r="K450" s="25"/>
      <c r="L450" s="25"/>
      <c r="M450" s="25"/>
      <c r="N450" s="25"/>
      <c r="O450" s="25"/>
      <c r="P450" s="25"/>
      <c r="Q450" s="25"/>
      <c r="R450" s="25"/>
      <c r="S450" s="25"/>
      <c r="T450" s="174"/>
      <c r="U450" s="174"/>
      <c r="V450" s="174"/>
      <c r="W450" s="174"/>
      <c r="X450" s="25"/>
      <c r="Y450" s="25"/>
      <c r="Z450" s="25"/>
      <c r="AA450" s="25"/>
      <c r="AB450" s="25"/>
      <c r="AC450" s="25"/>
      <c r="AD450" s="25"/>
      <c r="AE450" s="25"/>
      <c r="AF450" s="25"/>
      <c r="AG450" s="25"/>
      <c r="AH450" s="25"/>
      <c r="AI450" s="25"/>
      <c r="AJ450" s="25"/>
    </row>
    <row r="451" spans="1:36" ht="12.75" customHeight="1" x14ac:dyDescent="0.25">
      <c r="A451" s="25"/>
      <c r="B451" s="25"/>
      <c r="C451" s="25"/>
      <c r="D451" s="25"/>
      <c r="E451" s="25"/>
      <c r="F451" s="25"/>
      <c r="G451" s="25"/>
      <c r="H451" s="25"/>
      <c r="I451" s="25"/>
      <c r="J451" s="25"/>
      <c r="K451" s="25"/>
      <c r="L451" s="25"/>
      <c r="M451" s="25"/>
      <c r="N451" s="25"/>
      <c r="O451" s="25"/>
      <c r="P451" s="25"/>
      <c r="Q451" s="25"/>
      <c r="R451" s="25"/>
      <c r="S451" s="25"/>
      <c r="T451" s="174"/>
      <c r="U451" s="174"/>
      <c r="V451" s="174"/>
      <c r="W451" s="174"/>
      <c r="X451" s="25"/>
      <c r="Y451" s="25"/>
      <c r="Z451" s="25"/>
      <c r="AA451" s="25"/>
      <c r="AB451" s="25"/>
      <c r="AC451" s="25"/>
      <c r="AD451" s="25"/>
      <c r="AE451" s="25"/>
      <c r="AF451" s="25"/>
      <c r="AG451" s="25"/>
      <c r="AH451" s="25"/>
      <c r="AI451" s="25"/>
      <c r="AJ451" s="25"/>
    </row>
    <row r="452" spans="1:36" ht="12.75" customHeight="1" x14ac:dyDescent="0.25">
      <c r="A452" s="25"/>
      <c r="B452" s="25"/>
      <c r="C452" s="25"/>
      <c r="D452" s="25"/>
      <c r="E452" s="25"/>
      <c r="F452" s="25"/>
      <c r="G452" s="25"/>
      <c r="H452" s="25"/>
      <c r="I452" s="25"/>
      <c r="J452" s="25"/>
      <c r="K452" s="25"/>
      <c r="L452" s="25"/>
      <c r="M452" s="25"/>
      <c r="N452" s="25"/>
      <c r="O452" s="25"/>
      <c r="P452" s="25"/>
      <c r="Q452" s="25"/>
      <c r="R452" s="25"/>
      <c r="S452" s="25"/>
      <c r="T452" s="174"/>
      <c r="U452" s="174"/>
      <c r="V452" s="174"/>
      <c r="W452" s="174"/>
      <c r="X452" s="25"/>
      <c r="Y452" s="25"/>
      <c r="Z452" s="25"/>
      <c r="AA452" s="25"/>
      <c r="AB452" s="25"/>
      <c r="AC452" s="25"/>
      <c r="AD452" s="25"/>
      <c r="AE452" s="25"/>
      <c r="AF452" s="25"/>
      <c r="AG452" s="25"/>
      <c r="AH452" s="25"/>
      <c r="AI452" s="25"/>
      <c r="AJ452" s="25"/>
    </row>
    <row r="453" spans="1:36" ht="12.75" customHeight="1" x14ac:dyDescent="0.25">
      <c r="A453" s="25"/>
      <c r="B453" s="25"/>
      <c r="C453" s="25"/>
      <c r="D453" s="25"/>
      <c r="E453" s="25"/>
      <c r="F453" s="25"/>
      <c r="G453" s="25"/>
      <c r="H453" s="25"/>
      <c r="I453" s="25"/>
      <c r="J453" s="25"/>
      <c r="K453" s="25"/>
      <c r="L453" s="25"/>
      <c r="M453" s="25"/>
      <c r="N453" s="25"/>
      <c r="O453" s="25"/>
      <c r="P453" s="25"/>
      <c r="Q453" s="25"/>
      <c r="R453" s="25"/>
      <c r="S453" s="25"/>
      <c r="T453" s="174"/>
      <c r="U453" s="174"/>
      <c r="V453" s="174"/>
      <c r="W453" s="174"/>
      <c r="X453" s="25"/>
      <c r="Y453" s="25"/>
      <c r="Z453" s="25"/>
      <c r="AA453" s="25"/>
      <c r="AB453" s="25"/>
      <c r="AC453" s="25"/>
      <c r="AD453" s="25"/>
      <c r="AE453" s="25"/>
      <c r="AF453" s="25"/>
      <c r="AG453" s="25"/>
      <c r="AH453" s="25"/>
      <c r="AI453" s="25"/>
      <c r="AJ453" s="25"/>
    </row>
    <row r="454" spans="1:36" ht="12.75" customHeight="1" x14ac:dyDescent="0.25">
      <c r="A454" s="25"/>
      <c r="B454" s="25"/>
      <c r="C454" s="25"/>
      <c r="D454" s="25"/>
      <c r="E454" s="25"/>
      <c r="F454" s="25"/>
      <c r="G454" s="25"/>
      <c r="H454" s="25"/>
      <c r="I454" s="25"/>
      <c r="J454" s="25"/>
      <c r="K454" s="25"/>
      <c r="L454" s="25"/>
      <c r="M454" s="25"/>
      <c r="N454" s="25"/>
      <c r="O454" s="25"/>
      <c r="P454" s="25"/>
      <c r="Q454" s="25"/>
      <c r="R454" s="25"/>
      <c r="S454" s="25"/>
      <c r="T454" s="174"/>
      <c r="U454" s="174"/>
      <c r="V454" s="174"/>
      <c r="W454" s="174"/>
      <c r="X454" s="25"/>
      <c r="Y454" s="25"/>
      <c r="Z454" s="25"/>
      <c r="AA454" s="25"/>
      <c r="AB454" s="25"/>
      <c r="AC454" s="25"/>
      <c r="AD454" s="25"/>
      <c r="AE454" s="25"/>
      <c r="AF454" s="25"/>
      <c r="AG454" s="25"/>
      <c r="AH454" s="25"/>
      <c r="AI454" s="25"/>
      <c r="AJ454" s="25"/>
    </row>
    <row r="455" spans="1:36" ht="12.75" customHeight="1" x14ac:dyDescent="0.25">
      <c r="A455" s="25"/>
      <c r="B455" s="25"/>
      <c r="C455" s="25"/>
      <c r="D455" s="25"/>
      <c r="E455" s="25"/>
      <c r="F455" s="25"/>
      <c r="G455" s="25"/>
      <c r="H455" s="25"/>
      <c r="I455" s="25"/>
      <c r="J455" s="25"/>
      <c r="K455" s="25"/>
      <c r="L455" s="25"/>
      <c r="M455" s="25"/>
      <c r="N455" s="25"/>
      <c r="O455" s="25"/>
      <c r="P455" s="25"/>
      <c r="Q455" s="25"/>
      <c r="R455" s="25"/>
      <c r="S455" s="25"/>
      <c r="T455" s="174"/>
      <c r="U455" s="174"/>
      <c r="V455" s="174"/>
      <c r="W455" s="174"/>
      <c r="X455" s="25"/>
      <c r="Y455" s="25"/>
      <c r="Z455" s="25"/>
      <c r="AA455" s="25"/>
      <c r="AB455" s="25"/>
      <c r="AC455" s="25"/>
      <c r="AD455" s="25"/>
      <c r="AE455" s="25"/>
      <c r="AF455" s="25"/>
      <c r="AG455" s="25"/>
      <c r="AH455" s="25"/>
      <c r="AI455" s="25"/>
      <c r="AJ455" s="25"/>
    </row>
    <row r="456" spans="1:36" ht="12.75" customHeight="1" x14ac:dyDescent="0.25">
      <c r="A456" s="25"/>
      <c r="B456" s="25"/>
      <c r="C456" s="25"/>
      <c r="D456" s="25"/>
      <c r="E456" s="25"/>
      <c r="F456" s="25"/>
      <c r="G456" s="25"/>
      <c r="H456" s="25"/>
      <c r="I456" s="25"/>
      <c r="J456" s="25"/>
      <c r="K456" s="25"/>
      <c r="L456" s="25"/>
      <c r="M456" s="25"/>
      <c r="N456" s="25"/>
      <c r="O456" s="25"/>
      <c r="P456" s="25"/>
      <c r="Q456" s="25"/>
      <c r="R456" s="25"/>
      <c r="S456" s="25"/>
      <c r="T456" s="174"/>
      <c r="U456" s="174"/>
      <c r="V456" s="174"/>
      <c r="W456" s="174"/>
      <c r="X456" s="25"/>
      <c r="Y456" s="25"/>
      <c r="Z456" s="25"/>
      <c r="AA456" s="25"/>
      <c r="AB456" s="25"/>
      <c r="AC456" s="25"/>
      <c r="AD456" s="25"/>
      <c r="AE456" s="25"/>
      <c r="AF456" s="25"/>
      <c r="AG456" s="25"/>
      <c r="AH456" s="25"/>
      <c r="AI456" s="25"/>
      <c r="AJ456" s="25"/>
    </row>
    <row r="457" spans="1:36" ht="12.75" customHeight="1" x14ac:dyDescent="0.25">
      <c r="A457" s="25"/>
      <c r="B457" s="25"/>
      <c r="C457" s="25"/>
      <c r="D457" s="25"/>
      <c r="E457" s="25"/>
      <c r="F457" s="25"/>
      <c r="G457" s="25"/>
      <c r="H457" s="25"/>
      <c r="I457" s="25"/>
      <c r="J457" s="25"/>
      <c r="K457" s="25"/>
      <c r="L457" s="25"/>
      <c r="M457" s="25"/>
      <c r="N457" s="25"/>
      <c r="O457" s="25"/>
      <c r="P457" s="25"/>
      <c r="Q457" s="25"/>
      <c r="R457" s="25"/>
      <c r="S457" s="25"/>
      <c r="T457" s="174"/>
      <c r="U457" s="174"/>
      <c r="V457" s="174"/>
      <c r="W457" s="174"/>
      <c r="X457" s="25"/>
      <c r="Y457" s="25"/>
      <c r="Z457" s="25"/>
      <c r="AA457" s="25"/>
      <c r="AB457" s="25"/>
      <c r="AC457" s="25"/>
      <c r="AD457" s="25"/>
      <c r="AE457" s="25"/>
      <c r="AF457" s="25"/>
      <c r="AG457" s="25"/>
      <c r="AH457" s="25"/>
      <c r="AI457" s="25"/>
      <c r="AJ457" s="25"/>
    </row>
    <row r="458" spans="1:36" ht="12.75" customHeight="1" x14ac:dyDescent="0.25">
      <c r="A458" s="25"/>
      <c r="B458" s="25"/>
      <c r="C458" s="25"/>
      <c r="D458" s="25"/>
      <c r="E458" s="25"/>
      <c r="F458" s="25"/>
      <c r="G458" s="25"/>
      <c r="H458" s="25"/>
      <c r="I458" s="25"/>
      <c r="J458" s="25"/>
      <c r="K458" s="25"/>
      <c r="L458" s="25"/>
      <c r="M458" s="25"/>
      <c r="N458" s="25"/>
      <c r="O458" s="25"/>
      <c r="P458" s="25"/>
      <c r="Q458" s="25"/>
      <c r="R458" s="25"/>
      <c r="S458" s="25"/>
      <c r="T458" s="174"/>
      <c r="U458" s="174"/>
      <c r="V458" s="174"/>
      <c r="W458" s="174"/>
      <c r="X458" s="25"/>
      <c r="Y458" s="25"/>
      <c r="Z458" s="25"/>
      <c r="AA458" s="25"/>
      <c r="AB458" s="25"/>
      <c r="AC458" s="25"/>
      <c r="AD458" s="25"/>
      <c r="AE458" s="25"/>
      <c r="AF458" s="25"/>
      <c r="AG458" s="25"/>
      <c r="AH458" s="25"/>
      <c r="AI458" s="25"/>
      <c r="AJ458" s="25"/>
    </row>
    <row r="459" spans="1:36" ht="12.75" customHeight="1" x14ac:dyDescent="0.25">
      <c r="A459" s="25"/>
      <c r="B459" s="25"/>
      <c r="C459" s="25"/>
      <c r="D459" s="25"/>
      <c r="E459" s="25"/>
      <c r="F459" s="25"/>
      <c r="G459" s="25"/>
      <c r="H459" s="25"/>
      <c r="I459" s="25"/>
      <c r="J459" s="25"/>
      <c r="K459" s="25"/>
      <c r="L459" s="25"/>
      <c r="M459" s="25"/>
      <c r="N459" s="25"/>
      <c r="O459" s="25"/>
      <c r="P459" s="25"/>
      <c r="Q459" s="25"/>
      <c r="R459" s="25"/>
      <c r="S459" s="25"/>
      <c r="T459" s="174"/>
      <c r="U459" s="174"/>
      <c r="V459" s="174"/>
      <c r="W459" s="174"/>
      <c r="X459" s="25"/>
      <c r="Y459" s="25"/>
      <c r="Z459" s="25"/>
      <c r="AA459" s="25"/>
      <c r="AB459" s="25"/>
      <c r="AC459" s="25"/>
      <c r="AD459" s="25"/>
      <c r="AE459" s="25"/>
      <c r="AF459" s="25"/>
      <c r="AG459" s="25"/>
      <c r="AH459" s="25"/>
      <c r="AI459" s="25"/>
      <c r="AJ459" s="25"/>
    </row>
    <row r="460" spans="1:36" ht="12.75" customHeight="1" x14ac:dyDescent="0.25">
      <c r="A460" s="25"/>
      <c r="B460" s="25"/>
      <c r="C460" s="25"/>
      <c r="D460" s="25"/>
      <c r="E460" s="25"/>
      <c r="F460" s="25"/>
      <c r="G460" s="25"/>
      <c r="H460" s="25"/>
      <c r="I460" s="25"/>
      <c r="J460" s="25"/>
      <c r="K460" s="25"/>
      <c r="L460" s="25"/>
      <c r="M460" s="25"/>
      <c r="N460" s="25"/>
      <c r="O460" s="25"/>
      <c r="P460" s="25"/>
      <c r="Q460" s="25"/>
      <c r="R460" s="25"/>
      <c r="S460" s="25"/>
      <c r="T460" s="174"/>
      <c r="U460" s="174"/>
      <c r="V460" s="174"/>
      <c r="W460" s="174"/>
      <c r="X460" s="25"/>
      <c r="Y460" s="25"/>
      <c r="Z460" s="25"/>
      <c r="AA460" s="25"/>
      <c r="AB460" s="25"/>
      <c r="AC460" s="25"/>
      <c r="AD460" s="25"/>
      <c r="AE460" s="25"/>
      <c r="AF460" s="25"/>
      <c r="AG460" s="25"/>
      <c r="AH460" s="25"/>
      <c r="AI460" s="25"/>
      <c r="AJ460" s="25"/>
    </row>
    <row r="461" spans="1:36" ht="12.75" customHeight="1" x14ac:dyDescent="0.25">
      <c r="A461" s="25"/>
      <c r="B461" s="25"/>
      <c r="C461" s="25"/>
      <c r="D461" s="25"/>
      <c r="E461" s="25"/>
      <c r="F461" s="25"/>
      <c r="G461" s="25"/>
      <c r="H461" s="25"/>
      <c r="I461" s="25"/>
      <c r="J461" s="25"/>
      <c r="K461" s="25"/>
      <c r="L461" s="25"/>
      <c r="M461" s="25"/>
      <c r="N461" s="25"/>
      <c r="O461" s="25"/>
      <c r="P461" s="25"/>
      <c r="Q461" s="25"/>
      <c r="R461" s="25"/>
      <c r="S461" s="25"/>
      <c r="T461" s="174"/>
      <c r="U461" s="174"/>
      <c r="V461" s="174"/>
      <c r="W461" s="174"/>
      <c r="X461" s="25"/>
      <c r="Y461" s="25"/>
      <c r="Z461" s="25"/>
      <c r="AA461" s="25"/>
      <c r="AB461" s="25"/>
      <c r="AC461" s="25"/>
      <c r="AD461" s="25"/>
      <c r="AE461" s="25"/>
      <c r="AF461" s="25"/>
      <c r="AG461" s="25"/>
      <c r="AH461" s="25"/>
      <c r="AI461" s="25"/>
      <c r="AJ461" s="25"/>
    </row>
    <row r="462" spans="1:36" ht="12.75" customHeight="1" x14ac:dyDescent="0.25">
      <c r="A462" s="25"/>
      <c r="B462" s="25"/>
      <c r="C462" s="25"/>
      <c r="D462" s="25"/>
      <c r="E462" s="25"/>
      <c r="F462" s="25"/>
      <c r="G462" s="25"/>
      <c r="H462" s="25"/>
      <c r="I462" s="25"/>
      <c r="J462" s="25"/>
      <c r="K462" s="25"/>
      <c r="L462" s="25"/>
      <c r="M462" s="25"/>
      <c r="N462" s="25"/>
      <c r="O462" s="25"/>
      <c r="P462" s="25"/>
      <c r="Q462" s="25"/>
      <c r="R462" s="25"/>
      <c r="S462" s="25"/>
      <c r="T462" s="174"/>
      <c r="U462" s="174"/>
      <c r="V462" s="174"/>
      <c r="W462" s="174"/>
      <c r="X462" s="25"/>
      <c r="Y462" s="25"/>
      <c r="Z462" s="25"/>
      <c r="AA462" s="25"/>
      <c r="AB462" s="25"/>
      <c r="AC462" s="25"/>
      <c r="AD462" s="25"/>
      <c r="AE462" s="25"/>
      <c r="AF462" s="25"/>
      <c r="AG462" s="25"/>
      <c r="AH462" s="25"/>
      <c r="AI462" s="25"/>
      <c r="AJ462" s="25"/>
    </row>
    <row r="463" spans="1:36" ht="12.75" customHeight="1" x14ac:dyDescent="0.25">
      <c r="A463" s="25"/>
      <c r="B463" s="25"/>
      <c r="C463" s="25"/>
      <c r="D463" s="25"/>
      <c r="E463" s="25"/>
      <c r="F463" s="25"/>
      <c r="G463" s="25"/>
      <c r="H463" s="25"/>
      <c r="I463" s="25"/>
      <c r="J463" s="25"/>
      <c r="K463" s="25"/>
      <c r="L463" s="25"/>
      <c r="M463" s="25"/>
      <c r="N463" s="25"/>
      <c r="O463" s="25"/>
      <c r="P463" s="25"/>
      <c r="Q463" s="25"/>
      <c r="R463" s="25"/>
      <c r="S463" s="25"/>
      <c r="T463" s="174"/>
      <c r="U463" s="174"/>
      <c r="V463" s="174"/>
      <c r="W463" s="174"/>
      <c r="X463" s="25"/>
      <c r="Y463" s="25"/>
      <c r="Z463" s="25"/>
      <c r="AA463" s="25"/>
      <c r="AB463" s="25"/>
      <c r="AC463" s="25"/>
      <c r="AD463" s="25"/>
      <c r="AE463" s="25"/>
      <c r="AF463" s="25"/>
      <c r="AG463" s="25"/>
      <c r="AH463" s="25"/>
      <c r="AI463" s="25"/>
      <c r="AJ463" s="25"/>
    </row>
    <row r="464" spans="1:36" ht="12.75" customHeight="1" x14ac:dyDescent="0.25">
      <c r="A464" s="25"/>
      <c r="B464" s="25"/>
      <c r="C464" s="25"/>
      <c r="D464" s="25"/>
      <c r="E464" s="25"/>
      <c r="F464" s="25"/>
      <c r="G464" s="25"/>
      <c r="H464" s="25"/>
      <c r="I464" s="25"/>
      <c r="J464" s="25"/>
      <c r="K464" s="25"/>
      <c r="L464" s="25"/>
      <c r="M464" s="25"/>
      <c r="N464" s="25"/>
      <c r="O464" s="25"/>
      <c r="P464" s="25"/>
      <c r="Q464" s="25"/>
      <c r="R464" s="25"/>
      <c r="S464" s="25"/>
      <c r="T464" s="174"/>
      <c r="U464" s="174"/>
      <c r="V464" s="174"/>
      <c r="W464" s="174"/>
      <c r="X464" s="25"/>
      <c r="Y464" s="25"/>
      <c r="Z464" s="25"/>
      <c r="AA464" s="25"/>
      <c r="AB464" s="25"/>
      <c r="AC464" s="25"/>
      <c r="AD464" s="25"/>
      <c r="AE464" s="25"/>
      <c r="AF464" s="25"/>
      <c r="AG464" s="25"/>
      <c r="AH464" s="25"/>
      <c r="AI464" s="25"/>
      <c r="AJ464" s="25"/>
    </row>
    <row r="465" spans="1:36" ht="12.75" customHeight="1" x14ac:dyDescent="0.25">
      <c r="A465" s="25"/>
      <c r="B465" s="25"/>
      <c r="C465" s="25"/>
      <c r="D465" s="25"/>
      <c r="E465" s="25"/>
      <c r="F465" s="25"/>
      <c r="G465" s="25"/>
      <c r="H465" s="25"/>
      <c r="I465" s="25"/>
      <c r="J465" s="25"/>
      <c r="K465" s="25"/>
      <c r="L465" s="25"/>
      <c r="M465" s="25"/>
      <c r="N465" s="25"/>
      <c r="O465" s="25"/>
      <c r="P465" s="25"/>
      <c r="Q465" s="25"/>
      <c r="R465" s="25"/>
      <c r="S465" s="25"/>
      <c r="T465" s="174"/>
      <c r="U465" s="174"/>
      <c r="V465" s="174"/>
      <c r="W465" s="174"/>
      <c r="X465" s="25"/>
      <c r="Y465" s="25"/>
      <c r="Z465" s="25"/>
      <c r="AA465" s="25"/>
      <c r="AB465" s="25"/>
      <c r="AC465" s="25"/>
      <c r="AD465" s="25"/>
      <c r="AE465" s="25"/>
      <c r="AF465" s="25"/>
      <c r="AG465" s="25"/>
      <c r="AH465" s="25"/>
      <c r="AI465" s="25"/>
      <c r="AJ465" s="25"/>
    </row>
    <row r="466" spans="1:36" ht="12.75" customHeight="1" x14ac:dyDescent="0.25">
      <c r="A466" s="25"/>
      <c r="B466" s="25"/>
      <c r="C466" s="25"/>
      <c r="D466" s="25"/>
      <c r="E466" s="25"/>
      <c r="F466" s="25"/>
      <c r="G466" s="25"/>
      <c r="H466" s="25"/>
      <c r="I466" s="25"/>
      <c r="J466" s="25"/>
      <c r="K466" s="25"/>
      <c r="L466" s="25"/>
      <c r="M466" s="25"/>
      <c r="N466" s="25"/>
      <c r="O466" s="25"/>
      <c r="P466" s="25"/>
      <c r="Q466" s="25"/>
      <c r="R466" s="25"/>
      <c r="S466" s="25"/>
      <c r="T466" s="174"/>
      <c r="U466" s="174"/>
      <c r="V466" s="174"/>
      <c r="W466" s="174"/>
      <c r="X466" s="25"/>
      <c r="Y466" s="25"/>
      <c r="Z466" s="25"/>
      <c r="AA466" s="25"/>
      <c r="AB466" s="25"/>
      <c r="AC466" s="25"/>
      <c r="AD466" s="25"/>
      <c r="AE466" s="25"/>
      <c r="AF466" s="25"/>
      <c r="AG466" s="25"/>
      <c r="AH466" s="25"/>
      <c r="AI466" s="25"/>
      <c r="AJ466" s="25"/>
    </row>
    <row r="467" spans="1:36" ht="12.75" customHeight="1" x14ac:dyDescent="0.25">
      <c r="A467" s="25"/>
      <c r="B467" s="25"/>
      <c r="C467" s="25"/>
      <c r="D467" s="25"/>
      <c r="E467" s="25"/>
      <c r="F467" s="25"/>
      <c r="G467" s="25"/>
      <c r="H467" s="25"/>
      <c r="I467" s="25"/>
      <c r="J467" s="25"/>
      <c r="K467" s="25"/>
      <c r="L467" s="25"/>
      <c r="M467" s="25"/>
      <c r="N467" s="25"/>
      <c r="O467" s="25"/>
      <c r="P467" s="25"/>
      <c r="Q467" s="25"/>
      <c r="R467" s="25"/>
      <c r="S467" s="25"/>
      <c r="T467" s="174"/>
      <c r="U467" s="174"/>
      <c r="V467" s="174"/>
      <c r="W467" s="174"/>
      <c r="X467" s="25"/>
      <c r="Y467" s="25"/>
      <c r="Z467" s="25"/>
      <c r="AA467" s="25"/>
      <c r="AB467" s="25"/>
      <c r="AC467" s="25"/>
      <c r="AD467" s="25"/>
      <c r="AE467" s="25"/>
      <c r="AF467" s="25"/>
      <c r="AG467" s="25"/>
      <c r="AH467" s="25"/>
      <c r="AI467" s="25"/>
      <c r="AJ467" s="25"/>
    </row>
    <row r="468" spans="1:36" ht="12.75" customHeight="1" x14ac:dyDescent="0.25">
      <c r="A468" s="25"/>
      <c r="B468" s="25"/>
      <c r="C468" s="25"/>
      <c r="D468" s="25"/>
      <c r="E468" s="25"/>
      <c r="F468" s="25"/>
      <c r="G468" s="25"/>
      <c r="H468" s="25"/>
      <c r="I468" s="25"/>
      <c r="J468" s="25"/>
      <c r="K468" s="25"/>
      <c r="L468" s="25"/>
      <c r="M468" s="25"/>
      <c r="N468" s="25"/>
      <c r="O468" s="25"/>
      <c r="P468" s="25"/>
      <c r="Q468" s="25"/>
      <c r="R468" s="25"/>
      <c r="S468" s="25"/>
      <c r="T468" s="174"/>
      <c r="U468" s="174"/>
      <c r="V468" s="174"/>
      <c r="W468" s="174"/>
      <c r="X468" s="25"/>
      <c r="Y468" s="25"/>
      <c r="Z468" s="25"/>
      <c r="AA468" s="25"/>
      <c r="AB468" s="25"/>
      <c r="AC468" s="25"/>
      <c r="AD468" s="25"/>
      <c r="AE468" s="25"/>
      <c r="AF468" s="25"/>
      <c r="AG468" s="25"/>
      <c r="AH468" s="25"/>
      <c r="AI468" s="25"/>
      <c r="AJ468" s="25"/>
    </row>
    <row r="469" spans="1:36" ht="12.75" customHeight="1" x14ac:dyDescent="0.25">
      <c r="A469" s="25"/>
      <c r="B469" s="25"/>
      <c r="C469" s="25"/>
      <c r="D469" s="25"/>
      <c r="E469" s="25"/>
      <c r="F469" s="25"/>
      <c r="G469" s="25"/>
      <c r="H469" s="25"/>
      <c r="I469" s="25"/>
      <c r="J469" s="25"/>
      <c r="K469" s="25"/>
      <c r="L469" s="25"/>
      <c r="M469" s="25"/>
      <c r="N469" s="25"/>
      <c r="O469" s="25"/>
      <c r="P469" s="25"/>
      <c r="Q469" s="25"/>
      <c r="R469" s="25"/>
      <c r="S469" s="25"/>
      <c r="T469" s="174"/>
      <c r="U469" s="174"/>
      <c r="V469" s="174"/>
      <c r="W469" s="174"/>
      <c r="X469" s="25"/>
      <c r="Y469" s="25"/>
      <c r="Z469" s="25"/>
      <c r="AA469" s="25"/>
      <c r="AB469" s="25"/>
      <c r="AC469" s="25"/>
      <c r="AD469" s="25"/>
      <c r="AE469" s="25"/>
      <c r="AF469" s="25"/>
      <c r="AG469" s="25"/>
      <c r="AH469" s="25"/>
      <c r="AI469" s="25"/>
      <c r="AJ469" s="25"/>
    </row>
    <row r="470" spans="1:36" ht="12.75" customHeight="1" x14ac:dyDescent="0.25">
      <c r="A470" s="25"/>
      <c r="B470" s="25"/>
      <c r="C470" s="25"/>
      <c r="D470" s="25"/>
      <c r="E470" s="25"/>
      <c r="F470" s="25"/>
      <c r="G470" s="25"/>
      <c r="H470" s="25"/>
      <c r="I470" s="25"/>
      <c r="J470" s="25"/>
      <c r="K470" s="25"/>
      <c r="L470" s="25"/>
      <c r="M470" s="25"/>
      <c r="N470" s="25"/>
      <c r="O470" s="25"/>
      <c r="P470" s="25"/>
      <c r="Q470" s="25"/>
      <c r="R470" s="25"/>
      <c r="S470" s="25"/>
      <c r="T470" s="174"/>
      <c r="U470" s="174"/>
      <c r="V470" s="174"/>
      <c r="W470" s="174"/>
      <c r="X470" s="25"/>
      <c r="Y470" s="25"/>
      <c r="Z470" s="25"/>
      <c r="AA470" s="25"/>
      <c r="AB470" s="25"/>
      <c r="AC470" s="25"/>
      <c r="AD470" s="25"/>
      <c r="AE470" s="25"/>
      <c r="AF470" s="25"/>
      <c r="AG470" s="25"/>
      <c r="AH470" s="25"/>
      <c r="AI470" s="25"/>
      <c r="AJ470" s="25"/>
    </row>
    <row r="471" spans="1:36" ht="12.75" customHeight="1" x14ac:dyDescent="0.25">
      <c r="A471" s="25"/>
      <c r="B471" s="25"/>
      <c r="C471" s="25"/>
      <c r="D471" s="25"/>
      <c r="E471" s="25"/>
      <c r="F471" s="25"/>
      <c r="G471" s="25"/>
      <c r="H471" s="25"/>
      <c r="I471" s="25"/>
      <c r="J471" s="25"/>
      <c r="K471" s="25"/>
      <c r="L471" s="25"/>
      <c r="M471" s="25"/>
      <c r="N471" s="25"/>
      <c r="O471" s="25"/>
      <c r="P471" s="25"/>
      <c r="Q471" s="25"/>
      <c r="R471" s="25"/>
      <c r="S471" s="25"/>
      <c r="T471" s="174"/>
      <c r="U471" s="174"/>
      <c r="V471" s="174"/>
      <c r="W471" s="174"/>
      <c r="X471" s="25"/>
      <c r="Y471" s="25"/>
      <c r="Z471" s="25"/>
      <c r="AA471" s="25"/>
      <c r="AB471" s="25"/>
      <c r="AC471" s="25"/>
      <c r="AD471" s="25"/>
      <c r="AE471" s="25"/>
      <c r="AF471" s="25"/>
      <c r="AG471" s="25"/>
      <c r="AH471" s="25"/>
      <c r="AI471" s="25"/>
      <c r="AJ471" s="25"/>
    </row>
    <row r="472" spans="1:36" ht="12.75" customHeight="1" x14ac:dyDescent="0.25">
      <c r="A472" s="25"/>
      <c r="B472" s="25"/>
      <c r="C472" s="25"/>
      <c r="D472" s="25"/>
      <c r="E472" s="25"/>
      <c r="F472" s="25"/>
      <c r="G472" s="25"/>
      <c r="H472" s="25"/>
      <c r="I472" s="25"/>
      <c r="J472" s="25"/>
      <c r="K472" s="25"/>
      <c r="L472" s="25"/>
      <c r="M472" s="25"/>
      <c r="N472" s="25"/>
      <c r="O472" s="25"/>
      <c r="P472" s="25"/>
      <c r="Q472" s="25"/>
      <c r="R472" s="25"/>
      <c r="S472" s="25"/>
      <c r="T472" s="174"/>
      <c r="U472" s="174"/>
      <c r="V472" s="174"/>
      <c r="W472" s="174"/>
      <c r="X472" s="25"/>
      <c r="Y472" s="25"/>
      <c r="Z472" s="25"/>
      <c r="AA472" s="25"/>
      <c r="AB472" s="25"/>
      <c r="AC472" s="25"/>
      <c r="AD472" s="25"/>
      <c r="AE472" s="25"/>
      <c r="AF472" s="25"/>
      <c r="AG472" s="25"/>
      <c r="AH472" s="25"/>
      <c r="AI472" s="25"/>
      <c r="AJ472" s="25"/>
    </row>
    <row r="473" spans="1:36" ht="12.75" customHeight="1" x14ac:dyDescent="0.25">
      <c r="A473" s="25"/>
      <c r="B473" s="25"/>
      <c r="C473" s="25"/>
      <c r="D473" s="25"/>
      <c r="E473" s="25"/>
      <c r="F473" s="25"/>
      <c r="G473" s="25"/>
      <c r="H473" s="25"/>
      <c r="I473" s="25"/>
      <c r="J473" s="25"/>
      <c r="K473" s="25"/>
      <c r="L473" s="25"/>
      <c r="M473" s="25"/>
      <c r="N473" s="25"/>
      <c r="O473" s="25"/>
      <c r="P473" s="25"/>
      <c r="Q473" s="25"/>
      <c r="R473" s="25"/>
      <c r="S473" s="25"/>
      <c r="T473" s="174"/>
      <c r="U473" s="174"/>
      <c r="V473" s="174"/>
      <c r="W473" s="174"/>
      <c r="X473" s="25"/>
      <c r="Y473" s="25"/>
      <c r="Z473" s="25"/>
      <c r="AA473" s="25"/>
      <c r="AB473" s="25"/>
      <c r="AC473" s="25"/>
      <c r="AD473" s="25"/>
      <c r="AE473" s="25"/>
      <c r="AF473" s="25"/>
      <c r="AG473" s="25"/>
      <c r="AH473" s="25"/>
      <c r="AI473" s="25"/>
      <c r="AJ473" s="25"/>
    </row>
    <row r="474" spans="1:36" ht="12.75" customHeight="1" x14ac:dyDescent="0.25">
      <c r="A474" s="25"/>
      <c r="B474" s="25"/>
      <c r="C474" s="25"/>
      <c r="D474" s="25"/>
      <c r="E474" s="25"/>
      <c r="F474" s="25"/>
      <c r="G474" s="25"/>
      <c r="H474" s="25"/>
      <c r="I474" s="25"/>
      <c r="J474" s="25"/>
      <c r="K474" s="25"/>
      <c r="L474" s="25"/>
      <c r="M474" s="25"/>
      <c r="N474" s="25"/>
      <c r="O474" s="25"/>
      <c r="P474" s="25"/>
      <c r="Q474" s="25"/>
      <c r="R474" s="25"/>
      <c r="S474" s="25"/>
      <c r="T474" s="174"/>
      <c r="U474" s="174"/>
      <c r="V474" s="174"/>
      <c r="W474" s="174"/>
      <c r="X474" s="25"/>
      <c r="Y474" s="25"/>
      <c r="Z474" s="25"/>
      <c r="AA474" s="25"/>
      <c r="AB474" s="25"/>
      <c r="AC474" s="25"/>
      <c r="AD474" s="25"/>
      <c r="AE474" s="25"/>
      <c r="AF474" s="25"/>
      <c r="AG474" s="25"/>
      <c r="AH474" s="25"/>
      <c r="AI474" s="25"/>
      <c r="AJ474" s="25"/>
    </row>
    <row r="475" spans="1:36" ht="12.75" customHeight="1" x14ac:dyDescent="0.25">
      <c r="A475" s="25"/>
      <c r="B475" s="25"/>
      <c r="C475" s="25"/>
      <c r="D475" s="25"/>
      <c r="E475" s="25"/>
      <c r="F475" s="25"/>
      <c r="G475" s="25"/>
      <c r="H475" s="25"/>
      <c r="I475" s="25"/>
      <c r="J475" s="25"/>
      <c r="K475" s="25"/>
      <c r="L475" s="25"/>
      <c r="M475" s="25"/>
      <c r="N475" s="25"/>
      <c r="O475" s="25"/>
      <c r="P475" s="25"/>
      <c r="Q475" s="25"/>
      <c r="R475" s="25"/>
      <c r="S475" s="25"/>
      <c r="T475" s="174"/>
      <c r="U475" s="174"/>
      <c r="V475" s="174"/>
      <c r="W475" s="174"/>
      <c r="X475" s="25"/>
      <c r="Y475" s="25"/>
      <c r="Z475" s="25"/>
      <c r="AA475" s="25"/>
      <c r="AB475" s="25"/>
      <c r="AC475" s="25"/>
      <c r="AD475" s="25"/>
      <c r="AE475" s="25"/>
      <c r="AF475" s="25"/>
      <c r="AG475" s="25"/>
      <c r="AH475" s="25"/>
      <c r="AI475" s="25"/>
      <c r="AJ475" s="25"/>
    </row>
    <row r="476" spans="1:36" ht="12.75" customHeight="1" x14ac:dyDescent="0.25">
      <c r="A476" s="25"/>
      <c r="B476" s="25"/>
      <c r="C476" s="25"/>
      <c r="D476" s="25"/>
      <c r="E476" s="25"/>
      <c r="F476" s="25"/>
      <c r="G476" s="25"/>
      <c r="H476" s="25"/>
      <c r="I476" s="25"/>
      <c r="J476" s="25"/>
      <c r="K476" s="25"/>
      <c r="L476" s="25"/>
      <c r="M476" s="25"/>
      <c r="N476" s="25"/>
      <c r="O476" s="25"/>
      <c r="P476" s="25"/>
      <c r="Q476" s="25"/>
      <c r="R476" s="25"/>
      <c r="S476" s="25"/>
      <c r="T476" s="174"/>
      <c r="U476" s="174"/>
      <c r="V476" s="174"/>
      <c r="W476" s="174"/>
      <c r="X476" s="25"/>
      <c r="Y476" s="25"/>
      <c r="Z476" s="25"/>
      <c r="AA476" s="25"/>
      <c r="AB476" s="25"/>
      <c r="AC476" s="25"/>
      <c r="AD476" s="25"/>
      <c r="AE476" s="25"/>
      <c r="AF476" s="25"/>
      <c r="AG476" s="25"/>
      <c r="AH476" s="25"/>
      <c r="AI476" s="25"/>
      <c r="AJ476" s="25"/>
    </row>
    <row r="477" spans="1:36" ht="12.75" customHeight="1" x14ac:dyDescent="0.25">
      <c r="A477" s="25"/>
      <c r="B477" s="25"/>
      <c r="C477" s="25"/>
      <c r="D477" s="25"/>
      <c r="E477" s="25"/>
      <c r="F477" s="25"/>
      <c r="G477" s="25"/>
      <c r="H477" s="25"/>
      <c r="I477" s="25"/>
      <c r="J477" s="25"/>
      <c r="K477" s="25"/>
      <c r="L477" s="25"/>
      <c r="M477" s="25"/>
      <c r="N477" s="25"/>
      <c r="O477" s="25"/>
      <c r="P477" s="25"/>
      <c r="Q477" s="25"/>
      <c r="R477" s="25"/>
      <c r="S477" s="25"/>
      <c r="T477" s="174"/>
      <c r="U477" s="174"/>
      <c r="V477" s="174"/>
      <c r="W477" s="174"/>
      <c r="X477" s="25"/>
      <c r="Y477" s="25"/>
      <c r="Z477" s="25"/>
      <c r="AA477" s="25"/>
      <c r="AB477" s="25"/>
      <c r="AC477" s="25"/>
      <c r="AD477" s="25"/>
      <c r="AE477" s="25"/>
      <c r="AF477" s="25"/>
      <c r="AG477" s="25"/>
      <c r="AH477" s="25"/>
      <c r="AI477" s="25"/>
      <c r="AJ477" s="25"/>
    </row>
    <row r="478" spans="1:36" ht="12.75" customHeight="1" x14ac:dyDescent="0.25">
      <c r="A478" s="25"/>
      <c r="B478" s="25"/>
      <c r="C478" s="25"/>
      <c r="D478" s="25"/>
      <c r="E478" s="25"/>
      <c r="F478" s="25"/>
      <c r="G478" s="25"/>
      <c r="H478" s="25"/>
      <c r="I478" s="25"/>
      <c r="J478" s="25"/>
      <c r="K478" s="25"/>
      <c r="L478" s="25"/>
      <c r="M478" s="25"/>
      <c r="N478" s="25"/>
      <c r="O478" s="25"/>
      <c r="P478" s="25"/>
      <c r="Q478" s="25"/>
      <c r="R478" s="25"/>
      <c r="S478" s="25"/>
      <c r="T478" s="174"/>
      <c r="U478" s="174"/>
      <c r="V478" s="174"/>
      <c r="W478" s="174"/>
      <c r="X478" s="25"/>
      <c r="Y478" s="25"/>
      <c r="Z478" s="25"/>
      <c r="AA478" s="25"/>
      <c r="AB478" s="25"/>
      <c r="AC478" s="25"/>
      <c r="AD478" s="25"/>
      <c r="AE478" s="25"/>
      <c r="AF478" s="25"/>
      <c r="AG478" s="25"/>
      <c r="AH478" s="25"/>
      <c r="AI478" s="25"/>
      <c r="AJ478" s="25"/>
    </row>
    <row r="479" spans="1:36" ht="12.75" customHeight="1" x14ac:dyDescent="0.25">
      <c r="A479" s="25"/>
      <c r="B479" s="25"/>
      <c r="C479" s="25"/>
      <c r="D479" s="25"/>
      <c r="E479" s="25"/>
      <c r="F479" s="25"/>
      <c r="G479" s="25"/>
      <c r="H479" s="25"/>
      <c r="I479" s="25"/>
      <c r="J479" s="25"/>
      <c r="K479" s="25"/>
      <c r="L479" s="25"/>
      <c r="M479" s="25"/>
      <c r="N479" s="25"/>
      <c r="O479" s="25"/>
      <c r="P479" s="25"/>
      <c r="Q479" s="25"/>
      <c r="R479" s="25"/>
      <c r="S479" s="25"/>
      <c r="T479" s="174"/>
      <c r="U479" s="174"/>
      <c r="V479" s="174"/>
      <c r="W479" s="174"/>
      <c r="X479" s="25"/>
      <c r="Y479" s="25"/>
      <c r="Z479" s="25"/>
      <c r="AA479" s="25"/>
      <c r="AB479" s="25"/>
      <c r="AC479" s="25"/>
      <c r="AD479" s="25"/>
      <c r="AE479" s="25"/>
      <c r="AF479" s="25"/>
      <c r="AG479" s="25"/>
      <c r="AH479" s="25"/>
      <c r="AI479" s="25"/>
      <c r="AJ479" s="25"/>
    </row>
    <row r="480" spans="1:36" ht="12.75" customHeight="1" x14ac:dyDescent="0.25">
      <c r="A480" s="25"/>
      <c r="B480" s="25"/>
      <c r="C480" s="25"/>
      <c r="D480" s="25"/>
      <c r="E480" s="25"/>
      <c r="F480" s="25"/>
      <c r="G480" s="25"/>
      <c r="H480" s="25"/>
      <c r="I480" s="25"/>
      <c r="J480" s="25"/>
      <c r="K480" s="25"/>
      <c r="L480" s="25"/>
      <c r="M480" s="25"/>
      <c r="N480" s="25"/>
      <c r="O480" s="25"/>
      <c r="P480" s="25"/>
      <c r="Q480" s="25"/>
      <c r="R480" s="25"/>
      <c r="S480" s="25"/>
      <c r="T480" s="174"/>
      <c r="U480" s="174"/>
      <c r="V480" s="174"/>
      <c r="W480" s="174"/>
      <c r="X480" s="25"/>
      <c r="Y480" s="25"/>
      <c r="Z480" s="25"/>
      <c r="AA480" s="25"/>
      <c r="AB480" s="25"/>
      <c r="AC480" s="25"/>
      <c r="AD480" s="25"/>
      <c r="AE480" s="25"/>
      <c r="AF480" s="25"/>
      <c r="AG480" s="25"/>
      <c r="AH480" s="25"/>
      <c r="AI480" s="25"/>
      <c r="AJ480" s="25"/>
    </row>
    <row r="481" spans="1:36" ht="12.75" customHeight="1" x14ac:dyDescent="0.25">
      <c r="A481" s="25"/>
      <c r="B481" s="25"/>
      <c r="C481" s="25"/>
      <c r="D481" s="25"/>
      <c r="E481" s="25"/>
      <c r="F481" s="25"/>
      <c r="G481" s="25"/>
      <c r="H481" s="25"/>
      <c r="I481" s="25"/>
      <c r="J481" s="25"/>
      <c r="K481" s="25"/>
      <c r="L481" s="25"/>
      <c r="M481" s="25"/>
      <c r="N481" s="25"/>
      <c r="O481" s="25"/>
      <c r="P481" s="25"/>
      <c r="Q481" s="25"/>
      <c r="R481" s="25"/>
      <c r="S481" s="25"/>
      <c r="T481" s="174"/>
      <c r="U481" s="174"/>
      <c r="V481" s="174"/>
      <c r="W481" s="174"/>
      <c r="X481" s="25"/>
      <c r="Y481" s="25"/>
      <c r="Z481" s="25"/>
      <c r="AA481" s="25"/>
      <c r="AB481" s="25"/>
      <c r="AC481" s="25"/>
      <c r="AD481" s="25"/>
      <c r="AE481" s="25"/>
      <c r="AF481" s="25"/>
      <c r="AG481" s="25"/>
      <c r="AH481" s="25"/>
      <c r="AI481" s="25"/>
      <c r="AJ481" s="25"/>
    </row>
    <row r="482" spans="1:36" ht="12.75" customHeight="1" x14ac:dyDescent="0.25">
      <c r="A482" s="25"/>
      <c r="B482" s="25"/>
      <c r="C482" s="25"/>
      <c r="D482" s="25"/>
      <c r="E482" s="25"/>
      <c r="F482" s="25"/>
      <c r="G482" s="25"/>
      <c r="H482" s="25"/>
      <c r="I482" s="25"/>
      <c r="J482" s="25"/>
      <c r="K482" s="25"/>
      <c r="L482" s="25"/>
      <c r="M482" s="25"/>
      <c r="N482" s="25"/>
      <c r="O482" s="25"/>
      <c r="P482" s="25"/>
      <c r="Q482" s="25"/>
      <c r="R482" s="25"/>
      <c r="S482" s="25"/>
      <c r="T482" s="174"/>
      <c r="U482" s="174"/>
      <c r="V482" s="174"/>
      <c r="W482" s="174"/>
      <c r="X482" s="25"/>
      <c r="Y482" s="25"/>
      <c r="Z482" s="25"/>
      <c r="AA482" s="25"/>
      <c r="AB482" s="25"/>
      <c r="AC482" s="25"/>
      <c r="AD482" s="25"/>
      <c r="AE482" s="25"/>
      <c r="AF482" s="25"/>
      <c r="AG482" s="25"/>
      <c r="AH482" s="25"/>
      <c r="AI482" s="25"/>
      <c r="AJ482" s="25"/>
    </row>
    <row r="483" spans="1:36" ht="12.75" customHeight="1" x14ac:dyDescent="0.25">
      <c r="A483" s="25"/>
      <c r="B483" s="25"/>
      <c r="C483" s="25"/>
      <c r="D483" s="25"/>
      <c r="E483" s="25"/>
      <c r="F483" s="25"/>
      <c r="G483" s="25"/>
      <c r="H483" s="25"/>
      <c r="I483" s="25"/>
      <c r="J483" s="25"/>
      <c r="K483" s="25"/>
      <c r="L483" s="25"/>
      <c r="M483" s="25"/>
      <c r="N483" s="25"/>
      <c r="O483" s="25"/>
      <c r="P483" s="25"/>
      <c r="Q483" s="25"/>
      <c r="R483" s="25"/>
      <c r="S483" s="25"/>
      <c r="T483" s="174"/>
      <c r="U483" s="174"/>
      <c r="V483" s="174"/>
      <c r="W483" s="174"/>
      <c r="X483" s="25"/>
      <c r="Y483" s="25"/>
      <c r="Z483" s="25"/>
      <c r="AA483" s="25"/>
      <c r="AB483" s="25"/>
      <c r="AC483" s="25"/>
      <c r="AD483" s="25"/>
      <c r="AE483" s="25"/>
      <c r="AF483" s="25"/>
      <c r="AG483" s="25"/>
      <c r="AH483" s="25"/>
      <c r="AI483" s="25"/>
      <c r="AJ483" s="25"/>
    </row>
    <row r="484" spans="1:36" ht="12.75" customHeight="1" x14ac:dyDescent="0.25">
      <c r="A484" s="25"/>
      <c r="B484" s="25"/>
      <c r="C484" s="25"/>
      <c r="D484" s="25"/>
      <c r="E484" s="25"/>
      <c r="F484" s="25"/>
      <c r="G484" s="25"/>
      <c r="H484" s="25"/>
      <c r="I484" s="25"/>
      <c r="J484" s="25"/>
      <c r="K484" s="25"/>
      <c r="L484" s="25"/>
      <c r="M484" s="25"/>
      <c r="N484" s="25"/>
      <c r="O484" s="25"/>
      <c r="P484" s="25"/>
      <c r="Q484" s="25"/>
      <c r="R484" s="25"/>
      <c r="S484" s="25"/>
      <c r="T484" s="174"/>
      <c r="U484" s="174"/>
      <c r="V484" s="174"/>
      <c r="W484" s="174"/>
      <c r="X484" s="25"/>
      <c r="Y484" s="25"/>
      <c r="Z484" s="25"/>
      <c r="AA484" s="25"/>
      <c r="AB484" s="25"/>
      <c r="AC484" s="25"/>
      <c r="AD484" s="25"/>
      <c r="AE484" s="25"/>
      <c r="AF484" s="25"/>
      <c r="AG484" s="25"/>
      <c r="AH484" s="25"/>
      <c r="AI484" s="25"/>
      <c r="AJ484" s="25"/>
    </row>
    <row r="485" spans="1:36" ht="12.75" customHeight="1" x14ac:dyDescent="0.25">
      <c r="A485" s="25"/>
      <c r="B485" s="25"/>
      <c r="C485" s="25"/>
      <c r="D485" s="25"/>
      <c r="E485" s="25"/>
      <c r="F485" s="25"/>
      <c r="G485" s="25"/>
      <c r="H485" s="25"/>
      <c r="I485" s="25"/>
      <c r="J485" s="25"/>
      <c r="K485" s="25"/>
      <c r="L485" s="25"/>
      <c r="M485" s="25"/>
      <c r="N485" s="25"/>
      <c r="O485" s="25"/>
      <c r="P485" s="25"/>
      <c r="Q485" s="25"/>
      <c r="R485" s="25"/>
      <c r="S485" s="25"/>
      <c r="T485" s="174"/>
      <c r="U485" s="174"/>
      <c r="V485" s="174"/>
      <c r="W485" s="174"/>
      <c r="X485" s="25"/>
      <c r="Y485" s="25"/>
      <c r="Z485" s="25"/>
      <c r="AA485" s="25"/>
      <c r="AB485" s="25"/>
      <c r="AC485" s="25"/>
      <c r="AD485" s="25"/>
      <c r="AE485" s="25"/>
      <c r="AF485" s="25"/>
      <c r="AG485" s="25"/>
      <c r="AH485" s="25"/>
      <c r="AI485" s="25"/>
      <c r="AJ485" s="25"/>
    </row>
    <row r="486" spans="1:36" ht="12.75" customHeight="1" x14ac:dyDescent="0.25">
      <c r="A486" s="25"/>
      <c r="B486" s="25"/>
      <c r="C486" s="25"/>
      <c r="D486" s="25"/>
      <c r="E486" s="25"/>
      <c r="F486" s="25"/>
      <c r="G486" s="25"/>
      <c r="H486" s="25"/>
      <c r="I486" s="25"/>
      <c r="J486" s="25"/>
      <c r="K486" s="25"/>
      <c r="L486" s="25"/>
      <c r="M486" s="25"/>
      <c r="N486" s="25"/>
      <c r="O486" s="25"/>
      <c r="P486" s="25"/>
      <c r="Q486" s="25"/>
      <c r="R486" s="25"/>
      <c r="S486" s="25"/>
      <c r="T486" s="174"/>
      <c r="U486" s="174"/>
      <c r="V486" s="174"/>
      <c r="W486" s="174"/>
      <c r="X486" s="25"/>
      <c r="Y486" s="25"/>
      <c r="Z486" s="25"/>
      <c r="AA486" s="25"/>
      <c r="AB486" s="25"/>
      <c r="AC486" s="25"/>
      <c r="AD486" s="25"/>
      <c r="AE486" s="25"/>
      <c r="AF486" s="25"/>
      <c r="AG486" s="25"/>
      <c r="AH486" s="25"/>
      <c r="AI486" s="25"/>
      <c r="AJ486" s="25"/>
    </row>
    <row r="487" spans="1:36" ht="12.75" customHeight="1" x14ac:dyDescent="0.25">
      <c r="A487" s="25"/>
      <c r="B487" s="25"/>
      <c r="C487" s="25"/>
      <c r="D487" s="25"/>
      <c r="E487" s="25"/>
      <c r="F487" s="25"/>
      <c r="G487" s="25"/>
      <c r="H487" s="25"/>
      <c r="I487" s="25"/>
      <c r="J487" s="25"/>
      <c r="K487" s="25"/>
      <c r="L487" s="25"/>
      <c r="M487" s="25"/>
      <c r="N487" s="25"/>
      <c r="O487" s="25"/>
      <c r="P487" s="25"/>
      <c r="Q487" s="25"/>
      <c r="R487" s="25"/>
      <c r="S487" s="25"/>
      <c r="T487" s="174"/>
      <c r="U487" s="174"/>
      <c r="V487" s="174"/>
      <c r="W487" s="174"/>
      <c r="X487" s="25"/>
      <c r="Y487" s="25"/>
      <c r="Z487" s="25"/>
      <c r="AA487" s="25"/>
      <c r="AB487" s="25"/>
      <c r="AC487" s="25"/>
      <c r="AD487" s="25"/>
      <c r="AE487" s="25"/>
      <c r="AF487" s="25"/>
      <c r="AG487" s="25"/>
      <c r="AH487" s="25"/>
      <c r="AI487" s="25"/>
      <c r="AJ487" s="25"/>
    </row>
    <row r="488" spans="1:36" ht="12.75" customHeight="1" x14ac:dyDescent="0.25">
      <c r="A488" s="25"/>
      <c r="B488" s="25"/>
      <c r="C488" s="25"/>
      <c r="D488" s="25"/>
      <c r="E488" s="25"/>
      <c r="F488" s="25"/>
      <c r="G488" s="25"/>
      <c r="H488" s="25"/>
      <c r="I488" s="25"/>
      <c r="J488" s="25"/>
      <c r="K488" s="25"/>
      <c r="L488" s="25"/>
      <c r="M488" s="25"/>
      <c r="N488" s="25"/>
      <c r="O488" s="25"/>
      <c r="P488" s="25"/>
      <c r="Q488" s="25"/>
      <c r="R488" s="25"/>
      <c r="S488" s="25"/>
      <c r="T488" s="174"/>
      <c r="U488" s="174"/>
      <c r="V488" s="174"/>
      <c r="W488" s="174"/>
      <c r="X488" s="25"/>
      <c r="Y488" s="25"/>
      <c r="Z488" s="25"/>
      <c r="AA488" s="25"/>
      <c r="AB488" s="25"/>
      <c r="AC488" s="25"/>
      <c r="AD488" s="25"/>
      <c r="AE488" s="25"/>
      <c r="AF488" s="25"/>
      <c r="AG488" s="25"/>
      <c r="AH488" s="25"/>
      <c r="AI488" s="25"/>
      <c r="AJ488" s="25"/>
    </row>
    <row r="489" spans="1:36" ht="12.75" customHeight="1" x14ac:dyDescent="0.25">
      <c r="A489" s="25"/>
      <c r="B489" s="25"/>
      <c r="C489" s="25"/>
      <c r="D489" s="25"/>
      <c r="E489" s="25"/>
      <c r="F489" s="25"/>
      <c r="G489" s="25"/>
      <c r="H489" s="25"/>
      <c r="I489" s="25"/>
      <c r="J489" s="25"/>
      <c r="K489" s="25"/>
      <c r="L489" s="25"/>
      <c r="M489" s="25"/>
      <c r="N489" s="25"/>
      <c r="O489" s="25"/>
      <c r="P489" s="25"/>
      <c r="Q489" s="25"/>
      <c r="R489" s="25"/>
      <c r="S489" s="25"/>
      <c r="T489" s="174"/>
      <c r="U489" s="174"/>
      <c r="V489" s="174"/>
      <c r="W489" s="174"/>
      <c r="X489" s="25"/>
      <c r="Y489" s="25"/>
      <c r="Z489" s="25"/>
      <c r="AA489" s="25"/>
      <c r="AB489" s="25"/>
      <c r="AC489" s="25"/>
      <c r="AD489" s="25"/>
      <c r="AE489" s="25"/>
      <c r="AF489" s="25"/>
      <c r="AG489" s="25"/>
      <c r="AH489" s="25"/>
      <c r="AI489" s="25"/>
      <c r="AJ489" s="25"/>
    </row>
    <row r="490" spans="1:36" ht="12.75" customHeight="1" x14ac:dyDescent="0.25">
      <c r="A490" s="25"/>
      <c r="B490" s="25"/>
      <c r="C490" s="25"/>
      <c r="D490" s="25"/>
      <c r="E490" s="25"/>
      <c r="F490" s="25"/>
      <c r="G490" s="25"/>
      <c r="H490" s="25"/>
      <c r="I490" s="25"/>
      <c r="J490" s="25"/>
      <c r="K490" s="25"/>
      <c r="L490" s="25"/>
      <c r="M490" s="25"/>
      <c r="N490" s="25"/>
      <c r="O490" s="25"/>
      <c r="P490" s="25"/>
      <c r="Q490" s="25"/>
      <c r="R490" s="25"/>
      <c r="S490" s="25"/>
      <c r="T490" s="174"/>
      <c r="U490" s="174"/>
      <c r="V490" s="174"/>
      <c r="W490" s="174"/>
      <c r="X490" s="25"/>
      <c r="Y490" s="25"/>
      <c r="Z490" s="25"/>
      <c r="AA490" s="25"/>
      <c r="AB490" s="25"/>
      <c r="AC490" s="25"/>
      <c r="AD490" s="25"/>
      <c r="AE490" s="25"/>
      <c r="AF490" s="25"/>
      <c r="AG490" s="25"/>
      <c r="AH490" s="25"/>
      <c r="AI490" s="25"/>
      <c r="AJ490" s="25"/>
    </row>
    <row r="491" spans="1:36" ht="12.75" customHeight="1" x14ac:dyDescent="0.25">
      <c r="A491" s="25"/>
      <c r="B491" s="25"/>
      <c r="C491" s="25"/>
      <c r="D491" s="25"/>
      <c r="E491" s="25"/>
      <c r="F491" s="25"/>
      <c r="G491" s="25"/>
      <c r="H491" s="25"/>
      <c r="I491" s="25"/>
      <c r="J491" s="25"/>
      <c r="K491" s="25"/>
      <c r="L491" s="25"/>
      <c r="M491" s="25"/>
      <c r="N491" s="25"/>
      <c r="O491" s="25"/>
      <c r="P491" s="25"/>
      <c r="Q491" s="25"/>
      <c r="R491" s="25"/>
      <c r="S491" s="25"/>
      <c r="T491" s="174"/>
      <c r="U491" s="174"/>
      <c r="V491" s="174"/>
      <c r="W491" s="174"/>
      <c r="X491" s="25"/>
      <c r="Y491" s="25"/>
      <c r="Z491" s="25"/>
      <c r="AA491" s="25"/>
      <c r="AB491" s="25"/>
      <c r="AC491" s="25"/>
      <c r="AD491" s="25"/>
      <c r="AE491" s="25"/>
      <c r="AF491" s="25"/>
      <c r="AG491" s="25"/>
      <c r="AH491" s="25"/>
      <c r="AI491" s="25"/>
      <c r="AJ491" s="25"/>
    </row>
    <row r="492" spans="1:36" ht="12.75" customHeight="1" x14ac:dyDescent="0.25">
      <c r="A492" s="25"/>
      <c r="B492" s="25"/>
      <c r="C492" s="25"/>
      <c r="D492" s="25"/>
      <c r="E492" s="25"/>
      <c r="F492" s="25"/>
      <c r="G492" s="25"/>
      <c r="H492" s="25"/>
      <c r="I492" s="25"/>
      <c r="J492" s="25"/>
      <c r="K492" s="25"/>
      <c r="L492" s="25"/>
      <c r="M492" s="25"/>
      <c r="N492" s="25"/>
      <c r="O492" s="25"/>
      <c r="P492" s="25"/>
      <c r="Q492" s="25"/>
      <c r="R492" s="25"/>
      <c r="S492" s="25"/>
      <c r="T492" s="174"/>
      <c r="U492" s="174"/>
      <c r="V492" s="174"/>
      <c r="W492" s="174"/>
      <c r="X492" s="25"/>
      <c r="Y492" s="25"/>
      <c r="Z492" s="25"/>
      <c r="AA492" s="25"/>
      <c r="AB492" s="25"/>
      <c r="AC492" s="25"/>
      <c r="AD492" s="25"/>
      <c r="AE492" s="25"/>
      <c r="AF492" s="25"/>
      <c r="AG492" s="25"/>
      <c r="AH492" s="25"/>
      <c r="AI492" s="25"/>
      <c r="AJ492" s="25"/>
    </row>
    <row r="493" spans="1:36" ht="12.75" customHeight="1" x14ac:dyDescent="0.25">
      <c r="A493" s="25"/>
      <c r="B493" s="25"/>
      <c r="C493" s="25"/>
      <c r="D493" s="25"/>
      <c r="E493" s="25"/>
      <c r="F493" s="25"/>
      <c r="G493" s="25"/>
      <c r="H493" s="25"/>
      <c r="I493" s="25"/>
      <c r="J493" s="25"/>
      <c r="K493" s="25"/>
      <c r="L493" s="25"/>
      <c r="M493" s="25"/>
      <c r="N493" s="25"/>
      <c r="O493" s="25"/>
      <c r="P493" s="25"/>
      <c r="Q493" s="25"/>
      <c r="R493" s="25"/>
      <c r="S493" s="25"/>
      <c r="T493" s="174"/>
      <c r="U493" s="174"/>
      <c r="V493" s="174"/>
      <c r="W493" s="174"/>
      <c r="X493" s="25"/>
      <c r="Y493" s="25"/>
      <c r="Z493" s="25"/>
      <c r="AA493" s="25"/>
      <c r="AB493" s="25"/>
      <c r="AC493" s="25"/>
      <c r="AD493" s="25"/>
      <c r="AE493" s="25"/>
      <c r="AF493" s="25"/>
      <c r="AG493" s="25"/>
      <c r="AH493" s="25"/>
      <c r="AI493" s="25"/>
      <c r="AJ493" s="25"/>
    </row>
    <row r="494" spans="1:36" ht="12.75" customHeight="1" x14ac:dyDescent="0.25">
      <c r="A494" s="25"/>
      <c r="B494" s="25"/>
      <c r="C494" s="25"/>
      <c r="D494" s="25"/>
      <c r="E494" s="25"/>
      <c r="F494" s="25"/>
      <c r="G494" s="25"/>
      <c r="H494" s="25"/>
      <c r="I494" s="25"/>
      <c r="J494" s="25"/>
      <c r="K494" s="25"/>
      <c r="L494" s="25"/>
      <c r="M494" s="25"/>
      <c r="N494" s="25"/>
      <c r="O494" s="25"/>
      <c r="P494" s="25"/>
      <c r="Q494" s="25"/>
      <c r="R494" s="25"/>
      <c r="S494" s="25"/>
      <c r="T494" s="174"/>
      <c r="U494" s="174"/>
      <c r="V494" s="174"/>
      <c r="W494" s="174"/>
      <c r="X494" s="25"/>
      <c r="Y494" s="25"/>
      <c r="Z494" s="25"/>
      <c r="AA494" s="25"/>
      <c r="AB494" s="25"/>
      <c r="AC494" s="25"/>
      <c r="AD494" s="25"/>
      <c r="AE494" s="25"/>
      <c r="AF494" s="25"/>
      <c r="AG494" s="25"/>
      <c r="AH494" s="25"/>
      <c r="AI494" s="25"/>
      <c r="AJ494" s="25"/>
    </row>
    <row r="495" spans="1:36" ht="12.75" customHeight="1" x14ac:dyDescent="0.25">
      <c r="A495" s="25"/>
      <c r="B495" s="25"/>
      <c r="C495" s="25"/>
      <c r="D495" s="25"/>
      <c r="E495" s="25"/>
      <c r="F495" s="25"/>
      <c r="G495" s="25"/>
      <c r="H495" s="25"/>
      <c r="I495" s="25"/>
      <c r="J495" s="25"/>
      <c r="K495" s="25"/>
      <c r="L495" s="25"/>
      <c r="M495" s="25"/>
      <c r="N495" s="25"/>
      <c r="O495" s="25"/>
      <c r="P495" s="25"/>
      <c r="Q495" s="25"/>
      <c r="R495" s="25"/>
      <c r="S495" s="25"/>
      <c r="T495" s="174"/>
      <c r="U495" s="174"/>
      <c r="V495" s="174"/>
      <c r="W495" s="174"/>
      <c r="X495" s="25"/>
      <c r="Y495" s="25"/>
      <c r="Z495" s="25"/>
      <c r="AA495" s="25"/>
      <c r="AB495" s="25"/>
      <c r="AC495" s="25"/>
      <c r="AD495" s="25"/>
      <c r="AE495" s="25"/>
      <c r="AF495" s="25"/>
      <c r="AG495" s="25"/>
      <c r="AH495" s="25"/>
      <c r="AI495" s="25"/>
      <c r="AJ495" s="25"/>
    </row>
    <row r="496" spans="1:36" ht="12.75" customHeight="1" x14ac:dyDescent="0.25">
      <c r="A496" s="25"/>
      <c r="B496" s="25"/>
      <c r="C496" s="25"/>
      <c r="D496" s="25"/>
      <c r="E496" s="25"/>
      <c r="F496" s="25"/>
      <c r="G496" s="25"/>
      <c r="H496" s="25"/>
      <c r="I496" s="25"/>
      <c r="J496" s="25"/>
      <c r="K496" s="25"/>
      <c r="L496" s="25"/>
      <c r="M496" s="25"/>
      <c r="N496" s="25"/>
      <c r="O496" s="25"/>
      <c r="P496" s="25"/>
      <c r="Q496" s="25"/>
      <c r="R496" s="25"/>
      <c r="S496" s="25"/>
      <c r="T496" s="174"/>
      <c r="U496" s="174"/>
      <c r="V496" s="174"/>
      <c r="W496" s="174"/>
      <c r="X496" s="25"/>
      <c r="Y496" s="25"/>
      <c r="Z496" s="25"/>
      <c r="AA496" s="25"/>
      <c r="AB496" s="25"/>
      <c r="AC496" s="25"/>
      <c r="AD496" s="25"/>
      <c r="AE496" s="25"/>
      <c r="AF496" s="25"/>
      <c r="AG496" s="25"/>
      <c r="AH496" s="25"/>
      <c r="AI496" s="25"/>
      <c r="AJ496" s="25"/>
    </row>
    <row r="497" spans="1:36" ht="12.75" customHeight="1" x14ac:dyDescent="0.25">
      <c r="A497" s="25"/>
      <c r="B497" s="25"/>
      <c r="C497" s="25"/>
      <c r="D497" s="25"/>
      <c r="E497" s="25"/>
      <c r="F497" s="25"/>
      <c r="G497" s="25"/>
      <c r="H497" s="25"/>
      <c r="I497" s="25"/>
      <c r="J497" s="25"/>
      <c r="K497" s="25"/>
      <c r="L497" s="25"/>
      <c r="M497" s="25"/>
      <c r="N497" s="25"/>
      <c r="O497" s="25"/>
      <c r="P497" s="25"/>
      <c r="Q497" s="25"/>
      <c r="R497" s="25"/>
      <c r="S497" s="25"/>
      <c r="T497" s="174"/>
      <c r="U497" s="174"/>
      <c r="V497" s="174"/>
      <c r="W497" s="174"/>
      <c r="X497" s="25"/>
      <c r="Y497" s="25"/>
      <c r="Z497" s="25"/>
      <c r="AA497" s="25"/>
      <c r="AB497" s="25"/>
      <c r="AC497" s="25"/>
      <c r="AD497" s="25"/>
      <c r="AE497" s="25"/>
      <c r="AF497" s="25"/>
      <c r="AG497" s="25"/>
      <c r="AH497" s="25"/>
      <c r="AI497" s="25"/>
      <c r="AJ497" s="25"/>
    </row>
    <row r="498" spans="1:36" ht="12.75" customHeight="1" x14ac:dyDescent="0.25">
      <c r="A498" s="25"/>
      <c r="B498" s="25"/>
      <c r="C498" s="25"/>
      <c r="D498" s="25"/>
      <c r="E498" s="25"/>
      <c r="F498" s="25"/>
      <c r="G498" s="25"/>
      <c r="H498" s="25"/>
      <c r="I498" s="25"/>
      <c r="J498" s="25"/>
      <c r="K498" s="25"/>
      <c r="L498" s="25"/>
      <c r="M498" s="25"/>
      <c r="N498" s="25"/>
      <c r="O498" s="25"/>
      <c r="P498" s="25"/>
      <c r="Q498" s="25"/>
      <c r="R498" s="25"/>
      <c r="S498" s="25"/>
      <c r="T498" s="174"/>
      <c r="U498" s="174"/>
      <c r="V498" s="174"/>
      <c r="W498" s="174"/>
      <c r="X498" s="25"/>
      <c r="Y498" s="25"/>
      <c r="Z498" s="25"/>
      <c r="AA498" s="25"/>
      <c r="AB498" s="25"/>
      <c r="AC498" s="25"/>
      <c r="AD498" s="25"/>
      <c r="AE498" s="25"/>
      <c r="AF498" s="25"/>
      <c r="AG498" s="25"/>
      <c r="AH498" s="25"/>
      <c r="AI498" s="25"/>
      <c r="AJ498" s="25"/>
    </row>
    <row r="499" spans="1:36" ht="12.75" customHeight="1" x14ac:dyDescent="0.25">
      <c r="A499" s="25"/>
      <c r="B499" s="25"/>
      <c r="C499" s="25"/>
      <c r="D499" s="25"/>
      <c r="E499" s="25"/>
      <c r="F499" s="25"/>
      <c r="G499" s="25"/>
      <c r="H499" s="25"/>
      <c r="I499" s="25"/>
      <c r="J499" s="25"/>
      <c r="K499" s="25"/>
      <c r="L499" s="25"/>
      <c r="M499" s="25"/>
      <c r="N499" s="25"/>
      <c r="O499" s="25"/>
      <c r="P499" s="25"/>
      <c r="Q499" s="25"/>
      <c r="R499" s="25"/>
      <c r="S499" s="25"/>
      <c r="T499" s="174"/>
      <c r="U499" s="174"/>
      <c r="V499" s="174"/>
      <c r="W499" s="174"/>
      <c r="X499" s="25"/>
      <c r="Y499" s="25"/>
      <c r="Z499" s="25"/>
      <c r="AA499" s="25"/>
      <c r="AB499" s="25"/>
      <c r="AC499" s="25"/>
      <c r="AD499" s="25"/>
      <c r="AE499" s="25"/>
      <c r="AF499" s="25"/>
      <c r="AG499" s="25"/>
      <c r="AH499" s="25"/>
      <c r="AI499" s="25"/>
      <c r="AJ499" s="25"/>
    </row>
    <row r="500" spans="1:36" ht="12.75" customHeight="1" x14ac:dyDescent="0.25">
      <c r="A500" s="25"/>
      <c r="B500" s="25"/>
      <c r="C500" s="25"/>
      <c r="D500" s="25"/>
      <c r="E500" s="25"/>
      <c r="F500" s="25"/>
      <c r="G500" s="25"/>
      <c r="H500" s="25"/>
      <c r="I500" s="25"/>
      <c r="J500" s="25"/>
      <c r="K500" s="25"/>
      <c r="L500" s="25"/>
      <c r="M500" s="25"/>
      <c r="N500" s="25"/>
      <c r="O500" s="25"/>
      <c r="P500" s="25"/>
      <c r="Q500" s="25"/>
      <c r="R500" s="25"/>
      <c r="S500" s="25"/>
      <c r="T500" s="174"/>
      <c r="U500" s="174"/>
      <c r="V500" s="174"/>
      <c r="W500" s="174"/>
      <c r="X500" s="25"/>
      <c r="Y500" s="25"/>
      <c r="Z500" s="25"/>
      <c r="AA500" s="25"/>
      <c r="AB500" s="25"/>
      <c r="AC500" s="25"/>
      <c r="AD500" s="25"/>
      <c r="AE500" s="25"/>
      <c r="AF500" s="25"/>
      <c r="AG500" s="25"/>
      <c r="AH500" s="25"/>
      <c r="AI500" s="25"/>
      <c r="AJ500" s="25"/>
    </row>
    <row r="501" spans="1:36" ht="12.75" customHeight="1" x14ac:dyDescent="0.25">
      <c r="A501" s="25"/>
      <c r="B501" s="25"/>
      <c r="C501" s="25"/>
      <c r="D501" s="25"/>
      <c r="E501" s="25"/>
      <c r="F501" s="25"/>
      <c r="G501" s="25"/>
      <c r="H501" s="25"/>
      <c r="I501" s="25"/>
      <c r="J501" s="25"/>
      <c r="K501" s="25"/>
      <c r="L501" s="25"/>
      <c r="M501" s="25"/>
      <c r="N501" s="25"/>
      <c r="O501" s="25"/>
      <c r="P501" s="25"/>
      <c r="Q501" s="25"/>
      <c r="R501" s="25"/>
      <c r="S501" s="25"/>
      <c r="T501" s="174"/>
      <c r="U501" s="174"/>
      <c r="V501" s="174"/>
      <c r="W501" s="174"/>
      <c r="X501" s="25"/>
      <c r="Y501" s="25"/>
      <c r="Z501" s="25"/>
      <c r="AA501" s="25"/>
      <c r="AB501" s="25"/>
      <c r="AC501" s="25"/>
      <c r="AD501" s="25"/>
      <c r="AE501" s="25"/>
      <c r="AF501" s="25"/>
      <c r="AG501" s="25"/>
      <c r="AH501" s="25"/>
      <c r="AI501" s="25"/>
      <c r="AJ501" s="25"/>
    </row>
    <row r="502" spans="1:36" ht="12.75" customHeight="1" x14ac:dyDescent="0.25">
      <c r="A502" s="25"/>
      <c r="B502" s="25"/>
      <c r="C502" s="25"/>
      <c r="D502" s="25"/>
      <c r="E502" s="25"/>
      <c r="F502" s="25"/>
      <c r="G502" s="25"/>
      <c r="H502" s="25"/>
      <c r="I502" s="25"/>
      <c r="J502" s="25"/>
      <c r="K502" s="25"/>
      <c r="L502" s="25"/>
      <c r="M502" s="25"/>
      <c r="N502" s="25"/>
      <c r="O502" s="25"/>
      <c r="P502" s="25"/>
      <c r="Q502" s="25"/>
      <c r="R502" s="25"/>
      <c r="S502" s="25"/>
      <c r="T502" s="174"/>
      <c r="U502" s="174"/>
      <c r="V502" s="174"/>
      <c r="W502" s="174"/>
      <c r="X502" s="25"/>
      <c r="Y502" s="25"/>
      <c r="Z502" s="25"/>
      <c r="AA502" s="25"/>
      <c r="AB502" s="25"/>
      <c r="AC502" s="25"/>
      <c r="AD502" s="25"/>
      <c r="AE502" s="25"/>
      <c r="AF502" s="25"/>
      <c r="AG502" s="25"/>
      <c r="AH502" s="25"/>
      <c r="AI502" s="25"/>
      <c r="AJ502" s="25"/>
    </row>
    <row r="503" spans="1:36" ht="12.75" customHeight="1" x14ac:dyDescent="0.25">
      <c r="A503" s="25"/>
      <c r="B503" s="25"/>
      <c r="C503" s="25"/>
      <c r="D503" s="25"/>
      <c r="E503" s="25"/>
      <c r="F503" s="25"/>
      <c r="G503" s="25"/>
      <c r="H503" s="25"/>
      <c r="I503" s="25"/>
      <c r="J503" s="25"/>
      <c r="K503" s="25"/>
      <c r="L503" s="25"/>
      <c r="M503" s="25"/>
      <c r="N503" s="25"/>
      <c r="O503" s="25"/>
      <c r="P503" s="25"/>
      <c r="Q503" s="25"/>
      <c r="R503" s="25"/>
      <c r="S503" s="25"/>
      <c r="T503" s="174"/>
      <c r="U503" s="174"/>
      <c r="V503" s="174"/>
      <c r="W503" s="174"/>
      <c r="X503" s="25"/>
      <c r="Y503" s="25"/>
      <c r="Z503" s="25"/>
      <c r="AA503" s="25"/>
      <c r="AB503" s="25"/>
      <c r="AC503" s="25"/>
      <c r="AD503" s="25"/>
      <c r="AE503" s="25"/>
      <c r="AF503" s="25"/>
      <c r="AG503" s="25"/>
      <c r="AH503" s="25"/>
      <c r="AI503" s="25"/>
      <c r="AJ503" s="25"/>
    </row>
    <row r="504" spans="1:36" ht="12.75" customHeight="1" x14ac:dyDescent="0.25">
      <c r="A504" s="25"/>
      <c r="B504" s="25"/>
      <c r="C504" s="25"/>
      <c r="D504" s="25"/>
      <c r="E504" s="25"/>
      <c r="F504" s="25"/>
      <c r="G504" s="25"/>
      <c r="H504" s="25"/>
      <c r="I504" s="25"/>
      <c r="J504" s="25"/>
      <c r="K504" s="25"/>
      <c r="L504" s="25"/>
      <c r="M504" s="25"/>
      <c r="N504" s="25"/>
      <c r="O504" s="25"/>
      <c r="P504" s="25"/>
      <c r="Q504" s="25"/>
      <c r="R504" s="25"/>
      <c r="S504" s="25"/>
      <c r="T504" s="174"/>
      <c r="U504" s="174"/>
      <c r="V504" s="174"/>
      <c r="W504" s="174"/>
      <c r="X504" s="25"/>
      <c r="Y504" s="25"/>
      <c r="Z504" s="25"/>
      <c r="AA504" s="25"/>
      <c r="AB504" s="25"/>
      <c r="AC504" s="25"/>
      <c r="AD504" s="25"/>
      <c r="AE504" s="25"/>
      <c r="AF504" s="25"/>
      <c r="AG504" s="25"/>
      <c r="AH504" s="25"/>
      <c r="AI504" s="25"/>
      <c r="AJ504" s="25"/>
    </row>
    <row r="505" spans="1:36" ht="12.75" customHeight="1" x14ac:dyDescent="0.25">
      <c r="A505" s="25"/>
      <c r="B505" s="25"/>
      <c r="C505" s="25"/>
      <c r="D505" s="25"/>
      <c r="E505" s="25"/>
      <c r="F505" s="25"/>
      <c r="G505" s="25"/>
      <c r="H505" s="25"/>
      <c r="I505" s="25"/>
      <c r="J505" s="25"/>
      <c r="K505" s="25"/>
      <c r="L505" s="25"/>
      <c r="M505" s="25"/>
      <c r="N505" s="25"/>
      <c r="O505" s="25"/>
      <c r="P505" s="25"/>
      <c r="Q505" s="25"/>
      <c r="R505" s="25"/>
      <c r="S505" s="25"/>
      <c r="T505" s="174"/>
      <c r="U505" s="174"/>
      <c r="V505" s="174"/>
      <c r="W505" s="174"/>
      <c r="X505" s="25"/>
      <c r="Y505" s="25"/>
      <c r="Z505" s="25"/>
      <c r="AA505" s="25"/>
      <c r="AB505" s="25"/>
      <c r="AC505" s="25"/>
      <c r="AD505" s="25"/>
      <c r="AE505" s="25"/>
      <c r="AF505" s="25"/>
      <c r="AG505" s="25"/>
      <c r="AH505" s="25"/>
      <c r="AI505" s="25"/>
      <c r="AJ505" s="25"/>
    </row>
    <row r="506" spans="1:36" ht="12.75" customHeight="1" x14ac:dyDescent="0.25">
      <c r="A506" s="25"/>
      <c r="B506" s="25"/>
      <c r="C506" s="25"/>
      <c r="D506" s="25"/>
      <c r="E506" s="25"/>
      <c r="F506" s="25"/>
      <c r="G506" s="25"/>
      <c r="H506" s="25"/>
      <c r="I506" s="25"/>
      <c r="J506" s="25"/>
      <c r="K506" s="25"/>
      <c r="L506" s="25"/>
      <c r="M506" s="25"/>
      <c r="N506" s="25"/>
      <c r="O506" s="25"/>
      <c r="P506" s="25"/>
      <c r="Q506" s="25"/>
      <c r="R506" s="25"/>
      <c r="S506" s="25"/>
      <c r="T506" s="174"/>
      <c r="U506" s="174"/>
      <c r="V506" s="174"/>
      <c r="W506" s="174"/>
      <c r="X506" s="25"/>
      <c r="Y506" s="25"/>
      <c r="Z506" s="25"/>
      <c r="AA506" s="25"/>
      <c r="AB506" s="25"/>
      <c r="AC506" s="25"/>
      <c r="AD506" s="25"/>
      <c r="AE506" s="25"/>
      <c r="AF506" s="25"/>
      <c r="AG506" s="25"/>
      <c r="AH506" s="25"/>
      <c r="AI506" s="25"/>
      <c r="AJ506" s="25"/>
    </row>
    <row r="507" spans="1:36" ht="12.75" customHeight="1" x14ac:dyDescent="0.25">
      <c r="A507" s="25"/>
      <c r="B507" s="25"/>
      <c r="C507" s="25"/>
      <c r="D507" s="25"/>
      <c r="E507" s="25"/>
      <c r="F507" s="25"/>
      <c r="G507" s="25"/>
      <c r="H507" s="25"/>
      <c r="I507" s="25"/>
      <c r="J507" s="25"/>
      <c r="K507" s="25"/>
      <c r="L507" s="25"/>
      <c r="M507" s="25"/>
      <c r="N507" s="25"/>
      <c r="O507" s="25"/>
      <c r="P507" s="25"/>
      <c r="Q507" s="25"/>
      <c r="R507" s="25"/>
      <c r="S507" s="25"/>
      <c r="T507" s="174"/>
      <c r="U507" s="174"/>
      <c r="V507" s="174"/>
      <c r="W507" s="174"/>
      <c r="X507" s="25"/>
      <c r="Y507" s="25"/>
      <c r="Z507" s="25"/>
      <c r="AA507" s="25"/>
      <c r="AB507" s="25"/>
      <c r="AC507" s="25"/>
      <c r="AD507" s="25"/>
      <c r="AE507" s="25"/>
      <c r="AF507" s="25"/>
      <c r="AG507" s="25"/>
      <c r="AH507" s="25"/>
      <c r="AI507" s="25"/>
      <c r="AJ507" s="25"/>
    </row>
    <row r="508" spans="1:36" ht="12.75" customHeight="1" x14ac:dyDescent="0.25">
      <c r="A508" s="25"/>
      <c r="B508" s="25"/>
      <c r="C508" s="25"/>
      <c r="D508" s="25"/>
      <c r="E508" s="25"/>
      <c r="F508" s="25"/>
      <c r="G508" s="25"/>
      <c r="H508" s="25"/>
      <c r="I508" s="25"/>
      <c r="J508" s="25"/>
      <c r="K508" s="25"/>
      <c r="L508" s="25"/>
      <c r="M508" s="25"/>
      <c r="N508" s="25"/>
      <c r="O508" s="25"/>
      <c r="P508" s="25"/>
      <c r="Q508" s="25"/>
      <c r="R508" s="25"/>
      <c r="S508" s="25"/>
      <c r="T508" s="174"/>
      <c r="U508" s="174"/>
      <c r="V508" s="174"/>
      <c r="W508" s="174"/>
      <c r="X508" s="25"/>
      <c r="Y508" s="25"/>
      <c r="Z508" s="25"/>
      <c r="AA508" s="25"/>
      <c r="AB508" s="25"/>
      <c r="AC508" s="25"/>
      <c r="AD508" s="25"/>
      <c r="AE508" s="25"/>
      <c r="AF508" s="25"/>
      <c r="AG508" s="25"/>
      <c r="AH508" s="25"/>
      <c r="AI508" s="25"/>
      <c r="AJ508" s="25"/>
    </row>
    <row r="509" spans="1:36" ht="12.75" customHeight="1" x14ac:dyDescent="0.25">
      <c r="A509" s="25"/>
      <c r="B509" s="25"/>
      <c r="C509" s="25"/>
      <c r="D509" s="25"/>
      <c r="E509" s="25"/>
      <c r="F509" s="25"/>
      <c r="G509" s="25"/>
      <c r="H509" s="25"/>
      <c r="I509" s="25"/>
      <c r="J509" s="25"/>
      <c r="K509" s="25"/>
      <c r="L509" s="25"/>
      <c r="M509" s="25"/>
      <c r="N509" s="25"/>
      <c r="O509" s="25"/>
      <c r="P509" s="25"/>
      <c r="Q509" s="25"/>
      <c r="R509" s="25"/>
      <c r="S509" s="25"/>
      <c r="T509" s="174"/>
      <c r="U509" s="174"/>
      <c r="V509" s="174"/>
      <c r="W509" s="174"/>
      <c r="X509" s="25"/>
      <c r="Y509" s="25"/>
      <c r="Z509" s="25"/>
      <c r="AA509" s="25"/>
      <c r="AB509" s="25"/>
      <c r="AC509" s="25"/>
      <c r="AD509" s="25"/>
      <c r="AE509" s="25"/>
      <c r="AF509" s="25"/>
      <c r="AG509" s="25"/>
      <c r="AH509" s="25"/>
      <c r="AI509" s="25"/>
      <c r="AJ509" s="25"/>
    </row>
    <row r="510" spans="1:36" ht="12.75" customHeight="1" x14ac:dyDescent="0.25">
      <c r="A510" s="25"/>
      <c r="B510" s="25"/>
      <c r="C510" s="25"/>
      <c r="D510" s="25"/>
      <c r="E510" s="25"/>
      <c r="F510" s="25"/>
      <c r="G510" s="25"/>
      <c r="H510" s="25"/>
      <c r="I510" s="25"/>
      <c r="J510" s="25"/>
      <c r="K510" s="25"/>
      <c r="L510" s="25"/>
      <c r="M510" s="25"/>
      <c r="N510" s="25"/>
      <c r="O510" s="25"/>
      <c r="P510" s="25"/>
      <c r="Q510" s="25"/>
      <c r="R510" s="25"/>
      <c r="S510" s="25"/>
      <c r="T510" s="174"/>
      <c r="U510" s="174"/>
      <c r="V510" s="174"/>
      <c r="W510" s="174"/>
      <c r="X510" s="25"/>
      <c r="Y510" s="25"/>
      <c r="Z510" s="25"/>
      <c r="AA510" s="25"/>
      <c r="AB510" s="25"/>
      <c r="AC510" s="25"/>
      <c r="AD510" s="25"/>
      <c r="AE510" s="25"/>
      <c r="AF510" s="25"/>
      <c r="AG510" s="25"/>
      <c r="AH510" s="25"/>
      <c r="AI510" s="25"/>
      <c r="AJ510" s="25"/>
    </row>
    <row r="511" spans="1:36" ht="12.75" customHeight="1" x14ac:dyDescent="0.25">
      <c r="A511" s="25"/>
      <c r="B511" s="25"/>
      <c r="C511" s="25"/>
      <c r="D511" s="25"/>
      <c r="E511" s="25"/>
      <c r="F511" s="25"/>
      <c r="G511" s="25"/>
      <c r="H511" s="25"/>
      <c r="I511" s="25"/>
      <c r="J511" s="25"/>
      <c r="K511" s="25"/>
      <c r="L511" s="25"/>
      <c r="M511" s="25"/>
      <c r="N511" s="25"/>
      <c r="O511" s="25"/>
      <c r="P511" s="25"/>
      <c r="Q511" s="25"/>
      <c r="R511" s="25"/>
      <c r="S511" s="25"/>
      <c r="T511" s="174"/>
      <c r="U511" s="174"/>
      <c r="V511" s="174"/>
      <c r="W511" s="174"/>
      <c r="X511" s="25"/>
      <c r="Y511" s="25"/>
      <c r="Z511" s="25"/>
      <c r="AA511" s="25"/>
      <c r="AB511" s="25"/>
      <c r="AC511" s="25"/>
      <c r="AD511" s="25"/>
      <c r="AE511" s="25"/>
      <c r="AF511" s="25"/>
      <c r="AG511" s="25"/>
      <c r="AH511" s="25"/>
      <c r="AI511" s="25"/>
      <c r="AJ511" s="25"/>
    </row>
    <row r="512" spans="1:36" ht="12.75" customHeight="1" x14ac:dyDescent="0.25">
      <c r="A512" s="25"/>
      <c r="B512" s="25"/>
      <c r="C512" s="25"/>
      <c r="D512" s="25"/>
      <c r="E512" s="25"/>
      <c r="F512" s="25"/>
      <c r="G512" s="25"/>
      <c r="H512" s="25"/>
      <c r="I512" s="25"/>
      <c r="J512" s="25"/>
      <c r="K512" s="25"/>
      <c r="L512" s="25"/>
      <c r="M512" s="25"/>
      <c r="N512" s="25"/>
      <c r="O512" s="25"/>
      <c r="P512" s="25"/>
      <c r="Q512" s="25"/>
      <c r="R512" s="25"/>
      <c r="S512" s="25"/>
      <c r="T512" s="174"/>
      <c r="U512" s="174"/>
      <c r="V512" s="174"/>
      <c r="W512" s="174"/>
      <c r="X512" s="25"/>
      <c r="Y512" s="25"/>
      <c r="Z512" s="25"/>
      <c r="AA512" s="25"/>
      <c r="AB512" s="25"/>
      <c r="AC512" s="25"/>
      <c r="AD512" s="25"/>
      <c r="AE512" s="25"/>
      <c r="AF512" s="25"/>
      <c r="AG512" s="25"/>
      <c r="AH512" s="25"/>
      <c r="AI512" s="25"/>
      <c r="AJ512" s="25"/>
    </row>
    <row r="513" spans="1:36" ht="12.75" customHeight="1" x14ac:dyDescent="0.25">
      <c r="A513" s="25"/>
      <c r="B513" s="25"/>
      <c r="C513" s="25"/>
      <c r="D513" s="25"/>
      <c r="E513" s="25"/>
      <c r="F513" s="25"/>
      <c r="G513" s="25"/>
      <c r="H513" s="25"/>
      <c r="I513" s="25"/>
      <c r="J513" s="25"/>
      <c r="K513" s="25"/>
      <c r="L513" s="25"/>
      <c r="M513" s="25"/>
      <c r="N513" s="25"/>
      <c r="O513" s="25"/>
      <c r="P513" s="25"/>
      <c r="Q513" s="25"/>
      <c r="R513" s="25"/>
      <c r="S513" s="25"/>
      <c r="T513" s="174"/>
      <c r="U513" s="174"/>
      <c r="V513" s="174"/>
      <c r="W513" s="174"/>
      <c r="X513" s="25"/>
      <c r="Y513" s="25"/>
      <c r="Z513" s="25"/>
      <c r="AA513" s="25"/>
      <c r="AB513" s="25"/>
      <c r="AC513" s="25"/>
      <c r="AD513" s="25"/>
      <c r="AE513" s="25"/>
      <c r="AF513" s="25"/>
      <c r="AG513" s="25"/>
      <c r="AH513" s="25"/>
      <c r="AI513" s="25"/>
      <c r="AJ513" s="25"/>
    </row>
    <row r="514" spans="1:36" ht="12.75" customHeight="1" x14ac:dyDescent="0.25">
      <c r="A514" s="25"/>
      <c r="B514" s="25"/>
      <c r="C514" s="25"/>
      <c r="D514" s="25"/>
      <c r="E514" s="25"/>
      <c r="F514" s="25"/>
      <c r="G514" s="25"/>
      <c r="H514" s="25"/>
      <c r="I514" s="25"/>
      <c r="J514" s="25"/>
      <c r="K514" s="25"/>
      <c r="L514" s="25"/>
      <c r="M514" s="25"/>
      <c r="N514" s="25"/>
      <c r="O514" s="25"/>
      <c r="P514" s="25"/>
      <c r="Q514" s="25"/>
      <c r="R514" s="25"/>
      <c r="S514" s="25"/>
      <c r="T514" s="174"/>
      <c r="U514" s="174"/>
      <c r="V514" s="174"/>
      <c r="W514" s="174"/>
      <c r="X514" s="25"/>
      <c r="Y514" s="25"/>
      <c r="Z514" s="25"/>
      <c r="AA514" s="25"/>
      <c r="AB514" s="25"/>
      <c r="AC514" s="25"/>
      <c r="AD514" s="25"/>
      <c r="AE514" s="25"/>
      <c r="AF514" s="25"/>
      <c r="AG514" s="25"/>
      <c r="AH514" s="25"/>
      <c r="AI514" s="25"/>
      <c r="AJ514" s="25"/>
    </row>
    <row r="515" spans="1:36" ht="12.75" customHeight="1" x14ac:dyDescent="0.25">
      <c r="A515" s="25"/>
      <c r="B515" s="25"/>
      <c r="C515" s="25"/>
      <c r="D515" s="25"/>
      <c r="E515" s="25"/>
      <c r="F515" s="25"/>
      <c r="G515" s="25"/>
      <c r="H515" s="25"/>
      <c r="I515" s="25"/>
      <c r="J515" s="25"/>
      <c r="K515" s="25"/>
      <c r="L515" s="25"/>
      <c r="M515" s="25"/>
      <c r="N515" s="25"/>
      <c r="O515" s="25"/>
      <c r="P515" s="25"/>
      <c r="Q515" s="25"/>
      <c r="R515" s="25"/>
      <c r="S515" s="25"/>
      <c r="T515" s="174"/>
      <c r="U515" s="174"/>
      <c r="V515" s="174"/>
      <c r="W515" s="174"/>
      <c r="X515" s="25"/>
      <c r="Y515" s="25"/>
      <c r="Z515" s="25"/>
      <c r="AA515" s="25"/>
      <c r="AB515" s="25"/>
      <c r="AC515" s="25"/>
      <c r="AD515" s="25"/>
      <c r="AE515" s="25"/>
      <c r="AF515" s="25"/>
      <c r="AG515" s="25"/>
      <c r="AH515" s="25"/>
      <c r="AI515" s="25"/>
      <c r="AJ515" s="25"/>
    </row>
    <row r="516" spans="1:36" ht="12.75" customHeight="1" x14ac:dyDescent="0.25">
      <c r="A516" s="25"/>
      <c r="B516" s="25"/>
      <c r="C516" s="25"/>
      <c r="D516" s="25"/>
      <c r="E516" s="25"/>
      <c r="F516" s="25"/>
      <c r="G516" s="25"/>
      <c r="H516" s="25"/>
      <c r="I516" s="25"/>
      <c r="J516" s="25"/>
      <c r="K516" s="25"/>
      <c r="L516" s="25"/>
      <c r="M516" s="25"/>
      <c r="N516" s="25"/>
      <c r="O516" s="25"/>
      <c r="P516" s="25"/>
      <c r="Q516" s="25"/>
      <c r="R516" s="25"/>
      <c r="S516" s="25"/>
      <c r="T516" s="174"/>
      <c r="U516" s="174"/>
      <c r="V516" s="174"/>
      <c r="W516" s="174"/>
      <c r="X516" s="25"/>
      <c r="Y516" s="25"/>
      <c r="Z516" s="25"/>
      <c r="AA516" s="25"/>
      <c r="AB516" s="25"/>
      <c r="AC516" s="25"/>
      <c r="AD516" s="25"/>
      <c r="AE516" s="25"/>
      <c r="AF516" s="25"/>
      <c r="AG516" s="25"/>
      <c r="AH516" s="25"/>
      <c r="AI516" s="25"/>
      <c r="AJ516" s="25"/>
    </row>
    <row r="517" spans="1:36" ht="12.75" customHeight="1" x14ac:dyDescent="0.25">
      <c r="A517" s="25"/>
      <c r="B517" s="25"/>
      <c r="C517" s="25"/>
      <c r="D517" s="25"/>
      <c r="E517" s="25"/>
      <c r="F517" s="25"/>
      <c r="G517" s="25"/>
      <c r="H517" s="25"/>
      <c r="I517" s="25"/>
      <c r="J517" s="25"/>
      <c r="K517" s="25"/>
      <c r="L517" s="25"/>
      <c r="M517" s="25"/>
      <c r="N517" s="25"/>
      <c r="O517" s="25"/>
      <c r="P517" s="25"/>
      <c r="Q517" s="25"/>
      <c r="R517" s="25"/>
      <c r="S517" s="25"/>
      <c r="T517" s="174"/>
      <c r="U517" s="174"/>
      <c r="V517" s="174"/>
      <c r="W517" s="174"/>
      <c r="X517" s="25"/>
      <c r="Y517" s="25"/>
      <c r="Z517" s="25"/>
      <c r="AA517" s="25"/>
      <c r="AB517" s="25"/>
      <c r="AC517" s="25"/>
      <c r="AD517" s="25"/>
      <c r="AE517" s="25"/>
      <c r="AF517" s="25"/>
      <c r="AG517" s="25"/>
      <c r="AH517" s="25"/>
      <c r="AI517" s="25"/>
      <c r="AJ517" s="25"/>
    </row>
    <row r="518" spans="1:36" ht="12.75" customHeight="1" x14ac:dyDescent="0.25">
      <c r="A518" s="25"/>
      <c r="B518" s="25"/>
      <c r="C518" s="25"/>
      <c r="D518" s="25"/>
      <c r="E518" s="25"/>
      <c r="F518" s="25"/>
      <c r="G518" s="25"/>
      <c r="H518" s="25"/>
      <c r="I518" s="25"/>
      <c r="J518" s="25"/>
      <c r="K518" s="25"/>
      <c r="L518" s="25"/>
      <c r="M518" s="25"/>
      <c r="N518" s="25"/>
      <c r="O518" s="25"/>
      <c r="P518" s="25"/>
      <c r="Q518" s="25"/>
      <c r="R518" s="25"/>
      <c r="S518" s="25"/>
      <c r="T518" s="174"/>
      <c r="U518" s="174"/>
      <c r="V518" s="174"/>
      <c r="W518" s="174"/>
      <c r="X518" s="25"/>
      <c r="Y518" s="25"/>
      <c r="Z518" s="25"/>
      <c r="AA518" s="25"/>
      <c r="AB518" s="25"/>
      <c r="AC518" s="25"/>
      <c r="AD518" s="25"/>
      <c r="AE518" s="25"/>
      <c r="AF518" s="25"/>
      <c r="AG518" s="25"/>
      <c r="AH518" s="25"/>
      <c r="AI518" s="25"/>
      <c r="AJ518" s="25"/>
    </row>
    <row r="519" spans="1:36" ht="12.75" customHeight="1" x14ac:dyDescent="0.25">
      <c r="A519" s="25"/>
      <c r="B519" s="25"/>
      <c r="C519" s="25"/>
      <c r="D519" s="25"/>
      <c r="E519" s="25"/>
      <c r="F519" s="25"/>
      <c r="G519" s="25"/>
      <c r="H519" s="25"/>
      <c r="I519" s="25"/>
      <c r="J519" s="25"/>
      <c r="K519" s="25"/>
      <c r="L519" s="25"/>
      <c r="M519" s="25"/>
      <c r="N519" s="25"/>
      <c r="O519" s="25"/>
      <c r="P519" s="25"/>
      <c r="Q519" s="25"/>
      <c r="R519" s="25"/>
      <c r="S519" s="25"/>
      <c r="T519" s="174"/>
      <c r="U519" s="174"/>
      <c r="V519" s="174"/>
      <c r="W519" s="174"/>
      <c r="X519" s="25"/>
      <c r="Y519" s="25"/>
      <c r="Z519" s="25"/>
      <c r="AA519" s="25"/>
      <c r="AB519" s="25"/>
      <c r="AC519" s="25"/>
      <c r="AD519" s="25"/>
      <c r="AE519" s="25"/>
      <c r="AF519" s="25"/>
      <c r="AG519" s="25"/>
      <c r="AH519" s="25"/>
      <c r="AI519" s="25"/>
      <c r="AJ519" s="25"/>
    </row>
    <row r="520" spans="1:36" ht="12.75" customHeight="1" x14ac:dyDescent="0.25">
      <c r="A520" s="25"/>
      <c r="B520" s="25"/>
      <c r="C520" s="25"/>
      <c r="D520" s="25"/>
      <c r="E520" s="25"/>
      <c r="F520" s="25"/>
      <c r="G520" s="25"/>
      <c r="H520" s="25"/>
      <c r="I520" s="25"/>
      <c r="J520" s="25"/>
      <c r="K520" s="25"/>
      <c r="L520" s="25"/>
      <c r="M520" s="25"/>
      <c r="N520" s="25"/>
      <c r="O520" s="25"/>
      <c r="P520" s="25"/>
      <c r="Q520" s="25"/>
      <c r="R520" s="25"/>
      <c r="S520" s="25"/>
      <c r="T520" s="174"/>
      <c r="U520" s="174"/>
      <c r="V520" s="174"/>
      <c r="W520" s="174"/>
      <c r="X520" s="25"/>
      <c r="Y520" s="25"/>
      <c r="Z520" s="25"/>
      <c r="AA520" s="25"/>
      <c r="AB520" s="25"/>
      <c r="AC520" s="25"/>
      <c r="AD520" s="25"/>
      <c r="AE520" s="25"/>
      <c r="AF520" s="25"/>
      <c r="AG520" s="25"/>
      <c r="AH520" s="25"/>
      <c r="AI520" s="25"/>
      <c r="AJ520" s="25"/>
    </row>
    <row r="521" spans="1:36" ht="12.75" customHeight="1" x14ac:dyDescent="0.25">
      <c r="A521" s="25"/>
      <c r="B521" s="25"/>
      <c r="C521" s="25"/>
      <c r="D521" s="25"/>
      <c r="E521" s="25"/>
      <c r="F521" s="25"/>
      <c r="G521" s="25"/>
      <c r="H521" s="25"/>
      <c r="I521" s="25"/>
      <c r="J521" s="25"/>
      <c r="K521" s="25"/>
      <c r="L521" s="25"/>
      <c r="M521" s="25"/>
      <c r="N521" s="25"/>
      <c r="O521" s="25"/>
      <c r="P521" s="25"/>
      <c r="Q521" s="25"/>
      <c r="R521" s="25"/>
      <c r="S521" s="25"/>
      <c r="T521" s="174"/>
      <c r="U521" s="174"/>
      <c r="V521" s="174"/>
      <c r="W521" s="174"/>
      <c r="X521" s="25"/>
      <c r="Y521" s="25"/>
      <c r="Z521" s="25"/>
      <c r="AA521" s="25"/>
      <c r="AB521" s="25"/>
      <c r="AC521" s="25"/>
      <c r="AD521" s="25"/>
      <c r="AE521" s="25"/>
      <c r="AF521" s="25"/>
      <c r="AG521" s="25"/>
      <c r="AH521" s="25"/>
      <c r="AI521" s="25"/>
      <c r="AJ521" s="25"/>
    </row>
    <row r="522" spans="1:36" ht="12.75" customHeight="1" x14ac:dyDescent="0.25">
      <c r="A522" s="25"/>
      <c r="B522" s="25"/>
      <c r="C522" s="25"/>
      <c r="D522" s="25"/>
      <c r="E522" s="25"/>
      <c r="F522" s="25"/>
      <c r="G522" s="25"/>
      <c r="H522" s="25"/>
      <c r="I522" s="25"/>
      <c r="J522" s="25"/>
      <c r="K522" s="25"/>
      <c r="L522" s="25"/>
      <c r="M522" s="25"/>
      <c r="N522" s="25"/>
      <c r="O522" s="25"/>
      <c r="P522" s="25"/>
      <c r="Q522" s="25"/>
      <c r="R522" s="25"/>
      <c r="S522" s="25"/>
      <c r="T522" s="174"/>
      <c r="U522" s="174"/>
      <c r="V522" s="174"/>
      <c r="W522" s="174"/>
      <c r="X522" s="25"/>
      <c r="Y522" s="25"/>
      <c r="Z522" s="25"/>
      <c r="AA522" s="25"/>
      <c r="AB522" s="25"/>
      <c r="AC522" s="25"/>
      <c r="AD522" s="25"/>
      <c r="AE522" s="25"/>
      <c r="AF522" s="25"/>
      <c r="AG522" s="25"/>
      <c r="AH522" s="25"/>
      <c r="AI522" s="25"/>
      <c r="AJ522" s="25"/>
    </row>
    <row r="523" spans="1:36" ht="12.75" customHeight="1" x14ac:dyDescent="0.25">
      <c r="A523" s="25"/>
      <c r="B523" s="25"/>
      <c r="C523" s="25"/>
      <c r="D523" s="25"/>
      <c r="E523" s="25"/>
      <c r="F523" s="25"/>
      <c r="G523" s="25"/>
      <c r="H523" s="25"/>
      <c r="I523" s="25"/>
      <c r="J523" s="25"/>
      <c r="K523" s="25"/>
      <c r="L523" s="25"/>
      <c r="M523" s="25"/>
      <c r="N523" s="25"/>
      <c r="O523" s="25"/>
      <c r="P523" s="25"/>
      <c r="Q523" s="25"/>
      <c r="R523" s="25"/>
      <c r="S523" s="25"/>
      <c r="T523" s="174"/>
      <c r="U523" s="174"/>
      <c r="V523" s="174"/>
      <c r="W523" s="174"/>
      <c r="X523" s="25"/>
      <c r="Y523" s="25"/>
      <c r="Z523" s="25"/>
      <c r="AA523" s="25"/>
      <c r="AB523" s="25"/>
      <c r="AC523" s="25"/>
      <c r="AD523" s="25"/>
      <c r="AE523" s="25"/>
      <c r="AF523" s="25"/>
      <c r="AG523" s="25"/>
      <c r="AH523" s="25"/>
      <c r="AI523" s="25"/>
      <c r="AJ523" s="25"/>
    </row>
    <row r="524" spans="1:36" ht="12.75" customHeight="1" x14ac:dyDescent="0.25">
      <c r="A524" s="25"/>
      <c r="B524" s="25"/>
      <c r="C524" s="25"/>
      <c r="D524" s="25"/>
      <c r="E524" s="25"/>
      <c r="F524" s="25"/>
      <c r="G524" s="25"/>
      <c r="H524" s="25"/>
      <c r="I524" s="25"/>
      <c r="J524" s="25"/>
      <c r="K524" s="25"/>
      <c r="L524" s="25"/>
      <c r="M524" s="25"/>
      <c r="N524" s="25"/>
      <c r="O524" s="25"/>
      <c r="P524" s="25"/>
      <c r="Q524" s="25"/>
      <c r="R524" s="25"/>
      <c r="S524" s="25"/>
      <c r="T524" s="174"/>
      <c r="U524" s="174"/>
      <c r="V524" s="174"/>
      <c r="W524" s="174"/>
      <c r="X524" s="25"/>
      <c r="Y524" s="25"/>
      <c r="Z524" s="25"/>
      <c r="AA524" s="25"/>
      <c r="AB524" s="25"/>
      <c r="AC524" s="25"/>
      <c r="AD524" s="25"/>
      <c r="AE524" s="25"/>
      <c r="AF524" s="25"/>
      <c r="AG524" s="25"/>
      <c r="AH524" s="25"/>
      <c r="AI524" s="25"/>
      <c r="AJ524" s="25"/>
    </row>
    <row r="525" spans="1:36" ht="12.75" customHeight="1" x14ac:dyDescent="0.25">
      <c r="A525" s="25"/>
      <c r="B525" s="25"/>
      <c r="C525" s="25"/>
      <c r="D525" s="25"/>
      <c r="E525" s="25"/>
      <c r="F525" s="25"/>
      <c r="G525" s="25"/>
      <c r="H525" s="25"/>
      <c r="I525" s="25"/>
      <c r="J525" s="25"/>
      <c r="K525" s="25"/>
      <c r="L525" s="25"/>
      <c r="M525" s="25"/>
      <c r="N525" s="25"/>
      <c r="O525" s="25"/>
      <c r="P525" s="25"/>
      <c r="Q525" s="25"/>
      <c r="R525" s="25"/>
      <c r="S525" s="25"/>
      <c r="T525" s="174"/>
      <c r="U525" s="174"/>
      <c r="V525" s="174"/>
      <c r="W525" s="174"/>
      <c r="X525" s="25"/>
      <c r="Y525" s="25"/>
      <c r="Z525" s="25"/>
      <c r="AA525" s="25"/>
      <c r="AB525" s="25"/>
      <c r="AC525" s="25"/>
      <c r="AD525" s="25"/>
      <c r="AE525" s="25"/>
      <c r="AF525" s="25"/>
      <c r="AG525" s="25"/>
      <c r="AH525" s="25"/>
      <c r="AI525" s="25"/>
      <c r="AJ525" s="25"/>
    </row>
    <row r="526" spans="1:36" ht="12.75" customHeight="1" x14ac:dyDescent="0.25">
      <c r="A526" s="25"/>
      <c r="B526" s="25"/>
      <c r="C526" s="25"/>
      <c r="D526" s="25"/>
      <c r="E526" s="25"/>
      <c r="F526" s="25"/>
      <c r="G526" s="25"/>
      <c r="H526" s="25"/>
      <c r="I526" s="25"/>
      <c r="J526" s="25"/>
      <c r="K526" s="25"/>
      <c r="L526" s="25"/>
      <c r="M526" s="25"/>
      <c r="N526" s="25"/>
      <c r="O526" s="25"/>
      <c r="P526" s="25"/>
      <c r="Q526" s="25"/>
      <c r="R526" s="25"/>
      <c r="S526" s="25"/>
      <c r="T526" s="174"/>
      <c r="U526" s="174"/>
      <c r="V526" s="174"/>
      <c r="W526" s="174"/>
      <c r="X526" s="25"/>
      <c r="Y526" s="25"/>
      <c r="Z526" s="25"/>
      <c r="AA526" s="25"/>
      <c r="AB526" s="25"/>
      <c r="AC526" s="25"/>
      <c r="AD526" s="25"/>
      <c r="AE526" s="25"/>
      <c r="AF526" s="25"/>
      <c r="AG526" s="25"/>
      <c r="AH526" s="25"/>
      <c r="AI526" s="25"/>
      <c r="AJ526" s="25"/>
    </row>
    <row r="527" spans="1:36" ht="12.75" customHeight="1" x14ac:dyDescent="0.25">
      <c r="A527" s="25"/>
      <c r="B527" s="25"/>
      <c r="C527" s="25"/>
      <c r="D527" s="25"/>
      <c r="E527" s="25"/>
      <c r="F527" s="25"/>
      <c r="G527" s="25"/>
      <c r="H527" s="25"/>
      <c r="I527" s="25"/>
      <c r="J527" s="25"/>
      <c r="K527" s="25"/>
      <c r="L527" s="25"/>
      <c r="M527" s="25"/>
      <c r="N527" s="25"/>
      <c r="O527" s="25"/>
      <c r="P527" s="25"/>
      <c r="Q527" s="25"/>
      <c r="R527" s="25"/>
      <c r="S527" s="25"/>
      <c r="T527" s="174"/>
      <c r="U527" s="174"/>
      <c r="V527" s="174"/>
      <c r="W527" s="174"/>
      <c r="X527" s="25"/>
      <c r="Y527" s="25"/>
      <c r="Z527" s="25"/>
      <c r="AA527" s="25"/>
      <c r="AB527" s="25"/>
      <c r="AC527" s="25"/>
      <c r="AD527" s="25"/>
      <c r="AE527" s="25"/>
      <c r="AF527" s="25"/>
      <c r="AG527" s="25"/>
      <c r="AH527" s="25"/>
      <c r="AI527" s="25"/>
      <c r="AJ527" s="25"/>
    </row>
    <row r="528" spans="1:36" ht="12.75" customHeight="1" x14ac:dyDescent="0.25">
      <c r="A528" s="25"/>
      <c r="B528" s="25"/>
      <c r="C528" s="25"/>
      <c r="D528" s="25"/>
      <c r="E528" s="25"/>
      <c r="F528" s="25"/>
      <c r="G528" s="25"/>
      <c r="H528" s="25"/>
      <c r="I528" s="25"/>
      <c r="J528" s="25"/>
      <c r="K528" s="25"/>
      <c r="L528" s="25"/>
      <c r="M528" s="25"/>
      <c r="N528" s="25"/>
      <c r="O528" s="25"/>
      <c r="P528" s="25"/>
      <c r="Q528" s="25"/>
      <c r="R528" s="25"/>
      <c r="S528" s="25"/>
      <c r="T528" s="174"/>
      <c r="U528" s="174"/>
      <c r="V528" s="174"/>
      <c r="W528" s="174"/>
      <c r="X528" s="25"/>
      <c r="Y528" s="25"/>
      <c r="Z528" s="25"/>
      <c r="AA528" s="25"/>
      <c r="AB528" s="25"/>
      <c r="AC528" s="25"/>
      <c r="AD528" s="25"/>
      <c r="AE528" s="25"/>
      <c r="AF528" s="25"/>
      <c r="AG528" s="25"/>
      <c r="AH528" s="25"/>
      <c r="AI528" s="25"/>
      <c r="AJ528" s="25"/>
    </row>
    <row r="529" spans="1:36" ht="12.75" customHeight="1" x14ac:dyDescent="0.25">
      <c r="A529" s="25"/>
      <c r="B529" s="25"/>
      <c r="C529" s="25"/>
      <c r="D529" s="25"/>
      <c r="E529" s="25"/>
      <c r="F529" s="25"/>
      <c r="G529" s="25"/>
      <c r="H529" s="25"/>
      <c r="I529" s="25"/>
      <c r="J529" s="25"/>
      <c r="K529" s="25"/>
      <c r="L529" s="25"/>
      <c r="M529" s="25"/>
      <c r="N529" s="25"/>
      <c r="O529" s="25"/>
      <c r="P529" s="25"/>
      <c r="Q529" s="25"/>
      <c r="R529" s="25"/>
      <c r="S529" s="25"/>
      <c r="T529" s="174"/>
      <c r="U529" s="174"/>
      <c r="V529" s="174"/>
      <c r="W529" s="174"/>
      <c r="X529" s="25"/>
      <c r="Y529" s="25"/>
      <c r="Z529" s="25"/>
      <c r="AA529" s="25"/>
      <c r="AB529" s="25"/>
      <c r="AC529" s="25"/>
      <c r="AD529" s="25"/>
      <c r="AE529" s="25"/>
      <c r="AF529" s="25"/>
      <c r="AG529" s="25"/>
      <c r="AH529" s="25"/>
      <c r="AI529" s="25"/>
      <c r="AJ529" s="25"/>
    </row>
    <row r="530" spans="1:36" ht="12.75" customHeight="1" x14ac:dyDescent="0.25">
      <c r="A530" s="25"/>
      <c r="B530" s="25"/>
      <c r="C530" s="25"/>
      <c r="D530" s="25"/>
      <c r="E530" s="25"/>
      <c r="F530" s="25"/>
      <c r="G530" s="25"/>
      <c r="H530" s="25"/>
      <c r="I530" s="25"/>
      <c r="J530" s="25"/>
      <c r="K530" s="25"/>
      <c r="L530" s="25"/>
      <c r="M530" s="25"/>
      <c r="N530" s="25"/>
      <c r="O530" s="25"/>
      <c r="P530" s="25"/>
      <c r="Q530" s="25"/>
      <c r="R530" s="25"/>
      <c r="S530" s="25"/>
      <c r="T530" s="174"/>
      <c r="U530" s="174"/>
      <c r="V530" s="174"/>
      <c r="W530" s="174"/>
      <c r="X530" s="25"/>
      <c r="Y530" s="25"/>
      <c r="Z530" s="25"/>
      <c r="AA530" s="25"/>
      <c r="AB530" s="25"/>
      <c r="AC530" s="25"/>
      <c r="AD530" s="25"/>
      <c r="AE530" s="25"/>
      <c r="AF530" s="25"/>
      <c r="AG530" s="25"/>
      <c r="AH530" s="25"/>
      <c r="AI530" s="25"/>
      <c r="AJ530" s="25"/>
    </row>
    <row r="531" spans="1:36" ht="12.75" customHeight="1" x14ac:dyDescent="0.25">
      <c r="A531" s="25"/>
      <c r="B531" s="25"/>
      <c r="C531" s="25"/>
      <c r="D531" s="25"/>
      <c r="E531" s="25"/>
      <c r="F531" s="25"/>
      <c r="G531" s="25"/>
      <c r="H531" s="25"/>
      <c r="I531" s="25"/>
      <c r="J531" s="25"/>
      <c r="K531" s="25"/>
      <c r="L531" s="25"/>
      <c r="M531" s="25"/>
      <c r="N531" s="25"/>
      <c r="O531" s="25"/>
      <c r="P531" s="25"/>
      <c r="Q531" s="25"/>
      <c r="R531" s="25"/>
      <c r="S531" s="25"/>
      <c r="T531" s="174"/>
      <c r="U531" s="174"/>
      <c r="V531" s="174"/>
      <c r="W531" s="174"/>
      <c r="X531" s="25"/>
      <c r="Y531" s="25"/>
      <c r="Z531" s="25"/>
      <c r="AA531" s="25"/>
      <c r="AB531" s="25"/>
      <c r="AC531" s="25"/>
      <c r="AD531" s="25"/>
      <c r="AE531" s="25"/>
      <c r="AF531" s="25"/>
      <c r="AG531" s="25"/>
      <c r="AH531" s="25"/>
      <c r="AI531" s="25"/>
      <c r="AJ531" s="25"/>
    </row>
    <row r="532" spans="1:36" ht="12.75" customHeight="1" x14ac:dyDescent="0.25">
      <c r="A532" s="25"/>
      <c r="B532" s="25"/>
      <c r="C532" s="25"/>
      <c r="D532" s="25"/>
      <c r="E532" s="25"/>
      <c r="F532" s="25"/>
      <c r="G532" s="25"/>
      <c r="H532" s="25"/>
      <c r="I532" s="25"/>
      <c r="J532" s="25"/>
      <c r="K532" s="25"/>
      <c r="L532" s="25"/>
      <c r="M532" s="25"/>
      <c r="N532" s="25"/>
      <c r="O532" s="25"/>
      <c r="P532" s="25"/>
      <c r="Q532" s="25"/>
      <c r="R532" s="25"/>
      <c r="S532" s="25"/>
      <c r="T532" s="174"/>
      <c r="U532" s="174"/>
      <c r="V532" s="174"/>
      <c r="W532" s="174"/>
      <c r="X532" s="25"/>
      <c r="Y532" s="25"/>
      <c r="Z532" s="25"/>
      <c r="AA532" s="25"/>
      <c r="AB532" s="25"/>
      <c r="AC532" s="25"/>
      <c r="AD532" s="25"/>
      <c r="AE532" s="25"/>
      <c r="AF532" s="25"/>
      <c r="AG532" s="25"/>
      <c r="AH532" s="25"/>
      <c r="AI532" s="25"/>
      <c r="AJ532" s="25"/>
    </row>
    <row r="533" spans="1:36" ht="12.75" customHeight="1" x14ac:dyDescent="0.25">
      <c r="A533" s="25"/>
      <c r="B533" s="25"/>
      <c r="C533" s="25"/>
      <c r="D533" s="25"/>
      <c r="E533" s="25"/>
      <c r="F533" s="25"/>
      <c r="G533" s="25"/>
      <c r="H533" s="25"/>
      <c r="I533" s="25"/>
      <c r="J533" s="25"/>
      <c r="K533" s="25"/>
      <c r="L533" s="25"/>
      <c r="M533" s="25"/>
      <c r="N533" s="25"/>
      <c r="O533" s="25"/>
      <c r="P533" s="25"/>
      <c r="Q533" s="25"/>
      <c r="R533" s="25"/>
      <c r="S533" s="25"/>
      <c r="T533" s="174"/>
      <c r="U533" s="174"/>
      <c r="V533" s="174"/>
      <c r="W533" s="174"/>
      <c r="X533" s="25"/>
      <c r="Y533" s="25"/>
      <c r="Z533" s="25"/>
      <c r="AA533" s="25"/>
      <c r="AB533" s="25"/>
      <c r="AC533" s="25"/>
      <c r="AD533" s="25"/>
      <c r="AE533" s="25"/>
      <c r="AF533" s="25"/>
      <c r="AG533" s="25"/>
      <c r="AH533" s="25"/>
      <c r="AI533" s="25"/>
      <c r="AJ533" s="25"/>
    </row>
    <row r="534" spans="1:36" ht="12.75" customHeight="1" x14ac:dyDescent="0.25">
      <c r="A534" s="25"/>
      <c r="B534" s="25"/>
      <c r="C534" s="25"/>
      <c r="D534" s="25"/>
      <c r="E534" s="25"/>
      <c r="F534" s="25"/>
      <c r="G534" s="25"/>
      <c r="H534" s="25"/>
      <c r="I534" s="25"/>
      <c r="J534" s="25"/>
      <c r="K534" s="25"/>
      <c r="L534" s="25"/>
      <c r="M534" s="25"/>
      <c r="N534" s="25"/>
      <c r="O534" s="25"/>
      <c r="P534" s="25"/>
      <c r="Q534" s="25"/>
      <c r="R534" s="25"/>
      <c r="S534" s="25"/>
      <c r="T534" s="174"/>
      <c r="U534" s="174"/>
      <c r="V534" s="174"/>
      <c r="W534" s="174"/>
      <c r="X534" s="25"/>
      <c r="Y534" s="25"/>
      <c r="Z534" s="25"/>
      <c r="AA534" s="25"/>
      <c r="AB534" s="25"/>
      <c r="AC534" s="25"/>
      <c r="AD534" s="25"/>
      <c r="AE534" s="25"/>
      <c r="AF534" s="25"/>
      <c r="AG534" s="25"/>
      <c r="AH534" s="25"/>
      <c r="AI534" s="25"/>
      <c r="AJ534" s="25"/>
    </row>
    <row r="535" spans="1:36" ht="12.75" customHeight="1" x14ac:dyDescent="0.25">
      <c r="A535" s="25"/>
      <c r="B535" s="25"/>
      <c r="C535" s="25"/>
      <c r="D535" s="25"/>
      <c r="E535" s="25"/>
      <c r="F535" s="25"/>
      <c r="G535" s="25"/>
      <c r="H535" s="25"/>
      <c r="I535" s="25"/>
      <c r="J535" s="25"/>
      <c r="K535" s="25"/>
      <c r="L535" s="25"/>
      <c r="M535" s="25"/>
      <c r="N535" s="25"/>
      <c r="O535" s="25"/>
      <c r="P535" s="25"/>
      <c r="Q535" s="25"/>
      <c r="R535" s="25"/>
      <c r="S535" s="25"/>
      <c r="T535" s="174"/>
      <c r="U535" s="174"/>
      <c r="V535" s="174"/>
      <c r="W535" s="174"/>
      <c r="X535" s="25"/>
      <c r="Y535" s="25"/>
      <c r="Z535" s="25"/>
      <c r="AA535" s="25"/>
      <c r="AB535" s="25"/>
      <c r="AC535" s="25"/>
      <c r="AD535" s="25"/>
      <c r="AE535" s="25"/>
      <c r="AF535" s="25"/>
      <c r="AG535" s="25"/>
      <c r="AH535" s="25"/>
      <c r="AI535" s="25"/>
      <c r="AJ535" s="25"/>
    </row>
    <row r="536" spans="1:36" ht="12.75" customHeight="1" x14ac:dyDescent="0.25">
      <c r="A536" s="25"/>
      <c r="B536" s="25"/>
      <c r="C536" s="25"/>
      <c r="D536" s="25"/>
      <c r="E536" s="25"/>
      <c r="F536" s="25"/>
      <c r="G536" s="25"/>
      <c r="H536" s="25"/>
      <c r="I536" s="25"/>
      <c r="J536" s="25"/>
      <c r="K536" s="25"/>
      <c r="L536" s="25"/>
      <c r="M536" s="25"/>
      <c r="N536" s="25"/>
      <c r="O536" s="25"/>
      <c r="P536" s="25"/>
      <c r="Q536" s="25"/>
      <c r="R536" s="25"/>
      <c r="S536" s="25"/>
      <c r="T536" s="174"/>
      <c r="U536" s="174"/>
      <c r="V536" s="174"/>
      <c r="W536" s="174"/>
      <c r="X536" s="25"/>
      <c r="Y536" s="25"/>
      <c r="Z536" s="25"/>
      <c r="AA536" s="25"/>
      <c r="AB536" s="25"/>
      <c r="AC536" s="25"/>
      <c r="AD536" s="25"/>
      <c r="AE536" s="25"/>
      <c r="AF536" s="25"/>
      <c r="AG536" s="25"/>
      <c r="AH536" s="25"/>
      <c r="AI536" s="25"/>
      <c r="AJ536" s="25"/>
    </row>
    <row r="537" spans="1:36" ht="12.75" customHeight="1" x14ac:dyDescent="0.25">
      <c r="A537" s="25"/>
      <c r="B537" s="25"/>
      <c r="C537" s="25"/>
      <c r="D537" s="25"/>
      <c r="E537" s="25"/>
      <c r="F537" s="25"/>
      <c r="G537" s="25"/>
      <c r="H537" s="25"/>
      <c r="I537" s="25"/>
      <c r="J537" s="25"/>
      <c r="K537" s="25"/>
      <c r="L537" s="25"/>
      <c r="M537" s="25"/>
      <c r="N537" s="25"/>
      <c r="O537" s="25"/>
      <c r="P537" s="25"/>
      <c r="Q537" s="25"/>
      <c r="R537" s="25"/>
      <c r="S537" s="25"/>
      <c r="T537" s="174"/>
      <c r="U537" s="174"/>
      <c r="V537" s="174"/>
      <c r="W537" s="174"/>
      <c r="X537" s="25"/>
      <c r="Y537" s="25"/>
      <c r="Z537" s="25"/>
      <c r="AA537" s="25"/>
      <c r="AB537" s="25"/>
      <c r="AC537" s="25"/>
      <c r="AD537" s="25"/>
      <c r="AE537" s="25"/>
      <c r="AF537" s="25"/>
      <c r="AG537" s="25"/>
      <c r="AH537" s="25"/>
      <c r="AI537" s="25"/>
      <c r="AJ537" s="25"/>
    </row>
    <row r="538" spans="1:36" ht="12.75" customHeight="1" x14ac:dyDescent="0.25">
      <c r="A538" s="25"/>
      <c r="B538" s="25"/>
      <c r="C538" s="25"/>
      <c r="D538" s="25"/>
      <c r="E538" s="25"/>
      <c r="F538" s="25"/>
      <c r="G538" s="25"/>
      <c r="H538" s="25"/>
      <c r="I538" s="25"/>
      <c r="J538" s="25"/>
      <c r="K538" s="25"/>
      <c r="L538" s="25"/>
      <c r="M538" s="25"/>
      <c r="N538" s="25"/>
      <c r="O538" s="25"/>
      <c r="P538" s="25"/>
      <c r="Q538" s="25"/>
      <c r="R538" s="25"/>
      <c r="S538" s="25"/>
      <c r="T538" s="174"/>
      <c r="U538" s="174"/>
      <c r="V538" s="174"/>
      <c r="W538" s="174"/>
      <c r="X538" s="25"/>
      <c r="Y538" s="25"/>
      <c r="Z538" s="25"/>
      <c r="AA538" s="25"/>
      <c r="AB538" s="25"/>
      <c r="AC538" s="25"/>
      <c r="AD538" s="25"/>
      <c r="AE538" s="25"/>
      <c r="AF538" s="25"/>
      <c r="AG538" s="25"/>
      <c r="AH538" s="25"/>
      <c r="AI538" s="25"/>
      <c r="AJ538" s="25"/>
    </row>
    <row r="539" spans="1:36" ht="12.75" customHeight="1" x14ac:dyDescent="0.25">
      <c r="A539" s="25"/>
      <c r="B539" s="25"/>
      <c r="C539" s="25"/>
      <c r="D539" s="25"/>
      <c r="E539" s="25"/>
      <c r="F539" s="25"/>
      <c r="G539" s="25"/>
      <c r="H539" s="25"/>
      <c r="I539" s="25"/>
      <c r="J539" s="25"/>
      <c r="K539" s="25"/>
      <c r="L539" s="25"/>
      <c r="M539" s="25"/>
      <c r="N539" s="25"/>
      <c r="O539" s="25"/>
      <c r="P539" s="25"/>
      <c r="Q539" s="25"/>
      <c r="R539" s="25"/>
      <c r="S539" s="25"/>
      <c r="T539" s="174"/>
      <c r="U539" s="174"/>
      <c r="V539" s="174"/>
      <c r="W539" s="174"/>
      <c r="X539" s="25"/>
      <c r="Y539" s="25"/>
      <c r="Z539" s="25"/>
      <c r="AA539" s="25"/>
      <c r="AB539" s="25"/>
      <c r="AC539" s="25"/>
      <c r="AD539" s="25"/>
      <c r="AE539" s="25"/>
      <c r="AF539" s="25"/>
      <c r="AG539" s="25"/>
      <c r="AH539" s="25"/>
      <c r="AI539" s="25"/>
      <c r="AJ539" s="25"/>
    </row>
    <row r="540" spans="1:36" ht="12.75" customHeight="1" x14ac:dyDescent="0.25">
      <c r="A540" s="25"/>
      <c r="B540" s="25"/>
      <c r="C540" s="25"/>
      <c r="D540" s="25"/>
      <c r="E540" s="25"/>
      <c r="F540" s="25"/>
      <c r="G540" s="25"/>
      <c r="H540" s="25"/>
      <c r="I540" s="25"/>
      <c r="J540" s="25"/>
      <c r="K540" s="25"/>
      <c r="L540" s="25"/>
      <c r="M540" s="25"/>
      <c r="N540" s="25"/>
      <c r="O540" s="25"/>
      <c r="P540" s="25"/>
      <c r="Q540" s="25"/>
      <c r="R540" s="25"/>
      <c r="S540" s="25"/>
      <c r="T540" s="174"/>
      <c r="U540" s="174"/>
      <c r="V540" s="174"/>
      <c r="W540" s="174"/>
      <c r="X540" s="25"/>
      <c r="Y540" s="25"/>
      <c r="Z540" s="25"/>
      <c r="AA540" s="25"/>
      <c r="AB540" s="25"/>
      <c r="AC540" s="25"/>
      <c r="AD540" s="25"/>
      <c r="AE540" s="25"/>
      <c r="AF540" s="25"/>
      <c r="AG540" s="25"/>
      <c r="AH540" s="25"/>
      <c r="AI540" s="25"/>
      <c r="AJ540" s="25"/>
    </row>
    <row r="541" spans="1:36" ht="12.75" customHeight="1" x14ac:dyDescent="0.25">
      <c r="A541" s="25"/>
      <c r="B541" s="25"/>
      <c r="C541" s="25"/>
      <c r="D541" s="25"/>
      <c r="E541" s="25"/>
      <c r="F541" s="25"/>
      <c r="G541" s="25"/>
      <c r="H541" s="25"/>
      <c r="I541" s="25"/>
      <c r="J541" s="25"/>
      <c r="K541" s="25"/>
      <c r="L541" s="25"/>
      <c r="M541" s="25"/>
      <c r="N541" s="25"/>
      <c r="O541" s="25"/>
      <c r="P541" s="25"/>
      <c r="Q541" s="25"/>
      <c r="R541" s="25"/>
      <c r="S541" s="25"/>
      <c r="T541" s="174"/>
      <c r="U541" s="174"/>
      <c r="V541" s="174"/>
      <c r="W541" s="174"/>
      <c r="X541" s="25"/>
      <c r="Y541" s="25"/>
      <c r="Z541" s="25"/>
      <c r="AA541" s="25"/>
      <c r="AB541" s="25"/>
      <c r="AC541" s="25"/>
      <c r="AD541" s="25"/>
      <c r="AE541" s="25"/>
      <c r="AF541" s="25"/>
      <c r="AG541" s="25"/>
      <c r="AH541" s="25"/>
      <c r="AI541" s="25"/>
      <c r="AJ541" s="25"/>
    </row>
    <row r="542" spans="1:36" ht="12.75" customHeight="1" x14ac:dyDescent="0.25">
      <c r="A542" s="25"/>
      <c r="B542" s="25"/>
      <c r="C542" s="25"/>
      <c r="D542" s="25"/>
      <c r="E542" s="25"/>
      <c r="F542" s="25"/>
      <c r="G542" s="25"/>
      <c r="H542" s="25"/>
      <c r="I542" s="25"/>
      <c r="J542" s="25"/>
      <c r="K542" s="25"/>
      <c r="L542" s="25"/>
      <c r="M542" s="25"/>
      <c r="N542" s="25"/>
      <c r="O542" s="25"/>
      <c r="P542" s="25"/>
      <c r="Q542" s="25"/>
      <c r="R542" s="25"/>
      <c r="S542" s="25"/>
      <c r="T542" s="174"/>
      <c r="U542" s="174"/>
      <c r="V542" s="174"/>
      <c r="W542" s="174"/>
      <c r="X542" s="25"/>
      <c r="Y542" s="25"/>
      <c r="Z542" s="25"/>
      <c r="AA542" s="25"/>
      <c r="AB542" s="25"/>
      <c r="AC542" s="25"/>
      <c r="AD542" s="25"/>
      <c r="AE542" s="25"/>
      <c r="AF542" s="25"/>
      <c r="AG542" s="25"/>
      <c r="AH542" s="25"/>
      <c r="AI542" s="25"/>
      <c r="AJ542" s="25"/>
    </row>
    <row r="543" spans="1:36" ht="12.75" customHeight="1" x14ac:dyDescent="0.25">
      <c r="A543" s="25"/>
      <c r="B543" s="25"/>
      <c r="C543" s="25"/>
      <c r="D543" s="25"/>
      <c r="E543" s="25"/>
      <c r="F543" s="25"/>
      <c r="G543" s="25"/>
      <c r="H543" s="25"/>
      <c r="I543" s="25"/>
      <c r="J543" s="25"/>
      <c r="K543" s="25"/>
      <c r="L543" s="25"/>
      <c r="M543" s="25"/>
      <c r="N543" s="25"/>
      <c r="O543" s="25"/>
      <c r="P543" s="25"/>
      <c r="Q543" s="25"/>
      <c r="R543" s="25"/>
      <c r="S543" s="25"/>
      <c r="T543" s="174"/>
      <c r="U543" s="174"/>
      <c r="V543" s="174"/>
      <c r="W543" s="174"/>
      <c r="X543" s="25"/>
      <c r="Y543" s="25"/>
      <c r="Z543" s="25"/>
      <c r="AA543" s="25"/>
      <c r="AB543" s="25"/>
      <c r="AC543" s="25"/>
      <c r="AD543" s="25"/>
      <c r="AE543" s="25"/>
      <c r="AF543" s="25"/>
      <c r="AG543" s="25"/>
      <c r="AH543" s="25"/>
      <c r="AI543" s="25"/>
      <c r="AJ543" s="25"/>
    </row>
    <row r="544" spans="1:36" ht="12.75" customHeight="1" x14ac:dyDescent="0.25">
      <c r="A544" s="25"/>
      <c r="B544" s="25"/>
      <c r="C544" s="25"/>
      <c r="D544" s="25"/>
      <c r="E544" s="25"/>
      <c r="F544" s="25"/>
      <c r="G544" s="25"/>
      <c r="H544" s="25"/>
      <c r="I544" s="25"/>
      <c r="J544" s="25"/>
      <c r="K544" s="25"/>
      <c r="L544" s="25"/>
      <c r="M544" s="25"/>
      <c r="N544" s="25"/>
      <c r="O544" s="25"/>
      <c r="P544" s="25"/>
      <c r="Q544" s="25"/>
      <c r="R544" s="25"/>
      <c r="S544" s="25"/>
      <c r="T544" s="174"/>
      <c r="U544" s="174"/>
      <c r="V544" s="174"/>
      <c r="W544" s="174"/>
      <c r="X544" s="25"/>
      <c r="Y544" s="25"/>
      <c r="Z544" s="25"/>
      <c r="AA544" s="25"/>
      <c r="AB544" s="25"/>
      <c r="AC544" s="25"/>
      <c r="AD544" s="25"/>
      <c r="AE544" s="25"/>
      <c r="AF544" s="25"/>
      <c r="AG544" s="25"/>
      <c r="AH544" s="25"/>
      <c r="AI544" s="25"/>
      <c r="AJ544" s="25"/>
    </row>
    <row r="545" spans="1:36" ht="12.75" customHeight="1" x14ac:dyDescent="0.25">
      <c r="A545" s="25"/>
      <c r="B545" s="25"/>
      <c r="C545" s="25"/>
      <c r="D545" s="25"/>
      <c r="E545" s="25"/>
      <c r="F545" s="25"/>
      <c r="G545" s="25"/>
      <c r="H545" s="25"/>
      <c r="I545" s="25"/>
      <c r="J545" s="25"/>
      <c r="K545" s="25"/>
      <c r="L545" s="25"/>
      <c r="M545" s="25"/>
      <c r="N545" s="25"/>
      <c r="O545" s="25"/>
      <c r="P545" s="25"/>
      <c r="Q545" s="25"/>
      <c r="R545" s="25"/>
      <c r="S545" s="25"/>
      <c r="T545" s="174"/>
      <c r="U545" s="174"/>
      <c r="V545" s="174"/>
      <c r="W545" s="174"/>
      <c r="X545" s="25"/>
      <c r="Y545" s="25"/>
      <c r="Z545" s="25"/>
      <c r="AA545" s="25"/>
      <c r="AB545" s="25"/>
      <c r="AC545" s="25"/>
      <c r="AD545" s="25"/>
      <c r="AE545" s="25"/>
      <c r="AF545" s="25"/>
      <c r="AG545" s="25"/>
      <c r="AH545" s="25"/>
      <c r="AI545" s="25"/>
      <c r="AJ545" s="25"/>
    </row>
    <row r="546" spans="1:36" ht="12.75" customHeight="1" x14ac:dyDescent="0.25">
      <c r="A546" s="25"/>
      <c r="B546" s="25"/>
      <c r="C546" s="25"/>
      <c r="D546" s="25"/>
      <c r="E546" s="25"/>
      <c r="F546" s="25"/>
      <c r="G546" s="25"/>
      <c r="H546" s="25"/>
      <c r="I546" s="25"/>
      <c r="J546" s="25"/>
      <c r="K546" s="25"/>
      <c r="L546" s="25"/>
      <c r="M546" s="25"/>
      <c r="N546" s="25"/>
      <c r="O546" s="25"/>
      <c r="P546" s="25"/>
      <c r="Q546" s="25"/>
      <c r="R546" s="25"/>
      <c r="S546" s="25"/>
      <c r="T546" s="174"/>
      <c r="U546" s="174"/>
      <c r="V546" s="174"/>
      <c r="W546" s="174"/>
      <c r="X546" s="25"/>
      <c r="Y546" s="25"/>
      <c r="Z546" s="25"/>
      <c r="AA546" s="25"/>
      <c r="AB546" s="25"/>
      <c r="AC546" s="25"/>
      <c r="AD546" s="25"/>
      <c r="AE546" s="25"/>
      <c r="AF546" s="25"/>
      <c r="AG546" s="25"/>
      <c r="AH546" s="25"/>
      <c r="AI546" s="25"/>
      <c r="AJ546" s="25"/>
    </row>
    <row r="547" spans="1:36" ht="12.75" customHeight="1" x14ac:dyDescent="0.25">
      <c r="A547" s="25"/>
      <c r="B547" s="25"/>
      <c r="C547" s="25"/>
      <c r="D547" s="25"/>
      <c r="E547" s="25"/>
      <c r="F547" s="25"/>
      <c r="G547" s="25"/>
      <c r="H547" s="25"/>
      <c r="I547" s="25"/>
      <c r="J547" s="25"/>
      <c r="K547" s="25"/>
      <c r="L547" s="25"/>
      <c r="M547" s="25"/>
      <c r="N547" s="25"/>
      <c r="O547" s="25"/>
      <c r="P547" s="25"/>
      <c r="Q547" s="25"/>
      <c r="R547" s="25"/>
      <c r="S547" s="25"/>
      <c r="T547" s="174"/>
      <c r="U547" s="174"/>
      <c r="V547" s="174"/>
      <c r="W547" s="174"/>
      <c r="X547" s="25"/>
      <c r="Y547" s="25"/>
      <c r="Z547" s="25"/>
      <c r="AA547" s="25"/>
      <c r="AB547" s="25"/>
      <c r="AC547" s="25"/>
      <c r="AD547" s="25"/>
      <c r="AE547" s="25"/>
      <c r="AF547" s="25"/>
      <c r="AG547" s="25"/>
      <c r="AH547" s="25"/>
      <c r="AI547" s="25"/>
      <c r="AJ547" s="25"/>
    </row>
    <row r="548" spans="1:36" ht="12.75" customHeight="1" x14ac:dyDescent="0.25">
      <c r="A548" s="25"/>
      <c r="B548" s="25"/>
      <c r="C548" s="25"/>
      <c r="D548" s="25"/>
      <c r="E548" s="25"/>
      <c r="F548" s="25"/>
      <c r="G548" s="25"/>
      <c r="H548" s="25"/>
      <c r="I548" s="25"/>
      <c r="J548" s="25"/>
      <c r="K548" s="25"/>
      <c r="L548" s="25"/>
      <c r="M548" s="25"/>
      <c r="N548" s="25"/>
      <c r="O548" s="25"/>
      <c r="P548" s="25"/>
      <c r="Q548" s="25"/>
      <c r="R548" s="25"/>
      <c r="S548" s="25"/>
      <c r="T548" s="174"/>
      <c r="U548" s="174"/>
      <c r="V548" s="174"/>
      <c r="W548" s="174"/>
      <c r="X548" s="25"/>
      <c r="Y548" s="25"/>
      <c r="Z548" s="25"/>
      <c r="AA548" s="25"/>
      <c r="AB548" s="25"/>
      <c r="AC548" s="25"/>
      <c r="AD548" s="25"/>
      <c r="AE548" s="25"/>
      <c r="AF548" s="25"/>
      <c r="AG548" s="25"/>
      <c r="AH548" s="25"/>
      <c r="AI548" s="25"/>
      <c r="AJ548" s="25"/>
    </row>
    <row r="549" spans="1:36" ht="12.75" customHeight="1" x14ac:dyDescent="0.25">
      <c r="A549" s="25"/>
      <c r="B549" s="25"/>
      <c r="C549" s="25"/>
      <c r="D549" s="25"/>
      <c r="E549" s="25"/>
      <c r="F549" s="25"/>
      <c r="G549" s="25"/>
      <c r="H549" s="25"/>
      <c r="I549" s="25"/>
      <c r="J549" s="25"/>
      <c r="K549" s="25"/>
      <c r="L549" s="25"/>
      <c r="M549" s="25"/>
      <c r="N549" s="25"/>
      <c r="O549" s="25"/>
      <c r="P549" s="25"/>
      <c r="Q549" s="25"/>
      <c r="R549" s="25"/>
      <c r="S549" s="25"/>
      <c r="T549" s="174"/>
      <c r="U549" s="174"/>
      <c r="V549" s="174"/>
      <c r="W549" s="174"/>
      <c r="X549" s="25"/>
      <c r="Y549" s="25"/>
      <c r="Z549" s="25"/>
      <c r="AA549" s="25"/>
      <c r="AB549" s="25"/>
      <c r="AC549" s="25"/>
      <c r="AD549" s="25"/>
      <c r="AE549" s="25"/>
      <c r="AF549" s="25"/>
      <c r="AG549" s="25"/>
      <c r="AH549" s="25"/>
      <c r="AI549" s="25"/>
      <c r="AJ549" s="25"/>
    </row>
    <row r="550" spans="1:36" ht="12.75" customHeight="1" x14ac:dyDescent="0.25">
      <c r="A550" s="25"/>
      <c r="B550" s="25"/>
      <c r="C550" s="25"/>
      <c r="D550" s="25"/>
      <c r="E550" s="25"/>
      <c r="F550" s="25"/>
      <c r="G550" s="25"/>
      <c r="H550" s="25"/>
      <c r="I550" s="25"/>
      <c r="J550" s="25"/>
      <c r="K550" s="25"/>
      <c r="L550" s="25"/>
      <c r="M550" s="25"/>
      <c r="N550" s="25"/>
      <c r="O550" s="25"/>
      <c r="P550" s="25"/>
      <c r="Q550" s="25"/>
      <c r="R550" s="25"/>
      <c r="S550" s="25"/>
      <c r="T550" s="174"/>
      <c r="U550" s="174"/>
      <c r="V550" s="174"/>
      <c r="W550" s="174"/>
      <c r="X550" s="25"/>
      <c r="Y550" s="25"/>
      <c r="Z550" s="25"/>
      <c r="AA550" s="25"/>
      <c r="AB550" s="25"/>
      <c r="AC550" s="25"/>
      <c r="AD550" s="25"/>
      <c r="AE550" s="25"/>
      <c r="AF550" s="25"/>
      <c r="AG550" s="25"/>
      <c r="AH550" s="25"/>
      <c r="AI550" s="25"/>
      <c r="AJ550" s="25"/>
    </row>
    <row r="551" spans="1:36" ht="12.75" customHeight="1" x14ac:dyDescent="0.25">
      <c r="A551" s="25"/>
      <c r="B551" s="25"/>
      <c r="C551" s="25"/>
      <c r="D551" s="25"/>
      <c r="E551" s="25"/>
      <c r="F551" s="25"/>
      <c r="G551" s="25"/>
      <c r="H551" s="25"/>
      <c r="I551" s="25"/>
      <c r="J551" s="25"/>
      <c r="K551" s="25"/>
      <c r="L551" s="25"/>
      <c r="M551" s="25"/>
      <c r="N551" s="25"/>
      <c r="O551" s="25"/>
      <c r="P551" s="25"/>
      <c r="Q551" s="25"/>
      <c r="R551" s="25"/>
      <c r="S551" s="25"/>
      <c r="T551" s="174"/>
      <c r="U551" s="174"/>
      <c r="V551" s="174"/>
      <c r="W551" s="174"/>
      <c r="X551" s="25"/>
      <c r="Y551" s="25"/>
      <c r="Z551" s="25"/>
      <c r="AA551" s="25"/>
      <c r="AB551" s="25"/>
      <c r="AC551" s="25"/>
      <c r="AD551" s="25"/>
      <c r="AE551" s="25"/>
      <c r="AF551" s="25"/>
      <c r="AG551" s="25"/>
      <c r="AH551" s="25"/>
      <c r="AI551" s="25"/>
      <c r="AJ551" s="25"/>
    </row>
    <row r="552" spans="1:36" ht="12.75" customHeight="1" x14ac:dyDescent="0.25">
      <c r="A552" s="25"/>
      <c r="B552" s="25"/>
      <c r="C552" s="25"/>
      <c r="D552" s="25"/>
      <c r="E552" s="25"/>
      <c r="F552" s="25"/>
      <c r="G552" s="25"/>
      <c r="H552" s="25"/>
      <c r="I552" s="25"/>
      <c r="J552" s="25"/>
      <c r="K552" s="25"/>
      <c r="L552" s="25"/>
      <c r="M552" s="25"/>
      <c r="N552" s="25"/>
      <c r="O552" s="25"/>
      <c r="P552" s="25"/>
      <c r="Q552" s="25"/>
      <c r="R552" s="25"/>
      <c r="S552" s="25"/>
      <c r="T552" s="174"/>
      <c r="U552" s="174"/>
      <c r="V552" s="174"/>
      <c r="W552" s="174"/>
      <c r="X552" s="25"/>
      <c r="Y552" s="25"/>
      <c r="Z552" s="25"/>
      <c r="AA552" s="25"/>
      <c r="AB552" s="25"/>
      <c r="AC552" s="25"/>
      <c r="AD552" s="25"/>
      <c r="AE552" s="25"/>
      <c r="AF552" s="25"/>
      <c r="AG552" s="25"/>
      <c r="AH552" s="25"/>
      <c r="AI552" s="25"/>
      <c r="AJ552" s="25"/>
    </row>
    <row r="553" spans="1:36" ht="12.75" customHeight="1" x14ac:dyDescent="0.25">
      <c r="A553" s="25"/>
      <c r="B553" s="25"/>
      <c r="C553" s="25"/>
      <c r="D553" s="25"/>
      <c r="E553" s="25"/>
      <c r="F553" s="25"/>
      <c r="G553" s="25"/>
      <c r="H553" s="25"/>
      <c r="I553" s="25"/>
      <c r="J553" s="25"/>
      <c r="K553" s="25"/>
      <c r="L553" s="25"/>
      <c r="M553" s="25"/>
      <c r="N553" s="25"/>
      <c r="O553" s="25"/>
      <c r="P553" s="25"/>
      <c r="Q553" s="25"/>
      <c r="R553" s="25"/>
      <c r="S553" s="25"/>
      <c r="T553" s="174"/>
      <c r="U553" s="174"/>
      <c r="V553" s="174"/>
      <c r="W553" s="174"/>
      <c r="X553" s="25"/>
      <c r="Y553" s="25"/>
      <c r="Z553" s="25"/>
      <c r="AA553" s="25"/>
      <c r="AB553" s="25"/>
      <c r="AC553" s="25"/>
      <c r="AD553" s="25"/>
      <c r="AE553" s="25"/>
      <c r="AF553" s="25"/>
      <c r="AG553" s="25"/>
      <c r="AH553" s="25"/>
      <c r="AI553" s="25"/>
      <c r="AJ553" s="25"/>
    </row>
    <row r="554" spans="1:36" ht="12.75" customHeight="1" x14ac:dyDescent="0.25">
      <c r="A554" s="25"/>
      <c r="B554" s="25"/>
      <c r="C554" s="25"/>
      <c r="D554" s="25"/>
      <c r="E554" s="25"/>
      <c r="F554" s="25"/>
      <c r="G554" s="25"/>
      <c r="H554" s="25"/>
      <c r="I554" s="25"/>
      <c r="J554" s="25"/>
      <c r="K554" s="25"/>
      <c r="L554" s="25"/>
      <c r="M554" s="25"/>
      <c r="N554" s="25"/>
      <c r="O554" s="25"/>
      <c r="P554" s="25"/>
      <c r="Q554" s="25"/>
      <c r="R554" s="25"/>
      <c r="S554" s="25"/>
      <c r="T554" s="174"/>
      <c r="U554" s="174"/>
      <c r="V554" s="174"/>
      <c r="W554" s="174"/>
      <c r="X554" s="25"/>
      <c r="Y554" s="25"/>
      <c r="Z554" s="25"/>
      <c r="AA554" s="25"/>
      <c r="AB554" s="25"/>
      <c r="AC554" s="25"/>
      <c r="AD554" s="25"/>
      <c r="AE554" s="25"/>
      <c r="AF554" s="25"/>
      <c r="AG554" s="25"/>
      <c r="AH554" s="25"/>
      <c r="AI554" s="25"/>
      <c r="AJ554" s="25"/>
    </row>
    <row r="555" spans="1:36" ht="12.75" customHeight="1" x14ac:dyDescent="0.25">
      <c r="A555" s="25"/>
      <c r="B555" s="25"/>
      <c r="C555" s="25"/>
      <c r="D555" s="25"/>
      <c r="E555" s="25"/>
      <c r="F555" s="25"/>
      <c r="G555" s="25"/>
      <c r="H555" s="25"/>
      <c r="I555" s="25"/>
      <c r="J555" s="25"/>
      <c r="K555" s="25"/>
      <c r="L555" s="25"/>
      <c r="M555" s="25"/>
      <c r="N555" s="25"/>
      <c r="O555" s="25"/>
      <c r="P555" s="25"/>
      <c r="Q555" s="25"/>
      <c r="R555" s="25"/>
      <c r="S555" s="25"/>
      <c r="T555" s="174"/>
      <c r="U555" s="174"/>
      <c r="V555" s="174"/>
      <c r="W555" s="174"/>
      <c r="X555" s="25"/>
      <c r="Y555" s="25"/>
      <c r="Z555" s="25"/>
      <c r="AA555" s="25"/>
      <c r="AB555" s="25"/>
      <c r="AC555" s="25"/>
      <c r="AD555" s="25"/>
      <c r="AE555" s="25"/>
      <c r="AF555" s="25"/>
      <c r="AG555" s="25"/>
      <c r="AH555" s="25"/>
      <c r="AI555" s="25"/>
      <c r="AJ555" s="25"/>
    </row>
    <row r="556" spans="1:36" ht="12.75" customHeight="1" x14ac:dyDescent="0.25">
      <c r="A556" s="25"/>
      <c r="B556" s="25"/>
      <c r="C556" s="25"/>
      <c r="D556" s="25"/>
      <c r="E556" s="25"/>
      <c r="F556" s="25"/>
      <c r="G556" s="25"/>
      <c r="H556" s="25"/>
      <c r="I556" s="25"/>
      <c r="J556" s="25"/>
      <c r="K556" s="25"/>
      <c r="L556" s="25"/>
      <c r="M556" s="25"/>
      <c r="N556" s="25"/>
      <c r="O556" s="25"/>
      <c r="P556" s="25"/>
      <c r="Q556" s="25"/>
      <c r="R556" s="25"/>
      <c r="S556" s="25"/>
      <c r="T556" s="174"/>
      <c r="U556" s="174"/>
      <c r="V556" s="174"/>
      <c r="W556" s="174"/>
      <c r="X556" s="25"/>
      <c r="Y556" s="25"/>
      <c r="Z556" s="25"/>
      <c r="AA556" s="25"/>
      <c r="AB556" s="25"/>
      <c r="AC556" s="25"/>
      <c r="AD556" s="25"/>
      <c r="AE556" s="25"/>
      <c r="AF556" s="25"/>
      <c r="AG556" s="25"/>
      <c r="AH556" s="25"/>
      <c r="AI556" s="25"/>
      <c r="AJ556" s="25"/>
    </row>
    <row r="557" spans="1:36" ht="12.75" customHeight="1" x14ac:dyDescent="0.25">
      <c r="A557" s="25"/>
      <c r="B557" s="25"/>
      <c r="C557" s="25"/>
      <c r="D557" s="25"/>
      <c r="E557" s="25"/>
      <c r="F557" s="25"/>
      <c r="G557" s="25"/>
      <c r="H557" s="25"/>
      <c r="I557" s="25"/>
      <c r="J557" s="25"/>
      <c r="K557" s="25"/>
      <c r="L557" s="25"/>
      <c r="M557" s="25"/>
      <c r="N557" s="25"/>
      <c r="O557" s="25"/>
      <c r="P557" s="25"/>
      <c r="Q557" s="25"/>
      <c r="R557" s="25"/>
      <c r="S557" s="25"/>
      <c r="T557" s="174"/>
      <c r="U557" s="174"/>
      <c r="V557" s="174"/>
      <c r="W557" s="174"/>
      <c r="X557" s="25"/>
      <c r="Y557" s="25"/>
      <c r="Z557" s="25"/>
      <c r="AA557" s="25"/>
      <c r="AB557" s="25"/>
      <c r="AC557" s="25"/>
      <c r="AD557" s="25"/>
      <c r="AE557" s="25"/>
      <c r="AF557" s="25"/>
      <c r="AG557" s="25"/>
      <c r="AH557" s="25"/>
      <c r="AI557" s="25"/>
      <c r="AJ557" s="25"/>
    </row>
    <row r="558" spans="1:36" ht="12.75" customHeight="1" x14ac:dyDescent="0.25">
      <c r="A558" s="25"/>
      <c r="B558" s="25"/>
      <c r="C558" s="25"/>
      <c r="D558" s="25"/>
      <c r="E558" s="25"/>
      <c r="F558" s="25"/>
      <c r="G558" s="25"/>
      <c r="H558" s="25"/>
      <c r="I558" s="25"/>
      <c r="J558" s="25"/>
      <c r="K558" s="25"/>
      <c r="L558" s="25"/>
      <c r="M558" s="25"/>
      <c r="N558" s="25"/>
      <c r="O558" s="25"/>
      <c r="P558" s="25"/>
      <c r="Q558" s="25"/>
      <c r="R558" s="25"/>
      <c r="S558" s="25"/>
      <c r="T558" s="174"/>
      <c r="U558" s="174"/>
      <c r="V558" s="174"/>
      <c r="W558" s="174"/>
      <c r="X558" s="25"/>
      <c r="Y558" s="25"/>
      <c r="Z558" s="25"/>
      <c r="AA558" s="25"/>
      <c r="AB558" s="25"/>
      <c r="AC558" s="25"/>
      <c r="AD558" s="25"/>
      <c r="AE558" s="25"/>
      <c r="AF558" s="25"/>
      <c r="AG558" s="25"/>
      <c r="AH558" s="25"/>
      <c r="AI558" s="25"/>
      <c r="AJ558" s="25"/>
    </row>
    <row r="559" spans="1:36" ht="12.75" customHeight="1" x14ac:dyDescent="0.25">
      <c r="A559" s="25"/>
      <c r="B559" s="25"/>
      <c r="C559" s="25"/>
      <c r="D559" s="25"/>
      <c r="E559" s="25"/>
      <c r="F559" s="25"/>
      <c r="G559" s="25"/>
      <c r="H559" s="25"/>
      <c r="I559" s="25"/>
      <c r="J559" s="25"/>
      <c r="K559" s="25"/>
      <c r="L559" s="25"/>
      <c r="M559" s="25"/>
      <c r="N559" s="25"/>
      <c r="O559" s="25"/>
      <c r="P559" s="25"/>
      <c r="Q559" s="25"/>
      <c r="R559" s="25"/>
      <c r="S559" s="25"/>
      <c r="T559" s="174"/>
      <c r="U559" s="174"/>
      <c r="V559" s="174"/>
      <c r="W559" s="174"/>
      <c r="X559" s="25"/>
      <c r="Y559" s="25"/>
      <c r="Z559" s="25"/>
      <c r="AA559" s="25"/>
      <c r="AB559" s="25"/>
      <c r="AC559" s="25"/>
      <c r="AD559" s="25"/>
      <c r="AE559" s="25"/>
      <c r="AF559" s="25"/>
      <c r="AG559" s="25"/>
      <c r="AH559" s="25"/>
      <c r="AI559" s="25"/>
      <c r="AJ559" s="25"/>
    </row>
    <row r="560" spans="1:36" ht="12.75" customHeight="1" x14ac:dyDescent="0.25">
      <c r="A560" s="25"/>
      <c r="B560" s="25"/>
      <c r="C560" s="25"/>
      <c r="D560" s="25"/>
      <c r="E560" s="25"/>
      <c r="F560" s="25"/>
      <c r="G560" s="25"/>
      <c r="H560" s="25"/>
      <c r="I560" s="25"/>
      <c r="J560" s="25"/>
      <c r="K560" s="25"/>
      <c r="L560" s="25"/>
      <c r="M560" s="25"/>
      <c r="N560" s="25"/>
      <c r="O560" s="25"/>
      <c r="P560" s="25"/>
      <c r="Q560" s="25"/>
      <c r="R560" s="25"/>
      <c r="S560" s="25"/>
      <c r="T560" s="174"/>
      <c r="U560" s="174"/>
      <c r="V560" s="174"/>
      <c r="W560" s="174"/>
      <c r="X560" s="25"/>
      <c r="Y560" s="25"/>
      <c r="Z560" s="25"/>
      <c r="AA560" s="25"/>
      <c r="AB560" s="25"/>
      <c r="AC560" s="25"/>
      <c r="AD560" s="25"/>
      <c r="AE560" s="25"/>
      <c r="AF560" s="25"/>
      <c r="AG560" s="25"/>
      <c r="AH560" s="25"/>
      <c r="AI560" s="25"/>
      <c r="AJ560" s="25"/>
    </row>
    <row r="561" spans="1:36" ht="12.75" customHeight="1" x14ac:dyDescent="0.25">
      <c r="A561" s="25"/>
      <c r="B561" s="25"/>
      <c r="C561" s="25"/>
      <c r="D561" s="25"/>
      <c r="E561" s="25"/>
      <c r="F561" s="25"/>
      <c r="G561" s="25"/>
      <c r="H561" s="25"/>
      <c r="I561" s="25"/>
      <c r="J561" s="25"/>
      <c r="K561" s="25"/>
      <c r="L561" s="25"/>
      <c r="M561" s="25"/>
      <c r="N561" s="25"/>
      <c r="O561" s="25"/>
      <c r="P561" s="25"/>
      <c r="Q561" s="25"/>
      <c r="R561" s="25"/>
      <c r="S561" s="25"/>
      <c r="T561" s="174"/>
      <c r="U561" s="174"/>
      <c r="V561" s="174"/>
      <c r="W561" s="174"/>
      <c r="X561" s="25"/>
      <c r="Y561" s="25"/>
      <c r="Z561" s="25"/>
      <c r="AA561" s="25"/>
      <c r="AB561" s="25"/>
      <c r="AC561" s="25"/>
      <c r="AD561" s="25"/>
      <c r="AE561" s="25"/>
      <c r="AF561" s="25"/>
      <c r="AG561" s="25"/>
      <c r="AH561" s="25"/>
      <c r="AI561" s="25"/>
      <c r="AJ561" s="25"/>
    </row>
    <row r="562" spans="1:36" ht="12.75" customHeight="1" x14ac:dyDescent="0.25">
      <c r="A562" s="25"/>
      <c r="B562" s="25"/>
      <c r="C562" s="25"/>
      <c r="D562" s="25"/>
      <c r="E562" s="25"/>
      <c r="F562" s="25"/>
      <c r="G562" s="25"/>
      <c r="H562" s="25"/>
      <c r="I562" s="25"/>
      <c r="J562" s="25"/>
      <c r="K562" s="25"/>
      <c r="L562" s="25"/>
      <c r="M562" s="25"/>
      <c r="N562" s="25"/>
      <c r="O562" s="25"/>
      <c r="P562" s="25"/>
      <c r="Q562" s="25"/>
      <c r="R562" s="25"/>
      <c r="S562" s="25"/>
      <c r="T562" s="174"/>
      <c r="U562" s="174"/>
      <c r="V562" s="174"/>
      <c r="W562" s="174"/>
      <c r="X562" s="25"/>
      <c r="Y562" s="25"/>
      <c r="Z562" s="25"/>
      <c r="AA562" s="25"/>
      <c r="AB562" s="25"/>
      <c r="AC562" s="25"/>
      <c r="AD562" s="25"/>
      <c r="AE562" s="25"/>
      <c r="AF562" s="25"/>
      <c r="AG562" s="25"/>
      <c r="AH562" s="25"/>
      <c r="AI562" s="25"/>
      <c r="AJ562" s="25"/>
    </row>
    <row r="563" spans="1:36" ht="12.75" customHeight="1" x14ac:dyDescent="0.25">
      <c r="A563" s="25"/>
      <c r="B563" s="25"/>
      <c r="C563" s="25"/>
      <c r="D563" s="25"/>
      <c r="E563" s="25"/>
      <c r="F563" s="25"/>
      <c r="G563" s="25"/>
      <c r="H563" s="25"/>
      <c r="I563" s="25"/>
      <c r="J563" s="25"/>
      <c r="K563" s="25"/>
      <c r="L563" s="25"/>
      <c r="M563" s="25"/>
      <c r="N563" s="25"/>
      <c r="O563" s="25"/>
      <c r="P563" s="25"/>
      <c r="Q563" s="25"/>
      <c r="R563" s="25"/>
      <c r="S563" s="25"/>
      <c r="T563" s="174"/>
      <c r="U563" s="174"/>
      <c r="V563" s="174"/>
      <c r="W563" s="174"/>
      <c r="X563" s="25"/>
      <c r="Y563" s="25"/>
      <c r="Z563" s="25"/>
      <c r="AA563" s="25"/>
      <c r="AB563" s="25"/>
      <c r="AC563" s="25"/>
      <c r="AD563" s="25"/>
      <c r="AE563" s="25"/>
      <c r="AF563" s="25"/>
      <c r="AG563" s="25"/>
      <c r="AH563" s="25"/>
      <c r="AI563" s="25"/>
      <c r="AJ563" s="25"/>
    </row>
    <row r="564" spans="1:36" ht="12.75" customHeight="1" x14ac:dyDescent="0.25">
      <c r="A564" s="25"/>
      <c r="B564" s="25"/>
      <c r="C564" s="25"/>
      <c r="D564" s="25"/>
      <c r="E564" s="25"/>
      <c r="F564" s="25"/>
      <c r="G564" s="25"/>
      <c r="H564" s="25"/>
      <c r="I564" s="25"/>
      <c r="J564" s="25"/>
      <c r="K564" s="25"/>
      <c r="L564" s="25"/>
      <c r="M564" s="25"/>
      <c r="N564" s="25"/>
      <c r="O564" s="25"/>
      <c r="P564" s="25"/>
      <c r="Q564" s="25"/>
      <c r="R564" s="25"/>
      <c r="S564" s="25"/>
      <c r="T564" s="174"/>
      <c r="U564" s="174"/>
      <c r="V564" s="174"/>
      <c r="W564" s="174"/>
      <c r="X564" s="25"/>
      <c r="Y564" s="25"/>
      <c r="Z564" s="25"/>
      <c r="AA564" s="25"/>
      <c r="AB564" s="25"/>
      <c r="AC564" s="25"/>
      <c r="AD564" s="25"/>
      <c r="AE564" s="25"/>
      <c r="AF564" s="25"/>
      <c r="AG564" s="25"/>
      <c r="AH564" s="25"/>
      <c r="AI564" s="25"/>
      <c r="AJ564" s="25"/>
    </row>
    <row r="565" spans="1:36" ht="12.75" customHeight="1" x14ac:dyDescent="0.25">
      <c r="A565" s="25"/>
      <c r="B565" s="25"/>
      <c r="C565" s="25"/>
      <c r="D565" s="25"/>
      <c r="E565" s="25"/>
      <c r="F565" s="25"/>
      <c r="G565" s="25"/>
      <c r="H565" s="25"/>
      <c r="I565" s="25"/>
      <c r="J565" s="25"/>
      <c r="K565" s="25"/>
      <c r="L565" s="25"/>
      <c r="M565" s="25"/>
      <c r="N565" s="25"/>
      <c r="O565" s="25"/>
      <c r="P565" s="25"/>
      <c r="Q565" s="25"/>
      <c r="R565" s="25"/>
      <c r="S565" s="25"/>
      <c r="T565" s="174"/>
      <c r="U565" s="174"/>
      <c r="V565" s="174"/>
      <c r="W565" s="174"/>
      <c r="X565" s="25"/>
      <c r="Y565" s="25"/>
      <c r="Z565" s="25"/>
      <c r="AA565" s="25"/>
      <c r="AB565" s="25"/>
      <c r="AC565" s="25"/>
      <c r="AD565" s="25"/>
      <c r="AE565" s="25"/>
      <c r="AF565" s="25"/>
      <c r="AG565" s="25"/>
      <c r="AH565" s="25"/>
      <c r="AI565" s="25"/>
      <c r="AJ565" s="25"/>
    </row>
    <row r="566" spans="1:36" ht="12.75" customHeight="1" x14ac:dyDescent="0.25">
      <c r="A566" s="25"/>
      <c r="B566" s="25"/>
      <c r="C566" s="25"/>
      <c r="D566" s="25"/>
      <c r="E566" s="25"/>
      <c r="F566" s="25"/>
      <c r="G566" s="25"/>
      <c r="H566" s="25"/>
      <c r="I566" s="25"/>
      <c r="J566" s="25"/>
      <c r="K566" s="25"/>
      <c r="L566" s="25"/>
      <c r="M566" s="25"/>
      <c r="N566" s="25"/>
      <c r="O566" s="25"/>
      <c r="P566" s="25"/>
      <c r="Q566" s="25"/>
      <c r="R566" s="25"/>
      <c r="S566" s="25"/>
      <c r="T566" s="174"/>
      <c r="U566" s="174"/>
      <c r="V566" s="174"/>
      <c r="W566" s="174"/>
      <c r="X566" s="25"/>
      <c r="Y566" s="25"/>
      <c r="Z566" s="25"/>
      <c r="AA566" s="25"/>
      <c r="AB566" s="25"/>
      <c r="AC566" s="25"/>
      <c r="AD566" s="25"/>
      <c r="AE566" s="25"/>
      <c r="AF566" s="25"/>
      <c r="AG566" s="25"/>
      <c r="AH566" s="25"/>
      <c r="AI566" s="25"/>
      <c r="AJ566" s="25"/>
    </row>
    <row r="567" spans="1:36" ht="12.75" customHeight="1" x14ac:dyDescent="0.25">
      <c r="A567" s="25"/>
      <c r="B567" s="25"/>
      <c r="C567" s="25"/>
      <c r="D567" s="25"/>
      <c r="E567" s="25"/>
      <c r="F567" s="25"/>
      <c r="G567" s="25"/>
      <c r="H567" s="25"/>
      <c r="I567" s="25"/>
      <c r="J567" s="25"/>
      <c r="K567" s="25"/>
      <c r="L567" s="25"/>
      <c r="M567" s="25"/>
      <c r="N567" s="25"/>
      <c r="O567" s="25"/>
      <c r="P567" s="25"/>
      <c r="Q567" s="25"/>
      <c r="R567" s="25"/>
      <c r="S567" s="25"/>
      <c r="T567" s="174"/>
      <c r="U567" s="174"/>
      <c r="V567" s="174"/>
      <c r="W567" s="174"/>
      <c r="X567" s="25"/>
      <c r="Y567" s="25"/>
      <c r="Z567" s="25"/>
      <c r="AA567" s="25"/>
      <c r="AB567" s="25"/>
      <c r="AC567" s="25"/>
      <c r="AD567" s="25"/>
      <c r="AE567" s="25"/>
      <c r="AF567" s="25"/>
      <c r="AG567" s="25"/>
      <c r="AH567" s="25"/>
      <c r="AI567" s="25"/>
      <c r="AJ567" s="25"/>
    </row>
    <row r="568" spans="1:36" ht="12.75" customHeight="1" x14ac:dyDescent="0.25">
      <c r="A568" s="25"/>
      <c r="B568" s="25"/>
      <c r="C568" s="25"/>
      <c r="D568" s="25"/>
      <c r="E568" s="25"/>
      <c r="F568" s="25"/>
      <c r="G568" s="25"/>
      <c r="H568" s="25"/>
      <c r="I568" s="25"/>
      <c r="J568" s="25"/>
      <c r="K568" s="25"/>
      <c r="L568" s="25"/>
      <c r="M568" s="25"/>
      <c r="N568" s="25"/>
      <c r="O568" s="25"/>
      <c r="P568" s="25"/>
      <c r="Q568" s="25"/>
      <c r="R568" s="25"/>
      <c r="S568" s="25"/>
      <c r="T568" s="174"/>
      <c r="U568" s="174"/>
      <c r="V568" s="174"/>
      <c r="W568" s="174"/>
      <c r="X568" s="25"/>
      <c r="Y568" s="25"/>
      <c r="Z568" s="25"/>
      <c r="AA568" s="25"/>
      <c r="AB568" s="25"/>
      <c r="AC568" s="25"/>
      <c r="AD568" s="25"/>
      <c r="AE568" s="25"/>
      <c r="AF568" s="25"/>
      <c r="AG568" s="25"/>
      <c r="AH568" s="25"/>
      <c r="AI568" s="25"/>
      <c r="AJ568" s="25"/>
    </row>
    <row r="569" spans="1:36" ht="12.75" customHeight="1" x14ac:dyDescent="0.25">
      <c r="A569" s="25"/>
      <c r="B569" s="25"/>
      <c r="C569" s="25"/>
      <c r="D569" s="25"/>
      <c r="E569" s="25"/>
      <c r="F569" s="25"/>
      <c r="G569" s="25"/>
      <c r="H569" s="25"/>
      <c r="I569" s="25"/>
      <c r="J569" s="25"/>
      <c r="K569" s="25"/>
      <c r="L569" s="25"/>
      <c r="M569" s="25"/>
      <c r="N569" s="25"/>
      <c r="O569" s="25"/>
      <c r="P569" s="25"/>
      <c r="Q569" s="25"/>
      <c r="R569" s="25"/>
      <c r="S569" s="25"/>
      <c r="T569" s="174"/>
      <c r="U569" s="174"/>
      <c r="V569" s="174"/>
      <c r="W569" s="174"/>
      <c r="X569" s="25"/>
      <c r="Y569" s="25"/>
      <c r="Z569" s="25"/>
      <c r="AA569" s="25"/>
      <c r="AB569" s="25"/>
      <c r="AC569" s="25"/>
      <c r="AD569" s="25"/>
      <c r="AE569" s="25"/>
      <c r="AF569" s="25"/>
      <c r="AG569" s="25"/>
      <c r="AH569" s="25"/>
      <c r="AI569" s="25"/>
      <c r="AJ569" s="25"/>
    </row>
    <row r="570" spans="1:36" ht="12.75" customHeight="1" x14ac:dyDescent="0.25">
      <c r="A570" s="25"/>
      <c r="B570" s="25"/>
      <c r="C570" s="25"/>
      <c r="D570" s="25"/>
      <c r="E570" s="25"/>
      <c r="F570" s="25"/>
      <c r="G570" s="25"/>
      <c r="H570" s="25"/>
      <c r="I570" s="25"/>
      <c r="J570" s="25"/>
      <c r="K570" s="25"/>
      <c r="L570" s="25"/>
      <c r="M570" s="25"/>
      <c r="N570" s="25"/>
      <c r="O570" s="25"/>
      <c r="P570" s="25"/>
      <c r="Q570" s="25"/>
      <c r="R570" s="25"/>
      <c r="S570" s="25"/>
      <c r="T570" s="174"/>
      <c r="U570" s="174"/>
      <c r="V570" s="174"/>
      <c r="W570" s="174"/>
      <c r="X570" s="25"/>
      <c r="Y570" s="25"/>
      <c r="Z570" s="25"/>
      <c r="AA570" s="25"/>
      <c r="AB570" s="25"/>
      <c r="AC570" s="25"/>
      <c r="AD570" s="25"/>
      <c r="AE570" s="25"/>
      <c r="AF570" s="25"/>
      <c r="AG570" s="25"/>
      <c r="AH570" s="25"/>
      <c r="AI570" s="25"/>
      <c r="AJ570" s="25"/>
    </row>
    <row r="571" spans="1:36" ht="12.75" customHeight="1" x14ac:dyDescent="0.25">
      <c r="A571" s="25"/>
      <c r="B571" s="25"/>
      <c r="C571" s="25"/>
      <c r="D571" s="25"/>
      <c r="E571" s="25"/>
      <c r="F571" s="25"/>
      <c r="G571" s="25"/>
      <c r="H571" s="25"/>
      <c r="I571" s="25"/>
      <c r="J571" s="25"/>
      <c r="K571" s="25"/>
      <c r="L571" s="25"/>
      <c r="M571" s="25"/>
      <c r="N571" s="25"/>
      <c r="O571" s="25"/>
      <c r="P571" s="25"/>
      <c r="Q571" s="25"/>
      <c r="R571" s="25"/>
      <c r="S571" s="25"/>
      <c r="T571" s="174"/>
      <c r="U571" s="174"/>
      <c r="V571" s="174"/>
      <c r="W571" s="174"/>
      <c r="X571" s="25"/>
      <c r="Y571" s="25"/>
      <c r="Z571" s="25"/>
      <c r="AA571" s="25"/>
      <c r="AB571" s="25"/>
      <c r="AC571" s="25"/>
      <c r="AD571" s="25"/>
      <c r="AE571" s="25"/>
      <c r="AF571" s="25"/>
      <c r="AG571" s="25"/>
      <c r="AH571" s="25"/>
      <c r="AI571" s="25"/>
      <c r="AJ571" s="25"/>
    </row>
    <row r="572" spans="1:36" ht="12.75" customHeight="1" x14ac:dyDescent="0.25">
      <c r="A572" s="25"/>
      <c r="B572" s="25"/>
      <c r="C572" s="25"/>
      <c r="D572" s="25"/>
      <c r="E572" s="25"/>
      <c r="F572" s="25"/>
      <c r="G572" s="25"/>
      <c r="H572" s="25"/>
      <c r="I572" s="25"/>
      <c r="J572" s="25"/>
      <c r="K572" s="25"/>
      <c r="L572" s="25"/>
      <c r="M572" s="25"/>
      <c r="N572" s="25"/>
      <c r="O572" s="25"/>
      <c r="P572" s="25"/>
      <c r="Q572" s="25"/>
      <c r="R572" s="25"/>
      <c r="S572" s="25"/>
      <c r="T572" s="174"/>
      <c r="U572" s="174"/>
      <c r="V572" s="174"/>
      <c r="W572" s="174"/>
      <c r="X572" s="25"/>
      <c r="Y572" s="25"/>
      <c r="Z572" s="25"/>
      <c r="AA572" s="25"/>
      <c r="AB572" s="25"/>
      <c r="AC572" s="25"/>
      <c r="AD572" s="25"/>
      <c r="AE572" s="25"/>
      <c r="AF572" s="25"/>
      <c r="AG572" s="25"/>
      <c r="AH572" s="25"/>
      <c r="AI572" s="25"/>
      <c r="AJ572" s="25"/>
    </row>
    <row r="573" spans="1:36" ht="12.75" customHeight="1" x14ac:dyDescent="0.25">
      <c r="A573" s="25"/>
      <c r="B573" s="25"/>
      <c r="C573" s="25"/>
      <c r="D573" s="25"/>
      <c r="E573" s="25"/>
      <c r="F573" s="25"/>
      <c r="G573" s="25"/>
      <c r="H573" s="25"/>
      <c r="I573" s="25"/>
      <c r="J573" s="25"/>
      <c r="K573" s="25"/>
      <c r="L573" s="25"/>
      <c r="M573" s="25"/>
      <c r="N573" s="25"/>
      <c r="O573" s="25"/>
      <c r="P573" s="25"/>
      <c r="Q573" s="25"/>
      <c r="R573" s="25"/>
      <c r="S573" s="25"/>
      <c r="T573" s="174"/>
      <c r="U573" s="174"/>
      <c r="V573" s="174"/>
      <c r="W573" s="174"/>
      <c r="X573" s="25"/>
      <c r="Y573" s="25"/>
      <c r="Z573" s="25"/>
      <c r="AA573" s="25"/>
      <c r="AB573" s="25"/>
      <c r="AC573" s="25"/>
      <c r="AD573" s="25"/>
      <c r="AE573" s="25"/>
      <c r="AF573" s="25"/>
      <c r="AG573" s="25"/>
      <c r="AH573" s="25"/>
      <c r="AI573" s="25"/>
      <c r="AJ573" s="25"/>
    </row>
    <row r="574" spans="1:36" ht="12.75" customHeight="1" x14ac:dyDescent="0.25">
      <c r="A574" s="25"/>
      <c r="B574" s="25"/>
      <c r="C574" s="25"/>
      <c r="D574" s="25"/>
      <c r="E574" s="25"/>
      <c r="F574" s="25"/>
      <c r="G574" s="25"/>
      <c r="H574" s="25"/>
      <c r="I574" s="25"/>
      <c r="J574" s="25"/>
      <c r="K574" s="25"/>
      <c r="L574" s="25"/>
      <c r="M574" s="25"/>
      <c r="N574" s="25"/>
      <c r="O574" s="25"/>
      <c r="P574" s="25"/>
      <c r="Q574" s="25"/>
      <c r="R574" s="25"/>
      <c r="S574" s="25"/>
      <c r="T574" s="174"/>
      <c r="U574" s="174"/>
      <c r="V574" s="174"/>
      <c r="W574" s="174"/>
      <c r="X574" s="25"/>
      <c r="Y574" s="25"/>
      <c r="Z574" s="25"/>
      <c r="AA574" s="25"/>
      <c r="AB574" s="25"/>
      <c r="AC574" s="25"/>
      <c r="AD574" s="25"/>
      <c r="AE574" s="25"/>
      <c r="AF574" s="25"/>
      <c r="AG574" s="25"/>
      <c r="AH574" s="25"/>
      <c r="AI574" s="25"/>
      <c r="AJ574" s="25"/>
    </row>
    <row r="575" spans="1:36" ht="12.75" customHeight="1" x14ac:dyDescent="0.25">
      <c r="A575" s="25"/>
      <c r="B575" s="25"/>
      <c r="C575" s="25"/>
      <c r="D575" s="25"/>
      <c r="E575" s="25"/>
      <c r="F575" s="25"/>
      <c r="G575" s="25"/>
      <c r="H575" s="25"/>
      <c r="I575" s="25"/>
      <c r="J575" s="25"/>
      <c r="K575" s="25"/>
      <c r="L575" s="25"/>
      <c r="M575" s="25"/>
      <c r="N575" s="25"/>
      <c r="O575" s="25"/>
      <c r="P575" s="25"/>
      <c r="Q575" s="25"/>
      <c r="R575" s="25"/>
      <c r="S575" s="25"/>
      <c r="T575" s="174"/>
      <c r="U575" s="174"/>
      <c r="V575" s="174"/>
      <c r="W575" s="174"/>
      <c r="X575" s="25"/>
      <c r="Y575" s="25"/>
      <c r="Z575" s="25"/>
      <c r="AA575" s="25"/>
      <c r="AB575" s="25"/>
      <c r="AC575" s="25"/>
      <c r="AD575" s="25"/>
      <c r="AE575" s="25"/>
      <c r="AF575" s="25"/>
      <c r="AG575" s="25"/>
      <c r="AH575" s="25"/>
      <c r="AI575" s="25"/>
      <c r="AJ575" s="25"/>
    </row>
    <row r="576" spans="1:36" ht="12.75" customHeight="1" x14ac:dyDescent="0.25">
      <c r="A576" s="25"/>
      <c r="B576" s="25"/>
      <c r="C576" s="25"/>
      <c r="D576" s="25"/>
      <c r="E576" s="25"/>
      <c r="F576" s="25"/>
      <c r="G576" s="25"/>
      <c r="H576" s="25"/>
      <c r="I576" s="25"/>
      <c r="J576" s="25"/>
      <c r="K576" s="25"/>
      <c r="L576" s="25"/>
      <c r="M576" s="25"/>
      <c r="N576" s="25"/>
      <c r="O576" s="25"/>
      <c r="P576" s="25"/>
      <c r="Q576" s="25"/>
      <c r="R576" s="25"/>
      <c r="S576" s="25"/>
      <c r="T576" s="174"/>
      <c r="U576" s="174"/>
      <c r="V576" s="174"/>
      <c r="W576" s="174"/>
      <c r="X576" s="25"/>
      <c r="Y576" s="25"/>
      <c r="Z576" s="25"/>
      <c r="AA576" s="25"/>
      <c r="AB576" s="25"/>
      <c r="AC576" s="25"/>
      <c r="AD576" s="25"/>
      <c r="AE576" s="25"/>
      <c r="AF576" s="25"/>
      <c r="AG576" s="25"/>
      <c r="AH576" s="25"/>
      <c r="AI576" s="25"/>
      <c r="AJ576" s="25"/>
    </row>
    <row r="577" spans="1:36" ht="12.75" customHeight="1" x14ac:dyDescent="0.25">
      <c r="A577" s="25"/>
      <c r="B577" s="25"/>
      <c r="C577" s="25"/>
      <c r="D577" s="25"/>
      <c r="E577" s="25"/>
      <c r="F577" s="25"/>
      <c r="G577" s="25"/>
      <c r="H577" s="25"/>
      <c r="I577" s="25"/>
      <c r="J577" s="25"/>
      <c r="K577" s="25"/>
      <c r="L577" s="25"/>
      <c r="M577" s="25"/>
      <c r="N577" s="25"/>
      <c r="O577" s="25"/>
      <c r="P577" s="25"/>
      <c r="Q577" s="25"/>
      <c r="R577" s="25"/>
      <c r="S577" s="25"/>
      <c r="T577" s="174"/>
      <c r="U577" s="174"/>
      <c r="V577" s="174"/>
      <c r="W577" s="174"/>
      <c r="X577" s="25"/>
      <c r="Y577" s="25"/>
      <c r="Z577" s="25"/>
      <c r="AA577" s="25"/>
      <c r="AB577" s="25"/>
      <c r="AC577" s="25"/>
      <c r="AD577" s="25"/>
      <c r="AE577" s="25"/>
      <c r="AF577" s="25"/>
      <c r="AG577" s="25"/>
      <c r="AH577" s="25"/>
      <c r="AI577" s="25"/>
      <c r="AJ577" s="25"/>
    </row>
    <row r="578" spans="1:36" ht="12.75" customHeight="1" x14ac:dyDescent="0.25">
      <c r="A578" s="25"/>
      <c r="B578" s="25"/>
      <c r="C578" s="25"/>
      <c r="D578" s="25"/>
      <c r="E578" s="25"/>
      <c r="F578" s="25"/>
      <c r="G578" s="25"/>
      <c r="H578" s="25"/>
      <c r="I578" s="25"/>
      <c r="J578" s="25"/>
      <c r="K578" s="25"/>
      <c r="L578" s="25"/>
      <c r="M578" s="25"/>
      <c r="N578" s="25"/>
      <c r="O578" s="25"/>
      <c r="P578" s="25"/>
      <c r="Q578" s="25"/>
      <c r="R578" s="25"/>
      <c r="S578" s="25"/>
      <c r="T578" s="174"/>
      <c r="U578" s="174"/>
      <c r="V578" s="174"/>
      <c r="W578" s="174"/>
      <c r="X578" s="25"/>
      <c r="Y578" s="25"/>
      <c r="Z578" s="25"/>
      <c r="AA578" s="25"/>
      <c r="AB578" s="25"/>
      <c r="AC578" s="25"/>
      <c r="AD578" s="25"/>
      <c r="AE578" s="25"/>
      <c r="AF578" s="25"/>
      <c r="AG578" s="25"/>
      <c r="AH578" s="25"/>
      <c r="AI578" s="25"/>
      <c r="AJ578" s="25"/>
    </row>
    <row r="579" spans="1:36" ht="12.75" customHeight="1" x14ac:dyDescent="0.25">
      <c r="A579" s="25"/>
      <c r="B579" s="25"/>
      <c r="C579" s="25"/>
      <c r="D579" s="25"/>
      <c r="E579" s="25"/>
      <c r="F579" s="25"/>
      <c r="G579" s="25"/>
      <c r="H579" s="25"/>
      <c r="I579" s="25"/>
      <c r="J579" s="25"/>
      <c r="K579" s="25"/>
      <c r="L579" s="25"/>
      <c r="M579" s="25"/>
      <c r="N579" s="25"/>
      <c r="O579" s="25"/>
      <c r="P579" s="25"/>
      <c r="Q579" s="25"/>
      <c r="R579" s="25"/>
      <c r="S579" s="25"/>
      <c r="T579" s="174"/>
      <c r="U579" s="174"/>
      <c r="V579" s="174"/>
      <c r="W579" s="174"/>
      <c r="X579" s="25"/>
      <c r="Y579" s="25"/>
      <c r="Z579" s="25"/>
      <c r="AA579" s="25"/>
      <c r="AB579" s="25"/>
      <c r="AC579" s="25"/>
      <c r="AD579" s="25"/>
      <c r="AE579" s="25"/>
      <c r="AF579" s="25"/>
      <c r="AG579" s="25"/>
      <c r="AH579" s="25"/>
      <c r="AI579" s="25"/>
      <c r="AJ579" s="25"/>
    </row>
    <row r="580" spans="1:36" ht="12.75" customHeight="1" x14ac:dyDescent="0.25">
      <c r="A580" s="25"/>
      <c r="B580" s="25"/>
      <c r="C580" s="25"/>
      <c r="D580" s="25"/>
      <c r="E580" s="25"/>
      <c r="F580" s="25"/>
      <c r="G580" s="25"/>
      <c r="H580" s="25"/>
      <c r="I580" s="25"/>
      <c r="J580" s="25"/>
      <c r="K580" s="25"/>
      <c r="L580" s="25"/>
      <c r="M580" s="25"/>
      <c r="N580" s="25"/>
      <c r="O580" s="25"/>
      <c r="P580" s="25"/>
      <c r="Q580" s="25"/>
      <c r="R580" s="25"/>
      <c r="S580" s="25"/>
      <c r="T580" s="174"/>
      <c r="U580" s="174"/>
      <c r="V580" s="174"/>
      <c r="W580" s="174"/>
      <c r="X580" s="25"/>
      <c r="Y580" s="25"/>
      <c r="Z580" s="25"/>
      <c r="AA580" s="25"/>
      <c r="AB580" s="25"/>
      <c r="AC580" s="25"/>
      <c r="AD580" s="25"/>
      <c r="AE580" s="25"/>
      <c r="AF580" s="25"/>
      <c r="AG580" s="25"/>
      <c r="AH580" s="25"/>
      <c r="AI580" s="25"/>
      <c r="AJ580" s="25"/>
    </row>
    <row r="581" spans="1:36" ht="12.75" customHeight="1" x14ac:dyDescent="0.25">
      <c r="A581" s="25"/>
      <c r="B581" s="25"/>
      <c r="C581" s="25"/>
      <c r="D581" s="25"/>
      <c r="E581" s="25"/>
      <c r="F581" s="25"/>
      <c r="G581" s="25"/>
      <c r="H581" s="25"/>
      <c r="I581" s="25"/>
      <c r="J581" s="25"/>
      <c r="K581" s="25"/>
      <c r="L581" s="25"/>
      <c r="M581" s="25"/>
      <c r="N581" s="25"/>
      <c r="O581" s="25"/>
      <c r="P581" s="25"/>
      <c r="Q581" s="25"/>
      <c r="R581" s="25"/>
      <c r="S581" s="25"/>
      <c r="T581" s="174"/>
      <c r="U581" s="174"/>
      <c r="V581" s="174"/>
      <c r="W581" s="174"/>
      <c r="X581" s="25"/>
      <c r="Y581" s="25"/>
      <c r="Z581" s="25"/>
      <c r="AA581" s="25"/>
      <c r="AB581" s="25"/>
      <c r="AC581" s="25"/>
      <c r="AD581" s="25"/>
      <c r="AE581" s="25"/>
      <c r="AF581" s="25"/>
      <c r="AG581" s="25"/>
      <c r="AH581" s="25"/>
      <c r="AI581" s="25"/>
      <c r="AJ581" s="25"/>
    </row>
    <row r="582" spans="1:36" ht="12.75" customHeight="1" x14ac:dyDescent="0.25">
      <c r="A582" s="25"/>
      <c r="B582" s="25"/>
      <c r="C582" s="25"/>
      <c r="D582" s="25"/>
      <c r="E582" s="25"/>
      <c r="F582" s="25"/>
      <c r="G582" s="25"/>
      <c r="H582" s="25"/>
      <c r="I582" s="25"/>
      <c r="J582" s="25"/>
      <c r="K582" s="25"/>
      <c r="L582" s="25"/>
      <c r="M582" s="25"/>
      <c r="N582" s="25"/>
      <c r="O582" s="25"/>
      <c r="P582" s="25"/>
      <c r="Q582" s="25"/>
      <c r="R582" s="25"/>
      <c r="S582" s="25"/>
      <c r="T582" s="174"/>
      <c r="U582" s="174"/>
      <c r="V582" s="174"/>
      <c r="W582" s="174"/>
      <c r="X582" s="25"/>
      <c r="Y582" s="25"/>
      <c r="Z582" s="25"/>
      <c r="AA582" s="25"/>
      <c r="AB582" s="25"/>
      <c r="AC582" s="25"/>
      <c r="AD582" s="25"/>
      <c r="AE582" s="25"/>
      <c r="AF582" s="25"/>
      <c r="AG582" s="25"/>
      <c r="AH582" s="25"/>
      <c r="AI582" s="25"/>
      <c r="AJ582" s="25"/>
    </row>
    <row r="583" spans="1:36" ht="12.75" customHeight="1" x14ac:dyDescent="0.25">
      <c r="A583" s="25"/>
      <c r="B583" s="25"/>
      <c r="C583" s="25"/>
      <c r="D583" s="25"/>
      <c r="E583" s="25"/>
      <c r="F583" s="25"/>
      <c r="G583" s="25"/>
      <c r="H583" s="25"/>
      <c r="I583" s="25"/>
      <c r="J583" s="25"/>
      <c r="K583" s="25"/>
      <c r="L583" s="25"/>
      <c r="M583" s="25"/>
      <c r="N583" s="25"/>
      <c r="O583" s="25"/>
      <c r="P583" s="25"/>
      <c r="Q583" s="25"/>
      <c r="R583" s="25"/>
      <c r="S583" s="25"/>
      <c r="T583" s="174"/>
      <c r="U583" s="174"/>
      <c r="V583" s="174"/>
      <c r="W583" s="174"/>
      <c r="X583" s="25"/>
      <c r="Y583" s="25"/>
      <c r="Z583" s="25"/>
      <c r="AA583" s="25"/>
      <c r="AB583" s="25"/>
      <c r="AC583" s="25"/>
      <c r="AD583" s="25"/>
      <c r="AE583" s="25"/>
      <c r="AF583" s="25"/>
      <c r="AG583" s="25"/>
      <c r="AH583" s="25"/>
      <c r="AI583" s="25"/>
      <c r="AJ583" s="25"/>
    </row>
    <row r="584" spans="1:36" ht="12.75" customHeight="1" x14ac:dyDescent="0.25">
      <c r="A584" s="25"/>
      <c r="B584" s="25"/>
      <c r="C584" s="25"/>
      <c r="D584" s="25"/>
      <c r="E584" s="25"/>
      <c r="F584" s="25"/>
      <c r="G584" s="25"/>
      <c r="H584" s="25"/>
      <c r="I584" s="25"/>
      <c r="J584" s="25"/>
      <c r="K584" s="25"/>
      <c r="L584" s="25"/>
      <c r="M584" s="25"/>
      <c r="N584" s="25"/>
      <c r="O584" s="25"/>
      <c r="P584" s="25"/>
      <c r="Q584" s="25"/>
      <c r="R584" s="25"/>
      <c r="S584" s="25"/>
      <c r="T584" s="174"/>
      <c r="U584" s="174"/>
      <c r="V584" s="174"/>
      <c r="W584" s="174"/>
      <c r="X584" s="25"/>
      <c r="Y584" s="25"/>
      <c r="Z584" s="25"/>
      <c r="AA584" s="25"/>
      <c r="AB584" s="25"/>
      <c r="AC584" s="25"/>
      <c r="AD584" s="25"/>
      <c r="AE584" s="25"/>
      <c r="AF584" s="25"/>
      <c r="AG584" s="25"/>
      <c r="AH584" s="25"/>
      <c r="AI584" s="25"/>
      <c r="AJ584" s="25"/>
    </row>
    <row r="585" spans="1:36" ht="12.75" customHeight="1" x14ac:dyDescent="0.25">
      <c r="A585" s="25"/>
      <c r="B585" s="25"/>
      <c r="C585" s="25"/>
      <c r="D585" s="25"/>
      <c r="E585" s="25"/>
      <c r="F585" s="25"/>
      <c r="G585" s="25"/>
      <c r="H585" s="25"/>
      <c r="I585" s="25"/>
      <c r="J585" s="25"/>
      <c r="K585" s="25"/>
      <c r="L585" s="25"/>
      <c r="M585" s="25"/>
      <c r="N585" s="25"/>
      <c r="O585" s="25"/>
      <c r="P585" s="25"/>
      <c r="Q585" s="25"/>
      <c r="R585" s="25"/>
      <c r="S585" s="25"/>
      <c r="T585" s="174"/>
      <c r="U585" s="174"/>
      <c r="V585" s="174"/>
      <c r="W585" s="174"/>
      <c r="X585" s="25"/>
      <c r="Y585" s="25"/>
      <c r="Z585" s="25"/>
      <c r="AA585" s="25"/>
      <c r="AB585" s="25"/>
      <c r="AC585" s="25"/>
      <c r="AD585" s="25"/>
      <c r="AE585" s="25"/>
      <c r="AF585" s="25"/>
      <c r="AG585" s="25"/>
      <c r="AH585" s="25"/>
      <c r="AI585" s="25"/>
      <c r="AJ585" s="25"/>
    </row>
    <row r="586" spans="1:36" ht="12.75" customHeight="1" x14ac:dyDescent="0.25">
      <c r="A586" s="25"/>
      <c r="B586" s="25"/>
      <c r="C586" s="25"/>
      <c r="D586" s="25"/>
      <c r="E586" s="25"/>
      <c r="F586" s="25"/>
      <c r="G586" s="25"/>
      <c r="H586" s="25"/>
      <c r="I586" s="25"/>
      <c r="J586" s="25"/>
      <c r="K586" s="25"/>
      <c r="L586" s="25"/>
      <c r="M586" s="25"/>
      <c r="N586" s="25"/>
      <c r="O586" s="25"/>
      <c r="P586" s="25"/>
      <c r="Q586" s="25"/>
      <c r="R586" s="25"/>
      <c r="S586" s="25"/>
      <c r="T586" s="174"/>
      <c r="U586" s="174"/>
      <c r="V586" s="174"/>
      <c r="W586" s="174"/>
      <c r="X586" s="25"/>
      <c r="Y586" s="25"/>
      <c r="Z586" s="25"/>
      <c r="AA586" s="25"/>
      <c r="AB586" s="25"/>
      <c r="AC586" s="25"/>
      <c r="AD586" s="25"/>
      <c r="AE586" s="25"/>
      <c r="AF586" s="25"/>
      <c r="AG586" s="25"/>
      <c r="AH586" s="25"/>
      <c r="AI586" s="25"/>
      <c r="AJ586" s="25"/>
    </row>
    <row r="587" spans="1:36" ht="12.75" customHeight="1" x14ac:dyDescent="0.25">
      <c r="A587" s="25"/>
      <c r="B587" s="25"/>
      <c r="C587" s="25"/>
      <c r="D587" s="25"/>
      <c r="E587" s="25"/>
      <c r="F587" s="25"/>
      <c r="G587" s="25"/>
      <c r="H587" s="25"/>
      <c r="I587" s="25"/>
      <c r="J587" s="25"/>
      <c r="K587" s="25"/>
      <c r="L587" s="25"/>
      <c r="M587" s="25"/>
      <c r="N587" s="25"/>
      <c r="O587" s="25"/>
      <c r="P587" s="25"/>
      <c r="Q587" s="25"/>
      <c r="R587" s="25"/>
      <c r="S587" s="25"/>
      <c r="T587" s="174"/>
      <c r="U587" s="174"/>
      <c r="V587" s="174"/>
      <c r="W587" s="174"/>
      <c r="X587" s="25"/>
      <c r="Y587" s="25"/>
      <c r="Z587" s="25"/>
      <c r="AA587" s="25"/>
      <c r="AB587" s="25"/>
      <c r="AC587" s="25"/>
      <c r="AD587" s="25"/>
      <c r="AE587" s="25"/>
      <c r="AF587" s="25"/>
      <c r="AG587" s="25"/>
      <c r="AH587" s="25"/>
      <c r="AI587" s="25"/>
      <c r="AJ587" s="25"/>
    </row>
    <row r="588" spans="1:36" ht="12.75" customHeight="1" x14ac:dyDescent="0.25">
      <c r="A588" s="25"/>
      <c r="B588" s="25"/>
      <c r="C588" s="25"/>
      <c r="D588" s="25"/>
      <c r="E588" s="25"/>
      <c r="F588" s="25"/>
      <c r="G588" s="25"/>
      <c r="H588" s="25"/>
      <c r="I588" s="25"/>
      <c r="J588" s="25"/>
      <c r="K588" s="25"/>
      <c r="L588" s="25"/>
      <c r="M588" s="25"/>
      <c r="N588" s="25"/>
      <c r="O588" s="25"/>
      <c r="P588" s="25"/>
      <c r="Q588" s="25"/>
      <c r="R588" s="25"/>
      <c r="S588" s="25"/>
      <c r="T588" s="174"/>
      <c r="U588" s="174"/>
      <c r="V588" s="174"/>
      <c r="W588" s="174"/>
      <c r="X588" s="25"/>
      <c r="Y588" s="25"/>
      <c r="Z588" s="25"/>
      <c r="AA588" s="25"/>
      <c r="AB588" s="25"/>
      <c r="AC588" s="25"/>
      <c r="AD588" s="25"/>
      <c r="AE588" s="25"/>
      <c r="AF588" s="25"/>
      <c r="AG588" s="25"/>
      <c r="AH588" s="25"/>
      <c r="AI588" s="25"/>
      <c r="AJ588" s="25"/>
    </row>
    <row r="589" spans="1:36" ht="12.75" customHeight="1" x14ac:dyDescent="0.25">
      <c r="A589" s="25"/>
      <c r="B589" s="25"/>
      <c r="C589" s="25"/>
      <c r="D589" s="25"/>
      <c r="E589" s="25"/>
      <c r="F589" s="25"/>
      <c r="G589" s="25"/>
      <c r="H589" s="25"/>
      <c r="I589" s="25"/>
      <c r="J589" s="25"/>
      <c r="K589" s="25"/>
      <c r="L589" s="25"/>
      <c r="M589" s="25"/>
      <c r="N589" s="25"/>
      <c r="O589" s="25"/>
      <c r="P589" s="25"/>
      <c r="Q589" s="25"/>
      <c r="R589" s="25"/>
      <c r="S589" s="25"/>
      <c r="T589" s="174"/>
      <c r="U589" s="174"/>
      <c r="V589" s="174"/>
      <c r="W589" s="174"/>
      <c r="X589" s="25"/>
      <c r="Y589" s="25"/>
      <c r="Z589" s="25"/>
      <c r="AA589" s="25"/>
      <c r="AB589" s="25"/>
      <c r="AC589" s="25"/>
      <c r="AD589" s="25"/>
      <c r="AE589" s="25"/>
      <c r="AF589" s="25"/>
      <c r="AG589" s="25"/>
      <c r="AH589" s="25"/>
      <c r="AI589" s="25"/>
      <c r="AJ589" s="25"/>
    </row>
    <row r="590" spans="1:36" ht="12.75" customHeight="1" x14ac:dyDescent="0.25">
      <c r="A590" s="25"/>
      <c r="B590" s="25"/>
      <c r="C590" s="25"/>
      <c r="D590" s="25"/>
      <c r="E590" s="25"/>
      <c r="F590" s="25"/>
      <c r="G590" s="25"/>
      <c r="H590" s="25"/>
      <c r="I590" s="25"/>
      <c r="J590" s="25"/>
      <c r="K590" s="25"/>
      <c r="L590" s="25"/>
      <c r="M590" s="25"/>
      <c r="N590" s="25"/>
      <c r="O590" s="25"/>
      <c r="P590" s="25"/>
      <c r="Q590" s="25"/>
      <c r="R590" s="25"/>
      <c r="S590" s="25"/>
      <c r="T590" s="174"/>
      <c r="U590" s="174"/>
      <c r="V590" s="174"/>
      <c r="W590" s="174"/>
      <c r="X590" s="25"/>
      <c r="Y590" s="25"/>
      <c r="Z590" s="25"/>
      <c r="AA590" s="25"/>
      <c r="AB590" s="25"/>
      <c r="AC590" s="25"/>
      <c r="AD590" s="25"/>
      <c r="AE590" s="25"/>
      <c r="AF590" s="25"/>
      <c r="AG590" s="25"/>
      <c r="AH590" s="25"/>
      <c r="AI590" s="25"/>
      <c r="AJ590" s="25"/>
    </row>
    <row r="591" spans="1:36" ht="12.75" customHeight="1" x14ac:dyDescent="0.25">
      <c r="A591" s="25"/>
      <c r="B591" s="25"/>
      <c r="C591" s="25"/>
      <c r="D591" s="25"/>
      <c r="E591" s="25"/>
      <c r="F591" s="25"/>
      <c r="G591" s="25"/>
      <c r="H591" s="25"/>
      <c r="I591" s="25"/>
      <c r="J591" s="25"/>
      <c r="K591" s="25"/>
      <c r="L591" s="25"/>
      <c r="M591" s="25"/>
      <c r="N591" s="25"/>
      <c r="O591" s="25"/>
      <c r="P591" s="25"/>
      <c r="Q591" s="25"/>
      <c r="R591" s="25"/>
      <c r="S591" s="25"/>
      <c r="T591" s="174"/>
      <c r="U591" s="174"/>
      <c r="V591" s="174"/>
      <c r="W591" s="174"/>
      <c r="X591" s="25"/>
      <c r="Y591" s="25"/>
      <c r="Z591" s="25"/>
      <c r="AA591" s="25"/>
      <c r="AB591" s="25"/>
      <c r="AC591" s="25"/>
      <c r="AD591" s="25"/>
      <c r="AE591" s="25"/>
      <c r="AF591" s="25"/>
      <c r="AG591" s="25"/>
      <c r="AH591" s="25"/>
      <c r="AI591" s="25"/>
      <c r="AJ591" s="25"/>
    </row>
    <row r="592" spans="1:36" ht="12.75" customHeight="1" x14ac:dyDescent="0.25">
      <c r="A592" s="25"/>
      <c r="B592" s="25"/>
      <c r="C592" s="25"/>
      <c r="D592" s="25"/>
      <c r="E592" s="25"/>
      <c r="F592" s="25"/>
      <c r="G592" s="25"/>
      <c r="H592" s="25"/>
      <c r="I592" s="25"/>
      <c r="J592" s="25"/>
      <c r="K592" s="25"/>
      <c r="L592" s="25"/>
      <c r="M592" s="25"/>
      <c r="N592" s="25"/>
      <c r="O592" s="25"/>
      <c r="P592" s="25"/>
      <c r="Q592" s="25"/>
      <c r="R592" s="25"/>
      <c r="S592" s="25"/>
      <c r="T592" s="174"/>
      <c r="U592" s="174"/>
      <c r="V592" s="174"/>
      <c r="W592" s="174"/>
      <c r="X592" s="25"/>
      <c r="Y592" s="25"/>
      <c r="Z592" s="25"/>
      <c r="AA592" s="25"/>
      <c r="AB592" s="25"/>
      <c r="AC592" s="25"/>
      <c r="AD592" s="25"/>
      <c r="AE592" s="25"/>
      <c r="AF592" s="25"/>
      <c r="AG592" s="25"/>
      <c r="AH592" s="25"/>
      <c r="AI592" s="25"/>
      <c r="AJ592" s="25"/>
    </row>
    <row r="593" spans="1:36" ht="12.75" customHeight="1" x14ac:dyDescent="0.25">
      <c r="A593" s="25"/>
      <c r="B593" s="25"/>
      <c r="C593" s="25"/>
      <c r="D593" s="25"/>
      <c r="E593" s="25"/>
      <c r="F593" s="25"/>
      <c r="G593" s="25"/>
      <c r="H593" s="25"/>
      <c r="I593" s="25"/>
      <c r="J593" s="25"/>
      <c r="K593" s="25"/>
      <c r="L593" s="25"/>
      <c r="M593" s="25"/>
      <c r="N593" s="25"/>
      <c r="O593" s="25"/>
      <c r="P593" s="25"/>
      <c r="Q593" s="25"/>
      <c r="R593" s="25"/>
      <c r="S593" s="25"/>
      <c r="T593" s="174"/>
      <c r="U593" s="174"/>
      <c r="V593" s="174"/>
      <c r="W593" s="174"/>
      <c r="X593" s="25"/>
      <c r="Y593" s="25"/>
      <c r="Z593" s="25"/>
      <c r="AA593" s="25"/>
      <c r="AB593" s="25"/>
      <c r="AC593" s="25"/>
      <c r="AD593" s="25"/>
      <c r="AE593" s="25"/>
      <c r="AF593" s="25"/>
      <c r="AG593" s="25"/>
      <c r="AH593" s="25"/>
      <c r="AI593" s="25"/>
      <c r="AJ593" s="25"/>
    </row>
    <row r="594" spans="1:36" ht="12.75" customHeight="1" x14ac:dyDescent="0.25">
      <c r="A594" s="25"/>
      <c r="B594" s="25"/>
      <c r="C594" s="25"/>
      <c r="D594" s="25"/>
      <c r="E594" s="25"/>
      <c r="F594" s="25"/>
      <c r="G594" s="25"/>
      <c r="H594" s="25"/>
      <c r="I594" s="25"/>
      <c r="J594" s="25"/>
      <c r="K594" s="25"/>
      <c r="L594" s="25"/>
      <c r="M594" s="25"/>
      <c r="N594" s="25"/>
      <c r="O594" s="25"/>
      <c r="P594" s="25"/>
      <c r="Q594" s="25"/>
      <c r="R594" s="25"/>
      <c r="S594" s="25"/>
      <c r="T594" s="174"/>
      <c r="U594" s="174"/>
      <c r="V594" s="174"/>
      <c r="W594" s="174"/>
      <c r="X594" s="25"/>
      <c r="Y594" s="25"/>
      <c r="Z594" s="25"/>
      <c r="AA594" s="25"/>
      <c r="AB594" s="25"/>
      <c r="AC594" s="25"/>
      <c r="AD594" s="25"/>
      <c r="AE594" s="25"/>
      <c r="AF594" s="25"/>
      <c r="AG594" s="25"/>
      <c r="AH594" s="25"/>
      <c r="AI594" s="25"/>
      <c r="AJ594" s="25"/>
    </row>
    <row r="595" spans="1:36" ht="12.75" customHeight="1" x14ac:dyDescent="0.25">
      <c r="A595" s="25"/>
      <c r="B595" s="25"/>
      <c r="C595" s="25"/>
      <c r="D595" s="25"/>
      <c r="E595" s="25"/>
      <c r="F595" s="25"/>
      <c r="G595" s="25"/>
      <c r="H595" s="25"/>
      <c r="I595" s="25"/>
      <c r="J595" s="25"/>
      <c r="K595" s="25"/>
      <c r="L595" s="25"/>
      <c r="M595" s="25"/>
      <c r="N595" s="25"/>
      <c r="O595" s="25"/>
      <c r="P595" s="25"/>
      <c r="Q595" s="25"/>
      <c r="R595" s="25"/>
      <c r="S595" s="25"/>
      <c r="T595" s="174"/>
      <c r="U595" s="174"/>
      <c r="V595" s="174"/>
      <c r="W595" s="174"/>
      <c r="X595" s="25"/>
      <c r="Y595" s="25"/>
      <c r="Z595" s="25"/>
      <c r="AA595" s="25"/>
      <c r="AB595" s="25"/>
      <c r="AC595" s="25"/>
      <c r="AD595" s="25"/>
      <c r="AE595" s="25"/>
      <c r="AF595" s="25"/>
      <c r="AG595" s="25"/>
      <c r="AH595" s="25"/>
      <c r="AI595" s="25"/>
      <c r="AJ595" s="25"/>
    </row>
    <row r="596" spans="1:36" ht="12.75" customHeight="1" x14ac:dyDescent="0.25">
      <c r="A596" s="25"/>
      <c r="B596" s="25"/>
      <c r="C596" s="25"/>
      <c r="D596" s="25"/>
      <c r="E596" s="25"/>
      <c r="F596" s="25"/>
      <c r="G596" s="25"/>
      <c r="H596" s="25"/>
      <c r="I596" s="25"/>
      <c r="J596" s="25"/>
      <c r="K596" s="25"/>
      <c r="L596" s="25"/>
      <c r="M596" s="25"/>
      <c r="N596" s="25"/>
      <c r="O596" s="25"/>
      <c r="P596" s="25"/>
      <c r="Q596" s="25"/>
      <c r="R596" s="25"/>
      <c r="S596" s="25"/>
      <c r="T596" s="174"/>
      <c r="U596" s="174"/>
      <c r="V596" s="174"/>
      <c r="W596" s="174"/>
      <c r="X596" s="25"/>
      <c r="Y596" s="25"/>
      <c r="Z596" s="25"/>
      <c r="AA596" s="25"/>
      <c r="AB596" s="25"/>
      <c r="AC596" s="25"/>
      <c r="AD596" s="25"/>
      <c r="AE596" s="25"/>
      <c r="AF596" s="25"/>
      <c r="AG596" s="25"/>
      <c r="AH596" s="25"/>
      <c r="AI596" s="25"/>
      <c r="AJ596" s="25"/>
    </row>
    <row r="597" spans="1:36" ht="12.75" customHeight="1" x14ac:dyDescent="0.25">
      <c r="A597" s="25"/>
      <c r="B597" s="25"/>
      <c r="C597" s="25"/>
      <c r="D597" s="25"/>
      <c r="E597" s="25"/>
      <c r="F597" s="25"/>
      <c r="G597" s="25"/>
      <c r="H597" s="25"/>
      <c r="I597" s="25"/>
      <c r="J597" s="25"/>
      <c r="K597" s="25"/>
      <c r="L597" s="25"/>
      <c r="M597" s="25"/>
      <c r="N597" s="25"/>
      <c r="O597" s="25"/>
      <c r="P597" s="25"/>
      <c r="Q597" s="25"/>
      <c r="R597" s="25"/>
      <c r="S597" s="25"/>
      <c r="T597" s="174"/>
      <c r="U597" s="174"/>
      <c r="V597" s="174"/>
      <c r="W597" s="174"/>
      <c r="X597" s="25"/>
      <c r="Y597" s="25"/>
      <c r="Z597" s="25"/>
      <c r="AA597" s="25"/>
      <c r="AB597" s="25"/>
      <c r="AC597" s="25"/>
      <c r="AD597" s="25"/>
      <c r="AE597" s="25"/>
      <c r="AF597" s="25"/>
      <c r="AG597" s="25"/>
      <c r="AH597" s="25"/>
      <c r="AI597" s="25"/>
      <c r="AJ597" s="25"/>
    </row>
    <row r="598" spans="1:36" ht="12.75" customHeight="1" x14ac:dyDescent="0.25">
      <c r="A598" s="25"/>
      <c r="B598" s="25"/>
      <c r="C598" s="25"/>
      <c r="D598" s="25"/>
      <c r="E598" s="25"/>
      <c r="F598" s="25"/>
      <c r="G598" s="25"/>
      <c r="H598" s="25"/>
      <c r="I598" s="25"/>
      <c r="J598" s="25"/>
      <c r="K598" s="25"/>
      <c r="L598" s="25"/>
      <c r="M598" s="25"/>
      <c r="N598" s="25"/>
      <c r="O598" s="25"/>
      <c r="P598" s="25"/>
      <c r="Q598" s="25"/>
      <c r="R598" s="25"/>
      <c r="S598" s="25"/>
      <c r="T598" s="174"/>
      <c r="U598" s="174"/>
      <c r="V598" s="174"/>
      <c r="W598" s="174"/>
      <c r="X598" s="25"/>
      <c r="Y598" s="25"/>
      <c r="Z598" s="25"/>
      <c r="AA598" s="25"/>
      <c r="AB598" s="25"/>
      <c r="AC598" s="25"/>
      <c r="AD598" s="25"/>
      <c r="AE598" s="25"/>
      <c r="AF598" s="25"/>
      <c r="AG598" s="25"/>
      <c r="AH598" s="25"/>
      <c r="AI598" s="25"/>
      <c r="AJ598" s="25"/>
    </row>
    <row r="599" spans="1:36" ht="12.75" customHeight="1" x14ac:dyDescent="0.25">
      <c r="A599" s="25"/>
      <c r="B599" s="25"/>
      <c r="C599" s="25"/>
      <c r="D599" s="25"/>
      <c r="E599" s="25"/>
      <c r="F599" s="25"/>
      <c r="G599" s="25"/>
      <c r="H599" s="25"/>
      <c r="I599" s="25"/>
      <c r="J599" s="25"/>
      <c r="K599" s="25"/>
      <c r="L599" s="25"/>
      <c r="M599" s="25"/>
      <c r="N599" s="25"/>
      <c r="O599" s="25"/>
      <c r="P599" s="25"/>
      <c r="Q599" s="25"/>
      <c r="R599" s="25"/>
      <c r="S599" s="25"/>
      <c r="T599" s="174"/>
      <c r="U599" s="174"/>
      <c r="V599" s="174"/>
      <c r="W599" s="174"/>
      <c r="X599" s="25"/>
      <c r="Y599" s="25"/>
      <c r="Z599" s="25"/>
      <c r="AA599" s="25"/>
      <c r="AB599" s="25"/>
      <c r="AC599" s="25"/>
      <c r="AD599" s="25"/>
      <c r="AE599" s="25"/>
      <c r="AF599" s="25"/>
      <c r="AG599" s="25"/>
      <c r="AH599" s="25"/>
      <c r="AI599" s="25"/>
      <c r="AJ599" s="25"/>
    </row>
    <row r="600" spans="1:36" ht="12.75" customHeight="1" x14ac:dyDescent="0.25">
      <c r="A600" s="25"/>
      <c r="B600" s="25"/>
      <c r="C600" s="25"/>
      <c r="D600" s="25"/>
      <c r="E600" s="25"/>
      <c r="F600" s="25"/>
      <c r="G600" s="25"/>
      <c r="H600" s="25"/>
      <c r="I600" s="25"/>
      <c r="J600" s="25"/>
      <c r="K600" s="25"/>
      <c r="L600" s="25"/>
      <c r="M600" s="25"/>
      <c r="N600" s="25"/>
      <c r="O600" s="25"/>
      <c r="P600" s="25"/>
      <c r="Q600" s="25"/>
      <c r="R600" s="25"/>
      <c r="S600" s="25"/>
      <c r="T600" s="174"/>
      <c r="U600" s="174"/>
      <c r="V600" s="174"/>
      <c r="W600" s="174"/>
      <c r="X600" s="25"/>
      <c r="Y600" s="25"/>
      <c r="Z600" s="25"/>
      <c r="AA600" s="25"/>
      <c r="AB600" s="25"/>
      <c r="AC600" s="25"/>
      <c r="AD600" s="25"/>
      <c r="AE600" s="25"/>
      <c r="AF600" s="25"/>
      <c r="AG600" s="25"/>
      <c r="AH600" s="25"/>
      <c r="AI600" s="25"/>
      <c r="AJ600" s="25"/>
    </row>
    <row r="601" spans="1:36" ht="12.75" customHeight="1" x14ac:dyDescent="0.25">
      <c r="A601" s="25"/>
      <c r="B601" s="25"/>
      <c r="C601" s="25"/>
      <c r="D601" s="25"/>
      <c r="E601" s="25"/>
      <c r="F601" s="25"/>
      <c r="G601" s="25"/>
      <c r="H601" s="25"/>
      <c r="I601" s="25"/>
      <c r="J601" s="25"/>
      <c r="K601" s="25"/>
      <c r="L601" s="25"/>
      <c r="M601" s="25"/>
      <c r="N601" s="25"/>
      <c r="O601" s="25"/>
      <c r="P601" s="25"/>
      <c r="Q601" s="25"/>
      <c r="R601" s="25"/>
      <c r="S601" s="25"/>
      <c r="T601" s="174"/>
      <c r="U601" s="174"/>
      <c r="V601" s="174"/>
      <c r="W601" s="174"/>
      <c r="X601" s="25"/>
      <c r="Y601" s="25"/>
      <c r="Z601" s="25"/>
      <c r="AA601" s="25"/>
      <c r="AB601" s="25"/>
      <c r="AC601" s="25"/>
      <c r="AD601" s="25"/>
      <c r="AE601" s="25"/>
      <c r="AF601" s="25"/>
      <c r="AG601" s="25"/>
      <c r="AH601" s="25"/>
      <c r="AI601" s="25"/>
      <c r="AJ601" s="25"/>
    </row>
    <row r="602" spans="1:36" ht="12.75" customHeight="1" x14ac:dyDescent="0.25">
      <c r="A602" s="25"/>
      <c r="B602" s="25"/>
      <c r="C602" s="25"/>
      <c r="D602" s="25"/>
      <c r="E602" s="25"/>
      <c r="F602" s="25"/>
      <c r="G602" s="25"/>
      <c r="H602" s="25"/>
      <c r="I602" s="25"/>
      <c r="J602" s="25"/>
      <c r="K602" s="25"/>
      <c r="L602" s="25"/>
      <c r="M602" s="25"/>
      <c r="N602" s="25"/>
      <c r="O602" s="25"/>
      <c r="P602" s="25"/>
      <c r="Q602" s="25"/>
      <c r="R602" s="25"/>
      <c r="S602" s="25"/>
      <c r="T602" s="174"/>
      <c r="U602" s="174"/>
      <c r="V602" s="174"/>
      <c r="W602" s="174"/>
      <c r="X602" s="25"/>
      <c r="Y602" s="25"/>
      <c r="Z602" s="25"/>
      <c r="AA602" s="25"/>
      <c r="AB602" s="25"/>
      <c r="AC602" s="25"/>
      <c r="AD602" s="25"/>
      <c r="AE602" s="25"/>
      <c r="AF602" s="25"/>
      <c r="AG602" s="25"/>
      <c r="AH602" s="25"/>
      <c r="AI602" s="25"/>
      <c r="AJ602" s="25"/>
    </row>
    <row r="603" spans="1:36" ht="12.75" customHeight="1" x14ac:dyDescent="0.25">
      <c r="A603" s="25"/>
      <c r="B603" s="25"/>
      <c r="C603" s="25"/>
      <c r="D603" s="25"/>
      <c r="E603" s="25"/>
      <c r="F603" s="25"/>
      <c r="G603" s="25"/>
      <c r="H603" s="25"/>
      <c r="I603" s="25"/>
      <c r="J603" s="25"/>
      <c r="K603" s="25"/>
      <c r="L603" s="25"/>
      <c r="M603" s="25"/>
      <c r="N603" s="25"/>
      <c r="O603" s="25"/>
      <c r="P603" s="25"/>
      <c r="Q603" s="25"/>
      <c r="R603" s="25"/>
      <c r="S603" s="25"/>
      <c r="T603" s="174"/>
      <c r="U603" s="174"/>
      <c r="V603" s="174"/>
      <c r="W603" s="174"/>
      <c r="X603" s="25"/>
      <c r="Y603" s="25"/>
      <c r="Z603" s="25"/>
      <c r="AA603" s="25"/>
      <c r="AB603" s="25"/>
      <c r="AC603" s="25"/>
      <c r="AD603" s="25"/>
      <c r="AE603" s="25"/>
      <c r="AF603" s="25"/>
      <c r="AG603" s="25"/>
      <c r="AH603" s="25"/>
      <c r="AI603" s="25"/>
      <c r="AJ603" s="25"/>
    </row>
    <row r="604" spans="1:36" ht="12.75" customHeight="1" x14ac:dyDescent="0.25">
      <c r="A604" s="25"/>
      <c r="B604" s="25"/>
      <c r="C604" s="25"/>
      <c r="D604" s="25"/>
      <c r="E604" s="25"/>
      <c r="F604" s="25"/>
      <c r="G604" s="25"/>
      <c r="H604" s="25"/>
      <c r="I604" s="25"/>
      <c r="J604" s="25"/>
      <c r="K604" s="25"/>
      <c r="L604" s="25"/>
      <c r="M604" s="25"/>
      <c r="N604" s="25"/>
      <c r="O604" s="25"/>
      <c r="P604" s="25"/>
      <c r="Q604" s="25"/>
      <c r="R604" s="25"/>
      <c r="S604" s="25"/>
      <c r="T604" s="174"/>
      <c r="U604" s="174"/>
      <c r="V604" s="174"/>
      <c r="W604" s="174"/>
      <c r="X604" s="25"/>
      <c r="Y604" s="25"/>
      <c r="Z604" s="25"/>
      <c r="AA604" s="25"/>
      <c r="AB604" s="25"/>
      <c r="AC604" s="25"/>
      <c r="AD604" s="25"/>
      <c r="AE604" s="25"/>
      <c r="AF604" s="25"/>
      <c r="AG604" s="25"/>
      <c r="AH604" s="25"/>
      <c r="AI604" s="25"/>
      <c r="AJ604" s="25"/>
    </row>
    <row r="605" spans="1:36" ht="12.75" customHeight="1" x14ac:dyDescent="0.25">
      <c r="A605" s="25"/>
      <c r="B605" s="25"/>
      <c r="C605" s="25"/>
      <c r="D605" s="25"/>
      <c r="E605" s="25"/>
      <c r="F605" s="25"/>
      <c r="G605" s="25"/>
      <c r="H605" s="25"/>
      <c r="I605" s="25"/>
      <c r="J605" s="25"/>
      <c r="K605" s="25"/>
      <c r="L605" s="25"/>
      <c r="M605" s="25"/>
      <c r="N605" s="25"/>
      <c r="O605" s="25"/>
      <c r="P605" s="25"/>
      <c r="Q605" s="25"/>
      <c r="R605" s="25"/>
      <c r="S605" s="25"/>
      <c r="T605" s="174"/>
      <c r="U605" s="174"/>
      <c r="V605" s="174"/>
      <c r="W605" s="174"/>
      <c r="X605" s="25"/>
      <c r="Y605" s="25"/>
      <c r="Z605" s="25"/>
      <c r="AA605" s="25"/>
      <c r="AB605" s="25"/>
      <c r="AC605" s="25"/>
      <c r="AD605" s="25"/>
      <c r="AE605" s="25"/>
      <c r="AF605" s="25"/>
      <c r="AG605" s="25"/>
      <c r="AH605" s="25"/>
      <c r="AI605" s="25"/>
      <c r="AJ605" s="25"/>
    </row>
    <row r="606" spans="1:36" ht="12.75" customHeight="1" x14ac:dyDescent="0.25">
      <c r="A606" s="25"/>
      <c r="B606" s="25"/>
      <c r="C606" s="25"/>
      <c r="D606" s="25"/>
      <c r="E606" s="25"/>
      <c r="F606" s="25"/>
      <c r="G606" s="25"/>
      <c r="H606" s="25"/>
      <c r="I606" s="25"/>
      <c r="J606" s="25"/>
      <c r="K606" s="25"/>
      <c r="L606" s="25"/>
      <c r="M606" s="25"/>
      <c r="N606" s="25"/>
      <c r="O606" s="25"/>
      <c r="P606" s="25"/>
      <c r="Q606" s="25"/>
      <c r="R606" s="25"/>
      <c r="S606" s="25"/>
      <c r="T606" s="174"/>
      <c r="U606" s="174"/>
      <c r="V606" s="174"/>
      <c r="W606" s="174"/>
      <c r="X606" s="25"/>
      <c r="Y606" s="25"/>
      <c r="Z606" s="25"/>
      <c r="AA606" s="25"/>
      <c r="AB606" s="25"/>
      <c r="AC606" s="25"/>
      <c r="AD606" s="25"/>
      <c r="AE606" s="25"/>
      <c r="AF606" s="25"/>
      <c r="AG606" s="25"/>
      <c r="AH606" s="25"/>
      <c r="AI606" s="25"/>
      <c r="AJ606" s="25"/>
    </row>
    <row r="607" spans="1:36" ht="12.75" customHeight="1" x14ac:dyDescent="0.25">
      <c r="A607" s="25"/>
      <c r="B607" s="25"/>
      <c r="C607" s="25"/>
      <c r="D607" s="25"/>
      <c r="E607" s="25"/>
      <c r="F607" s="25"/>
      <c r="G607" s="25"/>
      <c r="H607" s="25"/>
      <c r="I607" s="25"/>
      <c r="J607" s="25"/>
      <c r="K607" s="25"/>
      <c r="L607" s="25"/>
      <c r="M607" s="25"/>
      <c r="N607" s="25"/>
      <c r="O607" s="25"/>
      <c r="P607" s="25"/>
      <c r="Q607" s="25"/>
      <c r="R607" s="25"/>
      <c r="S607" s="25"/>
      <c r="T607" s="174"/>
      <c r="U607" s="174"/>
      <c r="V607" s="174"/>
      <c r="W607" s="174"/>
      <c r="X607" s="25"/>
      <c r="Y607" s="25"/>
      <c r="Z607" s="25"/>
      <c r="AA607" s="25"/>
      <c r="AB607" s="25"/>
      <c r="AC607" s="25"/>
      <c r="AD607" s="25"/>
      <c r="AE607" s="25"/>
      <c r="AF607" s="25"/>
      <c r="AG607" s="25"/>
      <c r="AH607" s="25"/>
      <c r="AI607" s="25"/>
      <c r="AJ607" s="25"/>
    </row>
    <row r="608" spans="1:36" ht="12.75" customHeight="1" x14ac:dyDescent="0.25">
      <c r="A608" s="25"/>
      <c r="B608" s="25"/>
      <c r="C608" s="25"/>
      <c r="D608" s="25"/>
      <c r="E608" s="25"/>
      <c r="F608" s="25"/>
      <c r="G608" s="25"/>
      <c r="H608" s="25"/>
      <c r="I608" s="25"/>
      <c r="J608" s="25"/>
      <c r="K608" s="25"/>
      <c r="L608" s="25"/>
      <c r="M608" s="25"/>
      <c r="N608" s="25"/>
      <c r="O608" s="25"/>
      <c r="P608" s="25"/>
      <c r="Q608" s="25"/>
      <c r="R608" s="25"/>
      <c r="S608" s="25"/>
      <c r="T608" s="174"/>
      <c r="U608" s="174"/>
      <c r="V608" s="174"/>
      <c r="W608" s="174"/>
      <c r="X608" s="25"/>
      <c r="Y608" s="25"/>
      <c r="Z608" s="25"/>
      <c r="AA608" s="25"/>
      <c r="AB608" s="25"/>
      <c r="AC608" s="25"/>
      <c r="AD608" s="25"/>
      <c r="AE608" s="25"/>
      <c r="AF608" s="25"/>
      <c r="AG608" s="25"/>
      <c r="AH608" s="25"/>
      <c r="AI608" s="25"/>
      <c r="AJ608" s="25"/>
    </row>
    <row r="609" spans="1:36" ht="12.75" customHeight="1" x14ac:dyDescent="0.25">
      <c r="A609" s="25"/>
      <c r="B609" s="25"/>
      <c r="C609" s="25"/>
      <c r="D609" s="25"/>
      <c r="E609" s="25"/>
      <c r="F609" s="25"/>
      <c r="G609" s="25"/>
      <c r="H609" s="25"/>
      <c r="I609" s="25"/>
      <c r="J609" s="25"/>
      <c r="K609" s="25"/>
      <c r="L609" s="25"/>
      <c r="M609" s="25"/>
      <c r="N609" s="25"/>
      <c r="O609" s="25"/>
      <c r="P609" s="25"/>
      <c r="Q609" s="25"/>
      <c r="R609" s="25"/>
      <c r="S609" s="25"/>
      <c r="T609" s="174"/>
      <c r="U609" s="174"/>
      <c r="V609" s="174"/>
      <c r="W609" s="174"/>
      <c r="X609" s="25"/>
      <c r="Y609" s="25"/>
      <c r="Z609" s="25"/>
      <c r="AA609" s="25"/>
      <c r="AB609" s="25"/>
      <c r="AC609" s="25"/>
      <c r="AD609" s="25"/>
      <c r="AE609" s="25"/>
      <c r="AF609" s="25"/>
      <c r="AG609" s="25"/>
      <c r="AH609" s="25"/>
      <c r="AI609" s="25"/>
      <c r="AJ609" s="25"/>
    </row>
    <row r="610" spans="1:36" ht="12.75" customHeight="1" x14ac:dyDescent="0.25">
      <c r="A610" s="25"/>
      <c r="B610" s="25"/>
      <c r="C610" s="25"/>
      <c r="D610" s="25"/>
      <c r="E610" s="25"/>
      <c r="F610" s="25"/>
      <c r="G610" s="25"/>
      <c r="H610" s="25"/>
      <c r="I610" s="25"/>
      <c r="J610" s="25"/>
      <c r="K610" s="25"/>
      <c r="L610" s="25"/>
      <c r="M610" s="25"/>
      <c r="N610" s="25"/>
      <c r="O610" s="25"/>
      <c r="P610" s="25"/>
      <c r="Q610" s="25"/>
      <c r="R610" s="25"/>
      <c r="S610" s="25"/>
      <c r="T610" s="174"/>
      <c r="U610" s="174"/>
      <c r="V610" s="174"/>
      <c r="W610" s="174"/>
      <c r="X610" s="25"/>
      <c r="Y610" s="25"/>
      <c r="Z610" s="25"/>
      <c r="AA610" s="25"/>
      <c r="AB610" s="25"/>
      <c r="AC610" s="25"/>
      <c r="AD610" s="25"/>
      <c r="AE610" s="25"/>
      <c r="AF610" s="25"/>
      <c r="AG610" s="25"/>
      <c r="AH610" s="25"/>
      <c r="AI610" s="25"/>
      <c r="AJ610" s="25"/>
    </row>
    <row r="611" spans="1:36" ht="12.75" customHeight="1" x14ac:dyDescent="0.25">
      <c r="A611" s="25"/>
      <c r="B611" s="25"/>
      <c r="C611" s="25"/>
      <c r="D611" s="25"/>
      <c r="E611" s="25"/>
      <c r="F611" s="25"/>
      <c r="G611" s="25"/>
      <c r="H611" s="25"/>
      <c r="I611" s="25"/>
      <c r="J611" s="25"/>
      <c r="K611" s="25"/>
      <c r="L611" s="25"/>
      <c r="M611" s="25"/>
      <c r="N611" s="25"/>
      <c r="O611" s="25"/>
      <c r="P611" s="25"/>
      <c r="Q611" s="25"/>
      <c r="R611" s="25"/>
      <c r="S611" s="25"/>
      <c r="T611" s="174"/>
      <c r="U611" s="174"/>
      <c r="V611" s="174"/>
      <c r="W611" s="174"/>
      <c r="X611" s="25"/>
      <c r="Y611" s="25"/>
      <c r="Z611" s="25"/>
      <c r="AA611" s="25"/>
      <c r="AB611" s="25"/>
      <c r="AC611" s="25"/>
      <c r="AD611" s="25"/>
      <c r="AE611" s="25"/>
      <c r="AF611" s="25"/>
      <c r="AG611" s="25"/>
      <c r="AH611" s="25"/>
      <c r="AI611" s="25"/>
      <c r="AJ611" s="25"/>
    </row>
    <row r="612" spans="1:36" ht="12.75" customHeight="1" x14ac:dyDescent="0.25">
      <c r="A612" s="25"/>
      <c r="B612" s="25"/>
      <c r="C612" s="25"/>
      <c r="D612" s="25"/>
      <c r="E612" s="25"/>
      <c r="F612" s="25"/>
      <c r="G612" s="25"/>
      <c r="H612" s="25"/>
      <c r="I612" s="25"/>
      <c r="J612" s="25"/>
      <c r="K612" s="25"/>
      <c r="L612" s="25"/>
      <c r="M612" s="25"/>
      <c r="N612" s="25"/>
      <c r="O612" s="25"/>
      <c r="P612" s="25"/>
      <c r="Q612" s="25"/>
      <c r="R612" s="25"/>
      <c r="S612" s="25"/>
      <c r="T612" s="174"/>
      <c r="U612" s="174"/>
      <c r="V612" s="174"/>
      <c r="W612" s="174"/>
      <c r="X612" s="25"/>
      <c r="Y612" s="25"/>
      <c r="Z612" s="25"/>
      <c r="AA612" s="25"/>
      <c r="AB612" s="25"/>
      <c r="AC612" s="25"/>
      <c r="AD612" s="25"/>
      <c r="AE612" s="25"/>
      <c r="AF612" s="25"/>
      <c r="AG612" s="25"/>
      <c r="AH612" s="25"/>
      <c r="AI612" s="25"/>
      <c r="AJ612" s="25"/>
    </row>
    <row r="613" spans="1:36" ht="12.75" customHeight="1" x14ac:dyDescent="0.25">
      <c r="A613" s="25"/>
      <c r="B613" s="25"/>
      <c r="C613" s="25"/>
      <c r="D613" s="25"/>
      <c r="E613" s="25"/>
      <c r="F613" s="25"/>
      <c r="G613" s="25"/>
      <c r="H613" s="25"/>
      <c r="I613" s="25"/>
      <c r="J613" s="25"/>
      <c r="K613" s="25"/>
      <c r="L613" s="25"/>
      <c r="M613" s="25"/>
      <c r="N613" s="25"/>
      <c r="O613" s="25"/>
      <c r="P613" s="25"/>
      <c r="Q613" s="25"/>
      <c r="R613" s="25"/>
      <c r="S613" s="25"/>
      <c r="T613" s="174"/>
      <c r="U613" s="174"/>
      <c r="V613" s="174"/>
      <c r="W613" s="174"/>
      <c r="X613" s="25"/>
      <c r="Y613" s="25"/>
      <c r="Z613" s="25"/>
      <c r="AA613" s="25"/>
      <c r="AB613" s="25"/>
      <c r="AC613" s="25"/>
      <c r="AD613" s="25"/>
      <c r="AE613" s="25"/>
      <c r="AF613" s="25"/>
      <c r="AG613" s="25"/>
      <c r="AH613" s="25"/>
      <c r="AI613" s="25"/>
      <c r="AJ613" s="25"/>
    </row>
    <row r="614" spans="1:36" ht="12.75" customHeight="1" x14ac:dyDescent="0.25">
      <c r="A614" s="25"/>
      <c r="B614" s="25"/>
      <c r="C614" s="25"/>
      <c r="D614" s="25"/>
      <c r="E614" s="25"/>
      <c r="F614" s="25"/>
      <c r="G614" s="25"/>
      <c r="H614" s="25"/>
      <c r="I614" s="25"/>
      <c r="J614" s="25"/>
      <c r="K614" s="25"/>
      <c r="L614" s="25"/>
      <c r="M614" s="25"/>
      <c r="N614" s="25"/>
      <c r="O614" s="25"/>
      <c r="P614" s="25"/>
      <c r="Q614" s="25"/>
      <c r="R614" s="25"/>
      <c r="S614" s="25"/>
      <c r="T614" s="174"/>
      <c r="U614" s="174"/>
      <c r="V614" s="174"/>
      <c r="W614" s="174"/>
      <c r="X614" s="25"/>
      <c r="Y614" s="25"/>
      <c r="Z614" s="25"/>
      <c r="AA614" s="25"/>
      <c r="AB614" s="25"/>
      <c r="AC614" s="25"/>
      <c r="AD614" s="25"/>
      <c r="AE614" s="25"/>
      <c r="AF614" s="25"/>
      <c r="AG614" s="25"/>
      <c r="AH614" s="25"/>
      <c r="AI614" s="25"/>
      <c r="AJ614" s="25"/>
    </row>
    <row r="615" spans="1:36" ht="12.75" customHeight="1" x14ac:dyDescent="0.25">
      <c r="A615" s="25"/>
      <c r="B615" s="25"/>
      <c r="C615" s="25"/>
      <c r="D615" s="25"/>
      <c r="E615" s="25"/>
      <c r="F615" s="25"/>
      <c r="G615" s="25"/>
      <c r="H615" s="25"/>
      <c r="I615" s="25"/>
      <c r="J615" s="25"/>
      <c r="K615" s="25"/>
      <c r="L615" s="25"/>
      <c r="M615" s="25"/>
      <c r="N615" s="25"/>
      <c r="O615" s="25"/>
      <c r="P615" s="25"/>
      <c r="Q615" s="25"/>
      <c r="R615" s="25"/>
      <c r="S615" s="25"/>
      <c r="T615" s="174"/>
      <c r="U615" s="174"/>
      <c r="V615" s="174"/>
      <c r="W615" s="174"/>
      <c r="X615" s="25"/>
      <c r="Y615" s="25"/>
      <c r="Z615" s="25"/>
      <c r="AA615" s="25"/>
      <c r="AB615" s="25"/>
      <c r="AC615" s="25"/>
      <c r="AD615" s="25"/>
      <c r="AE615" s="25"/>
      <c r="AF615" s="25"/>
      <c r="AG615" s="25"/>
      <c r="AH615" s="25"/>
      <c r="AI615" s="25"/>
      <c r="AJ615" s="25"/>
    </row>
    <row r="616" spans="1:36" ht="12.75" customHeight="1" x14ac:dyDescent="0.25">
      <c r="A616" s="25"/>
      <c r="B616" s="25"/>
      <c r="C616" s="25"/>
      <c r="D616" s="25"/>
      <c r="E616" s="25"/>
      <c r="F616" s="25"/>
      <c r="G616" s="25"/>
      <c r="H616" s="25"/>
      <c r="I616" s="25"/>
      <c r="J616" s="25"/>
      <c r="K616" s="25"/>
      <c r="L616" s="25"/>
      <c r="M616" s="25"/>
      <c r="N616" s="25"/>
      <c r="O616" s="25"/>
      <c r="P616" s="25"/>
      <c r="Q616" s="25"/>
      <c r="R616" s="25"/>
      <c r="S616" s="25"/>
      <c r="T616" s="174"/>
      <c r="U616" s="174"/>
      <c r="V616" s="174"/>
      <c r="W616" s="174"/>
      <c r="X616" s="25"/>
      <c r="Y616" s="25"/>
      <c r="Z616" s="25"/>
      <c r="AA616" s="25"/>
      <c r="AB616" s="25"/>
      <c r="AC616" s="25"/>
      <c r="AD616" s="25"/>
      <c r="AE616" s="25"/>
      <c r="AF616" s="25"/>
      <c r="AG616" s="25"/>
      <c r="AH616" s="25"/>
      <c r="AI616" s="25"/>
      <c r="AJ616" s="25"/>
    </row>
    <row r="617" spans="1:36" ht="12.75" customHeight="1" x14ac:dyDescent="0.25">
      <c r="A617" s="25"/>
      <c r="B617" s="25"/>
      <c r="C617" s="25"/>
      <c r="D617" s="25"/>
      <c r="E617" s="25"/>
      <c r="F617" s="25"/>
      <c r="G617" s="25"/>
      <c r="H617" s="25"/>
      <c r="I617" s="25"/>
      <c r="J617" s="25"/>
      <c r="K617" s="25"/>
      <c r="L617" s="25"/>
      <c r="M617" s="25"/>
      <c r="N617" s="25"/>
      <c r="O617" s="25"/>
      <c r="P617" s="25"/>
      <c r="Q617" s="25"/>
      <c r="R617" s="25"/>
      <c r="S617" s="25"/>
      <c r="T617" s="174"/>
      <c r="U617" s="174"/>
      <c r="V617" s="174"/>
      <c r="W617" s="174"/>
      <c r="X617" s="25"/>
      <c r="Y617" s="25"/>
      <c r="Z617" s="25"/>
      <c r="AA617" s="25"/>
      <c r="AB617" s="25"/>
      <c r="AC617" s="25"/>
      <c r="AD617" s="25"/>
      <c r="AE617" s="25"/>
      <c r="AF617" s="25"/>
      <c r="AG617" s="25"/>
      <c r="AH617" s="25"/>
      <c r="AI617" s="25"/>
      <c r="AJ617" s="25"/>
    </row>
    <row r="618" spans="1:36" ht="12.75" customHeight="1" x14ac:dyDescent="0.25">
      <c r="A618" s="25"/>
      <c r="B618" s="25"/>
      <c r="C618" s="25"/>
      <c r="D618" s="25"/>
      <c r="E618" s="25"/>
      <c r="F618" s="25"/>
      <c r="G618" s="25"/>
      <c r="H618" s="25"/>
      <c r="I618" s="25"/>
      <c r="J618" s="25"/>
      <c r="K618" s="25"/>
      <c r="L618" s="25"/>
      <c r="M618" s="25"/>
      <c r="N618" s="25"/>
      <c r="O618" s="25"/>
      <c r="P618" s="25"/>
      <c r="Q618" s="25"/>
      <c r="R618" s="25"/>
      <c r="S618" s="25"/>
      <c r="T618" s="174"/>
      <c r="U618" s="174"/>
      <c r="V618" s="174"/>
      <c r="W618" s="174"/>
      <c r="X618" s="25"/>
      <c r="Y618" s="25"/>
      <c r="Z618" s="25"/>
      <c r="AA618" s="25"/>
      <c r="AB618" s="25"/>
      <c r="AC618" s="25"/>
      <c r="AD618" s="25"/>
      <c r="AE618" s="25"/>
      <c r="AF618" s="25"/>
      <c r="AG618" s="25"/>
      <c r="AH618" s="25"/>
      <c r="AI618" s="25"/>
      <c r="AJ618" s="25"/>
    </row>
    <row r="619" spans="1:36" ht="12.75" customHeight="1" x14ac:dyDescent="0.25">
      <c r="A619" s="25"/>
      <c r="B619" s="25"/>
      <c r="C619" s="25"/>
      <c r="D619" s="25"/>
      <c r="E619" s="25"/>
      <c r="F619" s="25"/>
      <c r="G619" s="25"/>
      <c r="H619" s="25"/>
      <c r="I619" s="25"/>
      <c r="J619" s="25"/>
      <c r="K619" s="25"/>
      <c r="L619" s="25"/>
      <c r="M619" s="25"/>
      <c r="N619" s="25"/>
      <c r="O619" s="25"/>
      <c r="P619" s="25"/>
      <c r="Q619" s="25"/>
      <c r="R619" s="25"/>
      <c r="S619" s="25"/>
      <c r="T619" s="174"/>
      <c r="U619" s="174"/>
      <c r="V619" s="174"/>
      <c r="W619" s="174"/>
      <c r="X619" s="25"/>
      <c r="Y619" s="25"/>
      <c r="Z619" s="25"/>
      <c r="AA619" s="25"/>
      <c r="AB619" s="25"/>
      <c r="AC619" s="25"/>
      <c r="AD619" s="25"/>
      <c r="AE619" s="25"/>
      <c r="AF619" s="25"/>
      <c r="AG619" s="25"/>
      <c r="AH619" s="25"/>
      <c r="AI619" s="25"/>
      <c r="AJ619" s="25"/>
    </row>
    <row r="620" spans="1:36" ht="12.75" customHeight="1" x14ac:dyDescent="0.25">
      <c r="A620" s="25"/>
      <c r="B620" s="25"/>
      <c r="C620" s="25"/>
      <c r="D620" s="25"/>
      <c r="E620" s="25"/>
      <c r="F620" s="25"/>
      <c r="G620" s="25"/>
      <c r="H620" s="25"/>
      <c r="I620" s="25"/>
      <c r="J620" s="25"/>
      <c r="K620" s="25"/>
      <c r="L620" s="25"/>
      <c r="M620" s="25"/>
      <c r="N620" s="25"/>
      <c r="O620" s="25"/>
      <c r="P620" s="25"/>
      <c r="Q620" s="25"/>
      <c r="R620" s="25"/>
      <c r="S620" s="25"/>
      <c r="T620" s="174"/>
      <c r="U620" s="174"/>
      <c r="V620" s="174"/>
      <c r="W620" s="174"/>
      <c r="X620" s="25"/>
      <c r="Y620" s="25"/>
      <c r="Z620" s="25"/>
      <c r="AA620" s="25"/>
      <c r="AB620" s="25"/>
      <c r="AC620" s="25"/>
      <c r="AD620" s="25"/>
      <c r="AE620" s="25"/>
      <c r="AF620" s="25"/>
      <c r="AG620" s="25"/>
      <c r="AH620" s="25"/>
      <c r="AI620" s="25"/>
      <c r="AJ620" s="25"/>
    </row>
    <row r="621" spans="1:36" ht="12.75" customHeight="1" x14ac:dyDescent="0.25">
      <c r="A621" s="25"/>
      <c r="B621" s="25"/>
      <c r="C621" s="25"/>
      <c r="D621" s="25"/>
      <c r="E621" s="25"/>
      <c r="F621" s="25"/>
      <c r="G621" s="25"/>
      <c r="H621" s="25"/>
      <c r="I621" s="25"/>
      <c r="J621" s="25"/>
      <c r="K621" s="25"/>
      <c r="L621" s="25"/>
      <c r="M621" s="25"/>
      <c r="N621" s="25"/>
      <c r="O621" s="25"/>
      <c r="P621" s="25"/>
      <c r="Q621" s="25"/>
      <c r="R621" s="25"/>
      <c r="S621" s="25"/>
      <c r="T621" s="174"/>
      <c r="U621" s="174"/>
      <c r="V621" s="174"/>
      <c r="W621" s="174"/>
      <c r="X621" s="25"/>
      <c r="Y621" s="25"/>
      <c r="Z621" s="25"/>
      <c r="AA621" s="25"/>
      <c r="AB621" s="25"/>
      <c r="AC621" s="25"/>
      <c r="AD621" s="25"/>
      <c r="AE621" s="25"/>
      <c r="AF621" s="25"/>
      <c r="AG621" s="25"/>
      <c r="AH621" s="25"/>
      <c r="AI621" s="25"/>
      <c r="AJ621" s="25"/>
    </row>
    <row r="622" spans="1:36" ht="12.75" customHeight="1" x14ac:dyDescent="0.25">
      <c r="A622" s="25"/>
      <c r="B622" s="25"/>
      <c r="C622" s="25"/>
      <c r="D622" s="25"/>
      <c r="E622" s="25"/>
      <c r="F622" s="25"/>
      <c r="G622" s="25"/>
      <c r="H622" s="25"/>
      <c r="I622" s="25"/>
      <c r="J622" s="25"/>
      <c r="K622" s="25"/>
      <c r="L622" s="25"/>
      <c r="M622" s="25"/>
      <c r="N622" s="25"/>
      <c r="O622" s="25"/>
      <c r="P622" s="25"/>
      <c r="Q622" s="25"/>
      <c r="R622" s="25"/>
      <c r="S622" s="25"/>
      <c r="T622" s="174"/>
      <c r="U622" s="174"/>
      <c r="V622" s="174"/>
      <c r="W622" s="174"/>
      <c r="X622" s="25"/>
      <c r="Y622" s="25"/>
      <c r="Z622" s="25"/>
      <c r="AA622" s="25"/>
      <c r="AB622" s="25"/>
      <c r="AC622" s="25"/>
      <c r="AD622" s="25"/>
      <c r="AE622" s="25"/>
      <c r="AF622" s="25"/>
      <c r="AG622" s="25"/>
      <c r="AH622" s="25"/>
      <c r="AI622" s="25"/>
      <c r="AJ622" s="25"/>
    </row>
    <row r="623" spans="1:36" ht="12.75" customHeight="1" x14ac:dyDescent="0.25">
      <c r="A623" s="25"/>
      <c r="B623" s="25"/>
      <c r="C623" s="25"/>
      <c r="D623" s="25"/>
      <c r="E623" s="25"/>
      <c r="F623" s="25"/>
      <c r="G623" s="25"/>
      <c r="H623" s="25"/>
      <c r="I623" s="25"/>
      <c r="J623" s="25"/>
      <c r="K623" s="25"/>
      <c r="L623" s="25"/>
      <c r="M623" s="25"/>
      <c r="N623" s="25"/>
      <c r="O623" s="25"/>
      <c r="P623" s="25"/>
      <c r="Q623" s="25"/>
      <c r="R623" s="25"/>
      <c r="S623" s="25"/>
      <c r="T623" s="174"/>
      <c r="U623" s="174"/>
      <c r="V623" s="174"/>
      <c r="W623" s="174"/>
      <c r="X623" s="25"/>
      <c r="Y623" s="25"/>
      <c r="Z623" s="25"/>
      <c r="AA623" s="25"/>
      <c r="AB623" s="25"/>
      <c r="AC623" s="25"/>
      <c r="AD623" s="25"/>
      <c r="AE623" s="25"/>
      <c r="AF623" s="25"/>
      <c r="AG623" s="25"/>
      <c r="AH623" s="25"/>
      <c r="AI623" s="25"/>
      <c r="AJ623" s="25"/>
    </row>
    <row r="624" spans="1:36" ht="12.75" customHeight="1" x14ac:dyDescent="0.25">
      <c r="A624" s="25"/>
      <c r="B624" s="25"/>
      <c r="C624" s="25"/>
      <c r="D624" s="25"/>
      <c r="E624" s="25"/>
      <c r="F624" s="25"/>
      <c r="G624" s="25"/>
      <c r="H624" s="25"/>
      <c r="I624" s="25"/>
      <c r="J624" s="25"/>
      <c r="K624" s="25"/>
      <c r="L624" s="25"/>
      <c r="M624" s="25"/>
      <c r="N624" s="25"/>
      <c r="O624" s="25"/>
      <c r="P624" s="25"/>
      <c r="Q624" s="25"/>
      <c r="R624" s="25"/>
      <c r="S624" s="25"/>
      <c r="T624" s="174"/>
      <c r="U624" s="174"/>
      <c r="V624" s="174"/>
      <c r="W624" s="174"/>
      <c r="X624" s="25"/>
      <c r="Y624" s="25"/>
      <c r="Z624" s="25"/>
      <c r="AA624" s="25"/>
      <c r="AB624" s="25"/>
      <c r="AC624" s="25"/>
      <c r="AD624" s="25"/>
      <c r="AE624" s="25"/>
      <c r="AF624" s="25"/>
      <c r="AG624" s="25"/>
      <c r="AH624" s="25"/>
      <c r="AI624" s="25"/>
      <c r="AJ624" s="25"/>
    </row>
    <row r="625" spans="1:36" ht="12.75" customHeight="1" x14ac:dyDescent="0.25">
      <c r="A625" s="25"/>
      <c r="B625" s="25"/>
      <c r="C625" s="25"/>
      <c r="D625" s="25"/>
      <c r="E625" s="25"/>
      <c r="F625" s="25"/>
      <c r="G625" s="25"/>
      <c r="H625" s="25"/>
      <c r="I625" s="25"/>
      <c r="J625" s="25"/>
      <c r="K625" s="25"/>
      <c r="L625" s="25"/>
      <c r="M625" s="25"/>
      <c r="N625" s="25"/>
      <c r="O625" s="25"/>
      <c r="P625" s="25"/>
      <c r="Q625" s="25"/>
      <c r="R625" s="25"/>
      <c r="S625" s="25"/>
      <c r="T625" s="174"/>
      <c r="U625" s="174"/>
      <c r="V625" s="174"/>
      <c r="W625" s="174"/>
      <c r="X625" s="25"/>
      <c r="Y625" s="25"/>
      <c r="Z625" s="25"/>
      <c r="AA625" s="25"/>
      <c r="AB625" s="25"/>
      <c r="AC625" s="25"/>
      <c r="AD625" s="25"/>
      <c r="AE625" s="25"/>
      <c r="AF625" s="25"/>
      <c r="AG625" s="25"/>
      <c r="AH625" s="25"/>
      <c r="AI625" s="25"/>
      <c r="AJ625" s="25"/>
    </row>
    <row r="626" spans="1:36" ht="12.75" customHeight="1" x14ac:dyDescent="0.25">
      <c r="A626" s="25"/>
      <c r="B626" s="25"/>
      <c r="C626" s="25"/>
      <c r="D626" s="25"/>
      <c r="E626" s="25"/>
      <c r="F626" s="25"/>
      <c r="G626" s="25"/>
      <c r="H626" s="25"/>
      <c r="I626" s="25"/>
      <c r="J626" s="25"/>
      <c r="K626" s="25"/>
      <c r="L626" s="25"/>
      <c r="M626" s="25"/>
      <c r="N626" s="25"/>
      <c r="O626" s="25"/>
      <c r="P626" s="25"/>
      <c r="Q626" s="25"/>
      <c r="R626" s="25"/>
      <c r="S626" s="25"/>
      <c r="T626" s="174"/>
      <c r="U626" s="174"/>
      <c r="V626" s="174"/>
      <c r="W626" s="174"/>
      <c r="X626" s="25"/>
      <c r="Y626" s="25"/>
      <c r="Z626" s="25"/>
      <c r="AA626" s="25"/>
      <c r="AB626" s="25"/>
      <c r="AC626" s="25"/>
      <c r="AD626" s="25"/>
      <c r="AE626" s="25"/>
      <c r="AF626" s="25"/>
      <c r="AG626" s="25"/>
      <c r="AH626" s="25"/>
      <c r="AI626" s="25"/>
      <c r="AJ626" s="25"/>
    </row>
    <row r="627" spans="1:36" ht="12.75" customHeight="1" x14ac:dyDescent="0.25">
      <c r="A627" s="25"/>
      <c r="B627" s="25"/>
      <c r="C627" s="25"/>
      <c r="D627" s="25"/>
      <c r="E627" s="25"/>
      <c r="F627" s="25"/>
      <c r="G627" s="25"/>
      <c r="H627" s="25"/>
      <c r="I627" s="25"/>
      <c r="J627" s="25"/>
      <c r="K627" s="25"/>
      <c r="L627" s="25"/>
      <c r="M627" s="25"/>
      <c r="N627" s="25"/>
      <c r="O627" s="25"/>
      <c r="P627" s="25"/>
      <c r="Q627" s="25"/>
      <c r="R627" s="25"/>
      <c r="S627" s="25"/>
      <c r="T627" s="174"/>
      <c r="U627" s="174"/>
      <c r="V627" s="174"/>
      <c r="W627" s="174"/>
      <c r="X627" s="25"/>
      <c r="Y627" s="25"/>
      <c r="Z627" s="25"/>
      <c r="AA627" s="25"/>
      <c r="AB627" s="25"/>
      <c r="AC627" s="25"/>
      <c r="AD627" s="25"/>
      <c r="AE627" s="25"/>
      <c r="AF627" s="25"/>
      <c r="AG627" s="25"/>
      <c r="AH627" s="25"/>
      <c r="AI627" s="25"/>
      <c r="AJ627" s="25"/>
    </row>
    <row r="628" spans="1:36" ht="12.75" customHeight="1" x14ac:dyDescent="0.25">
      <c r="A628" s="25"/>
      <c r="B628" s="25"/>
      <c r="C628" s="25"/>
      <c r="D628" s="25"/>
      <c r="E628" s="25"/>
      <c r="F628" s="25"/>
      <c r="G628" s="25"/>
      <c r="H628" s="25"/>
      <c r="I628" s="25"/>
      <c r="J628" s="25"/>
      <c r="K628" s="25"/>
      <c r="L628" s="25"/>
      <c r="M628" s="25"/>
      <c r="N628" s="25"/>
      <c r="O628" s="25"/>
      <c r="P628" s="25"/>
      <c r="Q628" s="25"/>
      <c r="R628" s="25"/>
      <c r="S628" s="25"/>
      <c r="T628" s="174"/>
      <c r="U628" s="174"/>
      <c r="V628" s="174"/>
      <c r="W628" s="174"/>
      <c r="X628" s="25"/>
      <c r="Y628" s="25"/>
      <c r="Z628" s="25"/>
      <c r="AA628" s="25"/>
      <c r="AB628" s="25"/>
      <c r="AC628" s="25"/>
      <c r="AD628" s="25"/>
      <c r="AE628" s="25"/>
      <c r="AF628" s="25"/>
      <c r="AG628" s="25"/>
      <c r="AH628" s="25"/>
      <c r="AI628" s="25"/>
      <c r="AJ628" s="25"/>
    </row>
    <row r="629" spans="1:36" ht="12.75" customHeight="1" x14ac:dyDescent="0.25">
      <c r="A629" s="25"/>
      <c r="B629" s="25"/>
      <c r="C629" s="25"/>
      <c r="D629" s="25"/>
      <c r="E629" s="25"/>
      <c r="F629" s="25"/>
      <c r="G629" s="25"/>
      <c r="H629" s="25"/>
      <c r="I629" s="25"/>
      <c r="J629" s="25"/>
      <c r="K629" s="25"/>
      <c r="L629" s="25"/>
      <c r="M629" s="25"/>
      <c r="N629" s="25"/>
      <c r="O629" s="25"/>
      <c r="P629" s="25"/>
      <c r="Q629" s="25"/>
      <c r="R629" s="25"/>
      <c r="S629" s="25"/>
      <c r="T629" s="174"/>
      <c r="U629" s="174"/>
      <c r="V629" s="174"/>
      <c r="W629" s="174"/>
      <c r="X629" s="25"/>
      <c r="Y629" s="25"/>
      <c r="Z629" s="25"/>
      <c r="AA629" s="25"/>
      <c r="AB629" s="25"/>
      <c r="AC629" s="25"/>
      <c r="AD629" s="25"/>
      <c r="AE629" s="25"/>
      <c r="AF629" s="25"/>
      <c r="AG629" s="25"/>
      <c r="AH629" s="25"/>
      <c r="AI629" s="25"/>
      <c r="AJ629" s="25"/>
    </row>
    <row r="630" spans="1:36" ht="12.75" customHeight="1" x14ac:dyDescent="0.25">
      <c r="A630" s="25"/>
      <c r="B630" s="25"/>
      <c r="C630" s="25"/>
      <c r="D630" s="25"/>
      <c r="E630" s="25"/>
      <c r="F630" s="25"/>
      <c r="G630" s="25"/>
      <c r="H630" s="25"/>
      <c r="I630" s="25"/>
      <c r="J630" s="25"/>
      <c r="K630" s="25"/>
      <c r="L630" s="25"/>
      <c r="M630" s="25"/>
      <c r="N630" s="25"/>
      <c r="O630" s="25"/>
      <c r="P630" s="25"/>
      <c r="Q630" s="25"/>
      <c r="R630" s="25"/>
      <c r="S630" s="25"/>
      <c r="T630" s="174"/>
      <c r="U630" s="174"/>
      <c r="V630" s="174"/>
      <c r="W630" s="174"/>
      <c r="X630" s="25"/>
      <c r="Y630" s="25"/>
      <c r="Z630" s="25"/>
      <c r="AA630" s="25"/>
      <c r="AB630" s="25"/>
      <c r="AC630" s="25"/>
      <c r="AD630" s="25"/>
      <c r="AE630" s="25"/>
      <c r="AF630" s="25"/>
      <c r="AG630" s="25"/>
      <c r="AH630" s="25"/>
      <c r="AI630" s="25"/>
      <c r="AJ630" s="25"/>
    </row>
    <row r="631" spans="1:36" ht="12.75" customHeight="1" x14ac:dyDescent="0.25">
      <c r="A631" s="25"/>
      <c r="B631" s="25"/>
      <c r="C631" s="25"/>
      <c r="D631" s="25"/>
      <c r="E631" s="25"/>
      <c r="F631" s="25"/>
      <c r="G631" s="25"/>
      <c r="H631" s="25"/>
      <c r="I631" s="25"/>
      <c r="J631" s="25"/>
      <c r="K631" s="25"/>
      <c r="L631" s="25"/>
      <c r="M631" s="25"/>
      <c r="N631" s="25"/>
      <c r="O631" s="25"/>
      <c r="P631" s="25"/>
      <c r="Q631" s="25"/>
      <c r="R631" s="25"/>
      <c r="S631" s="25"/>
      <c r="T631" s="174"/>
      <c r="U631" s="174"/>
      <c r="V631" s="174"/>
      <c r="W631" s="174"/>
      <c r="X631" s="25"/>
      <c r="Y631" s="25"/>
      <c r="Z631" s="25"/>
      <c r="AA631" s="25"/>
      <c r="AB631" s="25"/>
      <c r="AC631" s="25"/>
      <c r="AD631" s="25"/>
      <c r="AE631" s="25"/>
      <c r="AF631" s="25"/>
      <c r="AG631" s="25"/>
      <c r="AH631" s="25"/>
      <c r="AI631" s="25"/>
      <c r="AJ631" s="25"/>
    </row>
    <row r="632" spans="1:36" ht="12.75" customHeight="1" x14ac:dyDescent="0.25">
      <c r="A632" s="25"/>
      <c r="B632" s="25"/>
      <c r="C632" s="25"/>
      <c r="D632" s="25"/>
      <c r="E632" s="25"/>
      <c r="F632" s="25"/>
      <c r="G632" s="25"/>
      <c r="H632" s="25"/>
      <c r="I632" s="25"/>
      <c r="J632" s="25"/>
      <c r="K632" s="25"/>
      <c r="L632" s="25"/>
      <c r="M632" s="25"/>
      <c r="N632" s="25"/>
      <c r="O632" s="25"/>
      <c r="P632" s="25"/>
      <c r="Q632" s="25"/>
      <c r="R632" s="25"/>
      <c r="S632" s="25"/>
      <c r="T632" s="174"/>
      <c r="U632" s="174"/>
      <c r="V632" s="174"/>
      <c r="W632" s="174"/>
      <c r="X632" s="25"/>
      <c r="Y632" s="25"/>
      <c r="Z632" s="25"/>
      <c r="AA632" s="25"/>
      <c r="AB632" s="25"/>
      <c r="AC632" s="25"/>
      <c r="AD632" s="25"/>
      <c r="AE632" s="25"/>
      <c r="AF632" s="25"/>
      <c r="AG632" s="25"/>
      <c r="AH632" s="25"/>
      <c r="AI632" s="25"/>
      <c r="AJ632" s="25"/>
    </row>
    <row r="633" spans="1:36" ht="12.75" customHeight="1" x14ac:dyDescent="0.25">
      <c r="A633" s="25"/>
      <c r="B633" s="25"/>
      <c r="C633" s="25"/>
      <c r="D633" s="25"/>
      <c r="E633" s="25"/>
      <c r="F633" s="25"/>
      <c r="G633" s="25"/>
      <c r="H633" s="25"/>
      <c r="I633" s="25"/>
      <c r="J633" s="25"/>
      <c r="K633" s="25"/>
      <c r="L633" s="25"/>
      <c r="M633" s="25"/>
      <c r="N633" s="25"/>
      <c r="O633" s="25"/>
      <c r="P633" s="25"/>
      <c r="Q633" s="25"/>
      <c r="R633" s="25"/>
      <c r="S633" s="25"/>
      <c r="T633" s="174"/>
      <c r="U633" s="174"/>
      <c r="V633" s="174"/>
      <c r="W633" s="174"/>
      <c r="X633" s="25"/>
      <c r="Y633" s="25"/>
      <c r="Z633" s="25"/>
      <c r="AA633" s="25"/>
      <c r="AB633" s="25"/>
      <c r="AC633" s="25"/>
      <c r="AD633" s="25"/>
      <c r="AE633" s="25"/>
      <c r="AF633" s="25"/>
      <c r="AG633" s="25"/>
      <c r="AH633" s="25"/>
      <c r="AI633" s="25"/>
      <c r="AJ633" s="25"/>
    </row>
    <row r="634" spans="1:36" ht="12.75" customHeight="1" x14ac:dyDescent="0.25">
      <c r="A634" s="25"/>
      <c r="B634" s="25"/>
      <c r="C634" s="25"/>
      <c r="D634" s="25"/>
      <c r="E634" s="25"/>
      <c r="F634" s="25"/>
      <c r="G634" s="25"/>
      <c r="H634" s="25"/>
      <c r="I634" s="25"/>
      <c r="J634" s="25"/>
      <c r="K634" s="25"/>
      <c r="L634" s="25"/>
      <c r="M634" s="25"/>
      <c r="N634" s="25"/>
      <c r="O634" s="25"/>
      <c r="P634" s="25"/>
      <c r="Q634" s="25"/>
      <c r="R634" s="25"/>
      <c r="S634" s="25"/>
      <c r="T634" s="174"/>
      <c r="U634" s="174"/>
      <c r="V634" s="174"/>
      <c r="W634" s="174"/>
      <c r="X634" s="25"/>
      <c r="Y634" s="25"/>
      <c r="Z634" s="25"/>
      <c r="AA634" s="25"/>
      <c r="AB634" s="25"/>
      <c r="AC634" s="25"/>
      <c r="AD634" s="25"/>
      <c r="AE634" s="25"/>
      <c r="AF634" s="25"/>
      <c r="AG634" s="25"/>
      <c r="AH634" s="25"/>
      <c r="AI634" s="25"/>
      <c r="AJ634" s="25"/>
    </row>
    <row r="635" spans="1:36" ht="12.75" customHeight="1" x14ac:dyDescent="0.25">
      <c r="A635" s="25"/>
      <c r="B635" s="25"/>
      <c r="C635" s="25"/>
      <c r="D635" s="25"/>
      <c r="E635" s="25"/>
      <c r="F635" s="25"/>
      <c r="G635" s="25"/>
      <c r="H635" s="25"/>
      <c r="I635" s="25"/>
      <c r="J635" s="25"/>
      <c r="K635" s="25"/>
      <c r="L635" s="25"/>
      <c r="M635" s="25"/>
      <c r="N635" s="25"/>
      <c r="O635" s="25"/>
      <c r="P635" s="25"/>
      <c r="Q635" s="25"/>
      <c r="R635" s="25"/>
      <c r="S635" s="25"/>
      <c r="T635" s="174"/>
      <c r="U635" s="174"/>
      <c r="V635" s="174"/>
      <c r="W635" s="174"/>
      <c r="X635" s="25"/>
      <c r="Y635" s="25"/>
      <c r="Z635" s="25"/>
      <c r="AA635" s="25"/>
      <c r="AB635" s="25"/>
      <c r="AC635" s="25"/>
      <c r="AD635" s="25"/>
      <c r="AE635" s="25"/>
      <c r="AF635" s="25"/>
      <c r="AG635" s="25"/>
      <c r="AH635" s="25"/>
      <c r="AI635" s="25"/>
      <c r="AJ635" s="25"/>
    </row>
    <row r="636" spans="1:36" ht="12.75" customHeight="1" x14ac:dyDescent="0.25">
      <c r="A636" s="25"/>
      <c r="B636" s="25"/>
      <c r="C636" s="25"/>
      <c r="D636" s="25"/>
      <c r="E636" s="25"/>
      <c r="F636" s="25"/>
      <c r="G636" s="25"/>
      <c r="H636" s="25"/>
      <c r="I636" s="25"/>
      <c r="J636" s="25"/>
      <c r="K636" s="25"/>
      <c r="L636" s="25"/>
      <c r="M636" s="25"/>
      <c r="N636" s="25"/>
      <c r="O636" s="25"/>
      <c r="P636" s="25"/>
      <c r="Q636" s="25"/>
      <c r="R636" s="25"/>
      <c r="S636" s="25"/>
      <c r="T636" s="174"/>
      <c r="U636" s="174"/>
      <c r="V636" s="174"/>
      <c r="W636" s="174"/>
      <c r="X636" s="25"/>
      <c r="Y636" s="25"/>
      <c r="Z636" s="25"/>
      <c r="AA636" s="25"/>
      <c r="AB636" s="25"/>
      <c r="AC636" s="25"/>
      <c r="AD636" s="25"/>
      <c r="AE636" s="25"/>
      <c r="AF636" s="25"/>
      <c r="AG636" s="25"/>
      <c r="AH636" s="25"/>
      <c r="AI636" s="25"/>
      <c r="AJ636" s="25"/>
    </row>
    <row r="637" spans="1:36" ht="12.75" customHeight="1" x14ac:dyDescent="0.25">
      <c r="A637" s="25"/>
      <c r="B637" s="25"/>
      <c r="C637" s="25"/>
      <c r="D637" s="25"/>
      <c r="E637" s="25"/>
      <c r="F637" s="25"/>
      <c r="G637" s="25"/>
      <c r="H637" s="25"/>
      <c r="I637" s="25"/>
      <c r="J637" s="25"/>
      <c r="K637" s="25"/>
      <c r="L637" s="25"/>
      <c r="M637" s="25"/>
      <c r="N637" s="25"/>
      <c r="O637" s="25"/>
      <c r="P637" s="25"/>
      <c r="Q637" s="25"/>
      <c r="R637" s="25"/>
      <c r="S637" s="25"/>
      <c r="T637" s="174"/>
      <c r="U637" s="174"/>
      <c r="V637" s="174"/>
      <c r="W637" s="174"/>
      <c r="X637" s="25"/>
      <c r="Y637" s="25"/>
      <c r="Z637" s="25"/>
      <c r="AA637" s="25"/>
      <c r="AB637" s="25"/>
      <c r="AC637" s="25"/>
      <c r="AD637" s="25"/>
      <c r="AE637" s="25"/>
      <c r="AF637" s="25"/>
      <c r="AG637" s="25"/>
      <c r="AH637" s="25"/>
      <c r="AI637" s="25"/>
      <c r="AJ637" s="25"/>
    </row>
    <row r="638" spans="1:36" ht="12.75" customHeight="1" x14ac:dyDescent="0.25">
      <c r="A638" s="25"/>
      <c r="B638" s="25"/>
      <c r="C638" s="25"/>
      <c r="D638" s="25"/>
      <c r="E638" s="25"/>
      <c r="F638" s="25"/>
      <c r="G638" s="25"/>
      <c r="H638" s="25"/>
      <c r="I638" s="25"/>
      <c r="J638" s="25"/>
      <c r="K638" s="25"/>
      <c r="L638" s="25"/>
      <c r="M638" s="25"/>
      <c r="N638" s="25"/>
      <c r="O638" s="25"/>
      <c r="P638" s="25"/>
      <c r="Q638" s="25"/>
      <c r="R638" s="25"/>
      <c r="S638" s="25"/>
      <c r="T638" s="174"/>
      <c r="U638" s="174"/>
      <c r="V638" s="174"/>
      <c r="W638" s="174"/>
      <c r="X638" s="25"/>
      <c r="Y638" s="25"/>
      <c r="Z638" s="25"/>
      <c r="AA638" s="25"/>
      <c r="AB638" s="25"/>
      <c r="AC638" s="25"/>
      <c r="AD638" s="25"/>
      <c r="AE638" s="25"/>
      <c r="AF638" s="25"/>
      <c r="AG638" s="25"/>
      <c r="AH638" s="25"/>
      <c r="AI638" s="25"/>
      <c r="AJ638" s="25"/>
    </row>
    <row r="639" spans="1:36" ht="12.75" customHeight="1" x14ac:dyDescent="0.25">
      <c r="A639" s="25"/>
      <c r="B639" s="25"/>
      <c r="C639" s="25"/>
      <c r="D639" s="25"/>
      <c r="E639" s="25"/>
      <c r="F639" s="25"/>
      <c r="G639" s="25"/>
      <c r="H639" s="25"/>
      <c r="I639" s="25"/>
      <c r="J639" s="25"/>
      <c r="K639" s="25"/>
      <c r="L639" s="25"/>
      <c r="M639" s="25"/>
      <c r="N639" s="25"/>
      <c r="O639" s="25"/>
      <c r="P639" s="25"/>
      <c r="Q639" s="25"/>
      <c r="R639" s="25"/>
      <c r="S639" s="25"/>
      <c r="T639" s="174"/>
      <c r="U639" s="174"/>
      <c r="V639" s="174"/>
      <c r="W639" s="174"/>
      <c r="X639" s="25"/>
      <c r="Y639" s="25"/>
      <c r="Z639" s="25"/>
      <c r="AA639" s="25"/>
      <c r="AB639" s="25"/>
      <c r="AC639" s="25"/>
      <c r="AD639" s="25"/>
      <c r="AE639" s="25"/>
      <c r="AF639" s="25"/>
      <c r="AG639" s="25"/>
      <c r="AH639" s="25"/>
      <c r="AI639" s="25"/>
      <c r="AJ639" s="25"/>
    </row>
    <row r="640" spans="1:36" ht="12.75" customHeight="1" x14ac:dyDescent="0.25">
      <c r="A640" s="25"/>
      <c r="B640" s="25"/>
      <c r="C640" s="25"/>
      <c r="D640" s="25"/>
      <c r="E640" s="25"/>
      <c r="F640" s="25"/>
      <c r="G640" s="25"/>
      <c r="H640" s="25"/>
      <c r="I640" s="25"/>
      <c r="J640" s="25"/>
      <c r="K640" s="25"/>
      <c r="L640" s="25"/>
      <c r="M640" s="25"/>
      <c r="N640" s="25"/>
      <c r="O640" s="25"/>
      <c r="P640" s="25"/>
      <c r="Q640" s="25"/>
      <c r="R640" s="25"/>
      <c r="S640" s="25"/>
      <c r="T640" s="174"/>
      <c r="U640" s="174"/>
      <c r="V640" s="174"/>
      <c r="W640" s="174"/>
      <c r="X640" s="25"/>
      <c r="Y640" s="25"/>
      <c r="Z640" s="25"/>
      <c r="AA640" s="25"/>
      <c r="AB640" s="25"/>
      <c r="AC640" s="25"/>
      <c r="AD640" s="25"/>
      <c r="AE640" s="25"/>
      <c r="AF640" s="25"/>
      <c r="AG640" s="25"/>
      <c r="AH640" s="25"/>
      <c r="AI640" s="25"/>
      <c r="AJ640" s="25"/>
    </row>
    <row r="641" spans="1:36" ht="12.75" customHeight="1" x14ac:dyDescent="0.25">
      <c r="A641" s="25"/>
      <c r="B641" s="25"/>
      <c r="C641" s="25"/>
      <c r="D641" s="25"/>
      <c r="E641" s="25"/>
      <c r="F641" s="25"/>
      <c r="G641" s="25"/>
      <c r="H641" s="25"/>
      <c r="I641" s="25"/>
      <c r="J641" s="25"/>
      <c r="K641" s="25"/>
      <c r="L641" s="25"/>
      <c r="M641" s="25"/>
      <c r="N641" s="25"/>
      <c r="O641" s="25"/>
      <c r="P641" s="25"/>
      <c r="Q641" s="25"/>
      <c r="R641" s="25"/>
      <c r="S641" s="25"/>
      <c r="T641" s="174"/>
      <c r="U641" s="174"/>
      <c r="V641" s="174"/>
      <c r="W641" s="174"/>
      <c r="X641" s="25"/>
      <c r="Y641" s="25"/>
      <c r="Z641" s="25"/>
      <c r="AA641" s="25"/>
      <c r="AB641" s="25"/>
      <c r="AC641" s="25"/>
      <c r="AD641" s="25"/>
      <c r="AE641" s="25"/>
      <c r="AF641" s="25"/>
      <c r="AG641" s="25"/>
      <c r="AH641" s="25"/>
      <c r="AI641" s="25"/>
      <c r="AJ641" s="25"/>
    </row>
    <row r="642" spans="1:36" ht="12.75" customHeight="1" x14ac:dyDescent="0.25">
      <c r="A642" s="25"/>
      <c r="B642" s="25"/>
      <c r="C642" s="25"/>
      <c r="D642" s="25"/>
      <c r="E642" s="25"/>
      <c r="F642" s="25"/>
      <c r="G642" s="25"/>
      <c r="H642" s="25"/>
      <c r="I642" s="25"/>
      <c r="J642" s="25"/>
      <c r="K642" s="25"/>
      <c r="L642" s="25"/>
      <c r="M642" s="25"/>
      <c r="N642" s="25"/>
      <c r="O642" s="25"/>
      <c r="P642" s="25"/>
      <c r="Q642" s="25"/>
      <c r="R642" s="25"/>
      <c r="S642" s="25"/>
      <c r="T642" s="174"/>
      <c r="U642" s="174"/>
      <c r="V642" s="174"/>
      <c r="W642" s="174"/>
      <c r="X642" s="25"/>
      <c r="Y642" s="25"/>
      <c r="Z642" s="25"/>
      <c r="AA642" s="25"/>
      <c r="AB642" s="25"/>
      <c r="AC642" s="25"/>
      <c r="AD642" s="25"/>
      <c r="AE642" s="25"/>
      <c r="AF642" s="25"/>
      <c r="AG642" s="25"/>
      <c r="AH642" s="25"/>
      <c r="AI642" s="25"/>
      <c r="AJ642" s="25"/>
    </row>
    <row r="643" spans="1:36" ht="12.75" customHeight="1" x14ac:dyDescent="0.25">
      <c r="A643" s="25"/>
      <c r="B643" s="25"/>
      <c r="C643" s="25"/>
      <c r="D643" s="25"/>
      <c r="E643" s="25"/>
      <c r="F643" s="25"/>
      <c r="G643" s="25"/>
      <c r="H643" s="25"/>
      <c r="I643" s="25"/>
      <c r="J643" s="25"/>
      <c r="K643" s="25"/>
      <c r="L643" s="25"/>
      <c r="M643" s="25"/>
      <c r="N643" s="25"/>
      <c r="O643" s="25"/>
      <c r="P643" s="25"/>
      <c r="Q643" s="25"/>
      <c r="R643" s="25"/>
      <c r="S643" s="25"/>
      <c r="T643" s="174"/>
      <c r="U643" s="174"/>
      <c r="V643" s="174"/>
      <c r="W643" s="174"/>
      <c r="X643" s="25"/>
      <c r="Y643" s="25"/>
      <c r="Z643" s="25"/>
      <c r="AA643" s="25"/>
      <c r="AB643" s="25"/>
      <c r="AC643" s="25"/>
      <c r="AD643" s="25"/>
      <c r="AE643" s="25"/>
      <c r="AF643" s="25"/>
      <c r="AG643" s="25"/>
      <c r="AH643" s="25"/>
      <c r="AI643" s="25"/>
      <c r="AJ643" s="25"/>
    </row>
    <row r="644" spans="1:36" ht="12.75" customHeight="1" x14ac:dyDescent="0.25">
      <c r="A644" s="25"/>
      <c r="B644" s="25"/>
      <c r="C644" s="25"/>
      <c r="D644" s="25"/>
      <c r="E644" s="25"/>
      <c r="F644" s="25"/>
      <c r="G644" s="25"/>
      <c r="H644" s="25"/>
      <c r="I644" s="25"/>
      <c r="J644" s="25"/>
      <c r="K644" s="25"/>
      <c r="L644" s="25"/>
      <c r="M644" s="25"/>
      <c r="N644" s="25"/>
      <c r="O644" s="25"/>
      <c r="P644" s="25"/>
      <c r="Q644" s="25"/>
      <c r="R644" s="25"/>
      <c r="S644" s="25"/>
      <c r="T644" s="174"/>
      <c r="U644" s="174"/>
      <c r="V644" s="174"/>
      <c r="W644" s="174"/>
      <c r="X644" s="25"/>
      <c r="Y644" s="25"/>
      <c r="Z644" s="25"/>
      <c r="AA644" s="25"/>
      <c r="AB644" s="25"/>
      <c r="AC644" s="25"/>
      <c r="AD644" s="25"/>
      <c r="AE644" s="25"/>
      <c r="AF644" s="25"/>
      <c r="AG644" s="25"/>
      <c r="AH644" s="25"/>
      <c r="AI644" s="25"/>
      <c r="AJ644" s="25"/>
    </row>
    <row r="645" spans="1:36" ht="12.75" customHeight="1" x14ac:dyDescent="0.25">
      <c r="A645" s="25"/>
      <c r="B645" s="25"/>
      <c r="C645" s="25"/>
      <c r="D645" s="25"/>
      <c r="E645" s="25"/>
      <c r="F645" s="25"/>
      <c r="G645" s="25"/>
      <c r="H645" s="25"/>
      <c r="I645" s="25"/>
      <c r="J645" s="25"/>
      <c r="K645" s="25"/>
      <c r="L645" s="25"/>
      <c r="M645" s="25"/>
      <c r="N645" s="25"/>
      <c r="O645" s="25"/>
      <c r="P645" s="25"/>
      <c r="Q645" s="25"/>
      <c r="R645" s="25"/>
      <c r="S645" s="25"/>
      <c r="T645" s="174"/>
      <c r="U645" s="174"/>
      <c r="V645" s="174"/>
      <c r="W645" s="174"/>
      <c r="X645" s="25"/>
      <c r="Y645" s="25"/>
      <c r="Z645" s="25"/>
      <c r="AA645" s="25"/>
      <c r="AB645" s="25"/>
      <c r="AC645" s="25"/>
      <c r="AD645" s="25"/>
      <c r="AE645" s="25"/>
      <c r="AF645" s="25"/>
      <c r="AG645" s="25"/>
      <c r="AH645" s="25"/>
      <c r="AI645" s="25"/>
      <c r="AJ645" s="25"/>
    </row>
    <row r="646" spans="1:36" ht="12.75" customHeight="1" x14ac:dyDescent="0.25">
      <c r="A646" s="25"/>
      <c r="B646" s="25"/>
      <c r="C646" s="25"/>
      <c r="D646" s="25"/>
      <c r="E646" s="25"/>
      <c r="F646" s="25"/>
      <c r="G646" s="25"/>
      <c r="H646" s="25"/>
      <c r="I646" s="25"/>
      <c r="J646" s="25"/>
      <c r="K646" s="25"/>
      <c r="L646" s="25"/>
      <c r="M646" s="25"/>
      <c r="N646" s="25"/>
      <c r="O646" s="25"/>
      <c r="P646" s="25"/>
      <c r="Q646" s="25"/>
      <c r="R646" s="25"/>
      <c r="S646" s="25"/>
      <c r="T646" s="174"/>
      <c r="U646" s="174"/>
      <c r="V646" s="174"/>
      <c r="W646" s="174"/>
      <c r="X646" s="25"/>
      <c r="Y646" s="25"/>
      <c r="Z646" s="25"/>
      <c r="AA646" s="25"/>
      <c r="AB646" s="25"/>
      <c r="AC646" s="25"/>
      <c r="AD646" s="25"/>
      <c r="AE646" s="25"/>
      <c r="AF646" s="25"/>
      <c r="AG646" s="25"/>
      <c r="AH646" s="25"/>
      <c r="AI646" s="25"/>
      <c r="AJ646" s="25"/>
    </row>
    <row r="647" spans="1:36" ht="12.75" customHeight="1" x14ac:dyDescent="0.25">
      <c r="A647" s="25"/>
      <c r="B647" s="25"/>
      <c r="C647" s="25"/>
      <c r="D647" s="25"/>
      <c r="E647" s="25"/>
      <c r="F647" s="25"/>
      <c r="G647" s="25"/>
      <c r="H647" s="25"/>
      <c r="I647" s="25"/>
      <c r="J647" s="25"/>
      <c r="K647" s="25"/>
      <c r="L647" s="25"/>
      <c r="M647" s="25"/>
      <c r="N647" s="25"/>
      <c r="O647" s="25"/>
      <c r="P647" s="25"/>
      <c r="Q647" s="25"/>
      <c r="R647" s="25"/>
      <c r="S647" s="25"/>
      <c r="T647" s="174"/>
      <c r="U647" s="174"/>
      <c r="V647" s="174"/>
      <c r="W647" s="174"/>
      <c r="X647" s="25"/>
      <c r="Y647" s="25"/>
      <c r="Z647" s="25"/>
      <c r="AA647" s="25"/>
      <c r="AB647" s="25"/>
      <c r="AC647" s="25"/>
      <c r="AD647" s="25"/>
      <c r="AE647" s="25"/>
      <c r="AF647" s="25"/>
      <c r="AG647" s="25"/>
      <c r="AH647" s="25"/>
      <c r="AI647" s="25"/>
      <c r="AJ647" s="25"/>
    </row>
    <row r="648" spans="1:36" ht="12.75" customHeight="1" x14ac:dyDescent="0.25">
      <c r="A648" s="25"/>
      <c r="B648" s="25"/>
      <c r="C648" s="25"/>
      <c r="D648" s="25"/>
      <c r="E648" s="25"/>
      <c r="F648" s="25"/>
      <c r="G648" s="25"/>
      <c r="H648" s="25"/>
      <c r="I648" s="25"/>
      <c r="J648" s="25"/>
      <c r="K648" s="25"/>
      <c r="L648" s="25"/>
      <c r="M648" s="25"/>
      <c r="N648" s="25"/>
      <c r="O648" s="25"/>
      <c r="P648" s="25"/>
      <c r="Q648" s="25"/>
      <c r="R648" s="25"/>
      <c r="S648" s="25"/>
      <c r="T648" s="174"/>
      <c r="U648" s="174"/>
      <c r="V648" s="174"/>
      <c r="W648" s="174"/>
      <c r="X648" s="25"/>
      <c r="Y648" s="25"/>
      <c r="Z648" s="25"/>
      <c r="AA648" s="25"/>
      <c r="AB648" s="25"/>
      <c r="AC648" s="25"/>
      <c r="AD648" s="25"/>
      <c r="AE648" s="25"/>
      <c r="AF648" s="25"/>
      <c r="AG648" s="25"/>
      <c r="AH648" s="25"/>
      <c r="AI648" s="25"/>
      <c r="AJ648" s="25"/>
    </row>
    <row r="649" spans="1:36" ht="12.75" customHeight="1" x14ac:dyDescent="0.25">
      <c r="A649" s="25"/>
      <c r="B649" s="25"/>
      <c r="C649" s="25"/>
      <c r="D649" s="25"/>
      <c r="E649" s="25"/>
      <c r="F649" s="25"/>
      <c r="G649" s="25"/>
      <c r="H649" s="25"/>
      <c r="I649" s="25"/>
      <c r="J649" s="25"/>
      <c r="K649" s="25"/>
      <c r="L649" s="25"/>
      <c r="M649" s="25"/>
      <c r="N649" s="25"/>
      <c r="O649" s="25"/>
      <c r="P649" s="25"/>
      <c r="Q649" s="25"/>
      <c r="R649" s="25"/>
      <c r="S649" s="25"/>
      <c r="T649" s="174"/>
      <c r="U649" s="174"/>
      <c r="V649" s="174"/>
      <c r="W649" s="174"/>
      <c r="X649" s="25"/>
      <c r="Y649" s="25"/>
      <c r="Z649" s="25"/>
      <c r="AA649" s="25"/>
      <c r="AB649" s="25"/>
      <c r="AC649" s="25"/>
      <c r="AD649" s="25"/>
      <c r="AE649" s="25"/>
      <c r="AF649" s="25"/>
      <c r="AG649" s="25"/>
      <c r="AH649" s="25"/>
      <c r="AI649" s="25"/>
      <c r="AJ649" s="25"/>
    </row>
    <row r="650" spans="1:36" ht="12.75" customHeight="1" x14ac:dyDescent="0.25">
      <c r="A650" s="25"/>
      <c r="B650" s="25"/>
      <c r="C650" s="25"/>
      <c r="D650" s="25"/>
      <c r="E650" s="25"/>
      <c r="F650" s="25"/>
      <c r="G650" s="25"/>
      <c r="H650" s="25"/>
      <c r="I650" s="25"/>
      <c r="J650" s="25"/>
      <c r="K650" s="25"/>
      <c r="L650" s="25"/>
      <c r="M650" s="25"/>
      <c r="N650" s="25"/>
      <c r="O650" s="25"/>
      <c r="P650" s="25"/>
      <c r="Q650" s="25"/>
      <c r="R650" s="25"/>
      <c r="S650" s="25"/>
      <c r="T650" s="174"/>
      <c r="U650" s="174"/>
      <c r="V650" s="174"/>
      <c r="W650" s="174"/>
      <c r="X650" s="25"/>
      <c r="Y650" s="25"/>
      <c r="Z650" s="25"/>
      <c r="AA650" s="25"/>
      <c r="AB650" s="25"/>
      <c r="AC650" s="25"/>
      <c r="AD650" s="25"/>
      <c r="AE650" s="25"/>
      <c r="AF650" s="25"/>
      <c r="AG650" s="25"/>
      <c r="AH650" s="25"/>
      <c r="AI650" s="25"/>
      <c r="AJ650" s="25"/>
    </row>
    <row r="651" spans="1:36" ht="12.75" customHeight="1" x14ac:dyDescent="0.25">
      <c r="A651" s="25"/>
      <c r="B651" s="25"/>
      <c r="C651" s="25"/>
      <c r="D651" s="25"/>
      <c r="E651" s="25"/>
      <c r="F651" s="25"/>
      <c r="G651" s="25"/>
      <c r="H651" s="25"/>
      <c r="I651" s="25"/>
      <c r="J651" s="25"/>
      <c r="K651" s="25"/>
      <c r="L651" s="25"/>
      <c r="M651" s="25"/>
      <c r="N651" s="25"/>
      <c r="O651" s="25"/>
      <c r="P651" s="25"/>
      <c r="Q651" s="25"/>
      <c r="R651" s="25"/>
      <c r="S651" s="25"/>
      <c r="T651" s="174"/>
      <c r="U651" s="174"/>
      <c r="V651" s="174"/>
      <c r="W651" s="174"/>
      <c r="X651" s="25"/>
      <c r="Y651" s="25"/>
      <c r="Z651" s="25"/>
      <c r="AA651" s="25"/>
      <c r="AB651" s="25"/>
      <c r="AC651" s="25"/>
      <c r="AD651" s="25"/>
      <c r="AE651" s="25"/>
      <c r="AF651" s="25"/>
      <c r="AG651" s="25"/>
      <c r="AH651" s="25"/>
      <c r="AI651" s="25"/>
      <c r="AJ651" s="25"/>
    </row>
    <row r="652" spans="1:36" ht="12.75" customHeight="1" x14ac:dyDescent="0.25">
      <c r="A652" s="25"/>
      <c r="B652" s="25"/>
      <c r="C652" s="25"/>
      <c r="D652" s="25"/>
      <c r="E652" s="25"/>
      <c r="F652" s="25"/>
      <c r="G652" s="25"/>
      <c r="H652" s="25"/>
      <c r="I652" s="25"/>
      <c r="J652" s="25"/>
      <c r="K652" s="25"/>
      <c r="L652" s="25"/>
      <c r="M652" s="25"/>
      <c r="N652" s="25"/>
      <c r="O652" s="25"/>
      <c r="P652" s="25"/>
      <c r="Q652" s="25"/>
      <c r="R652" s="25"/>
      <c r="S652" s="25"/>
      <c r="T652" s="174"/>
      <c r="U652" s="174"/>
      <c r="V652" s="174"/>
      <c r="W652" s="174"/>
      <c r="X652" s="25"/>
      <c r="Y652" s="25"/>
      <c r="Z652" s="25"/>
      <c r="AA652" s="25"/>
      <c r="AB652" s="25"/>
      <c r="AC652" s="25"/>
      <c r="AD652" s="25"/>
      <c r="AE652" s="25"/>
      <c r="AF652" s="25"/>
      <c r="AG652" s="25"/>
      <c r="AH652" s="25"/>
      <c r="AI652" s="25"/>
      <c r="AJ652" s="25"/>
    </row>
    <row r="653" spans="1:36" ht="12.75" customHeight="1" x14ac:dyDescent="0.25">
      <c r="A653" s="25"/>
      <c r="B653" s="25"/>
      <c r="C653" s="25"/>
      <c r="D653" s="25"/>
      <c r="E653" s="25"/>
      <c r="F653" s="25"/>
      <c r="G653" s="25"/>
      <c r="H653" s="25"/>
      <c r="I653" s="25"/>
      <c r="J653" s="25"/>
      <c r="K653" s="25"/>
      <c r="L653" s="25"/>
      <c r="M653" s="25"/>
      <c r="N653" s="25"/>
      <c r="O653" s="25"/>
      <c r="P653" s="25"/>
      <c r="Q653" s="25"/>
      <c r="R653" s="25"/>
      <c r="S653" s="25"/>
      <c r="T653" s="174"/>
      <c r="U653" s="174"/>
      <c r="V653" s="174"/>
      <c r="W653" s="174"/>
      <c r="X653" s="25"/>
      <c r="Y653" s="25"/>
      <c r="Z653" s="25"/>
      <c r="AA653" s="25"/>
      <c r="AB653" s="25"/>
      <c r="AC653" s="25"/>
      <c r="AD653" s="25"/>
      <c r="AE653" s="25"/>
      <c r="AF653" s="25"/>
      <c r="AG653" s="25"/>
      <c r="AH653" s="25"/>
      <c r="AI653" s="25"/>
      <c r="AJ653" s="25"/>
    </row>
    <row r="654" spans="1:36" ht="12.75" customHeight="1" x14ac:dyDescent="0.25">
      <c r="A654" s="25"/>
      <c r="B654" s="25"/>
      <c r="C654" s="25"/>
      <c r="D654" s="25"/>
      <c r="E654" s="25"/>
      <c r="F654" s="25"/>
      <c r="G654" s="25"/>
      <c r="H654" s="25"/>
      <c r="I654" s="25"/>
      <c r="J654" s="25"/>
      <c r="K654" s="25"/>
      <c r="L654" s="25"/>
      <c r="M654" s="25"/>
      <c r="N654" s="25"/>
      <c r="O654" s="25"/>
      <c r="P654" s="25"/>
      <c r="Q654" s="25"/>
      <c r="R654" s="25"/>
      <c r="S654" s="25"/>
      <c r="T654" s="174"/>
      <c r="U654" s="174"/>
      <c r="V654" s="174"/>
      <c r="W654" s="174"/>
      <c r="X654" s="25"/>
      <c r="Y654" s="25"/>
      <c r="Z654" s="25"/>
      <c r="AA654" s="25"/>
      <c r="AB654" s="25"/>
      <c r="AC654" s="25"/>
      <c r="AD654" s="25"/>
      <c r="AE654" s="25"/>
      <c r="AF654" s="25"/>
      <c r="AG654" s="25"/>
      <c r="AH654" s="25"/>
      <c r="AI654" s="25"/>
      <c r="AJ654" s="25"/>
    </row>
    <row r="655" spans="1:36" ht="12.75" customHeight="1" x14ac:dyDescent="0.25">
      <c r="A655" s="25"/>
      <c r="B655" s="25"/>
      <c r="C655" s="25"/>
      <c r="D655" s="25"/>
      <c r="E655" s="25"/>
      <c r="F655" s="25"/>
      <c r="G655" s="25"/>
      <c r="H655" s="25"/>
      <c r="I655" s="25"/>
      <c r="J655" s="25"/>
      <c r="K655" s="25"/>
      <c r="L655" s="25"/>
      <c r="M655" s="25"/>
      <c r="N655" s="25"/>
      <c r="O655" s="25"/>
      <c r="P655" s="25"/>
      <c r="Q655" s="25"/>
      <c r="R655" s="25"/>
      <c r="S655" s="25"/>
      <c r="T655" s="174"/>
      <c r="U655" s="174"/>
      <c r="V655" s="174"/>
      <c r="W655" s="174"/>
      <c r="X655" s="25"/>
      <c r="Y655" s="25"/>
      <c r="Z655" s="25"/>
      <c r="AA655" s="25"/>
      <c r="AB655" s="25"/>
      <c r="AC655" s="25"/>
      <c r="AD655" s="25"/>
      <c r="AE655" s="25"/>
      <c r="AF655" s="25"/>
      <c r="AG655" s="25"/>
      <c r="AH655" s="25"/>
      <c r="AI655" s="25"/>
      <c r="AJ655" s="25"/>
    </row>
    <row r="656" spans="1:36" ht="12.75" customHeight="1" x14ac:dyDescent="0.25">
      <c r="A656" s="25"/>
      <c r="B656" s="25"/>
      <c r="C656" s="25"/>
      <c r="D656" s="25"/>
      <c r="E656" s="25"/>
      <c r="F656" s="25"/>
      <c r="G656" s="25"/>
      <c r="H656" s="25"/>
      <c r="I656" s="25"/>
      <c r="J656" s="25"/>
      <c r="K656" s="25"/>
      <c r="L656" s="25"/>
      <c r="M656" s="25"/>
      <c r="N656" s="25"/>
      <c r="O656" s="25"/>
      <c r="P656" s="25"/>
      <c r="Q656" s="25"/>
      <c r="R656" s="25"/>
      <c r="S656" s="25"/>
      <c r="T656" s="174"/>
      <c r="U656" s="174"/>
      <c r="V656" s="174"/>
      <c r="W656" s="174"/>
      <c r="X656" s="25"/>
      <c r="Y656" s="25"/>
      <c r="Z656" s="25"/>
      <c r="AA656" s="25"/>
      <c r="AB656" s="25"/>
      <c r="AC656" s="25"/>
      <c r="AD656" s="25"/>
      <c r="AE656" s="25"/>
      <c r="AF656" s="25"/>
      <c r="AG656" s="25"/>
      <c r="AH656" s="25"/>
      <c r="AI656" s="25"/>
      <c r="AJ656" s="25"/>
    </row>
    <row r="657" spans="1:36" ht="12.75" customHeight="1" x14ac:dyDescent="0.25">
      <c r="A657" s="25"/>
      <c r="B657" s="25"/>
      <c r="C657" s="25"/>
      <c r="D657" s="25"/>
      <c r="E657" s="25"/>
      <c r="F657" s="25"/>
      <c r="G657" s="25"/>
      <c r="H657" s="25"/>
      <c r="I657" s="25"/>
      <c r="J657" s="25"/>
      <c r="K657" s="25"/>
      <c r="L657" s="25"/>
      <c r="M657" s="25"/>
      <c r="N657" s="25"/>
      <c r="O657" s="25"/>
      <c r="P657" s="25"/>
      <c r="Q657" s="25"/>
      <c r="R657" s="25"/>
      <c r="S657" s="25"/>
      <c r="T657" s="174"/>
      <c r="U657" s="174"/>
      <c r="V657" s="174"/>
      <c r="W657" s="174"/>
      <c r="X657" s="25"/>
      <c r="Y657" s="25"/>
      <c r="Z657" s="25"/>
      <c r="AA657" s="25"/>
      <c r="AB657" s="25"/>
      <c r="AC657" s="25"/>
      <c r="AD657" s="25"/>
      <c r="AE657" s="25"/>
      <c r="AF657" s="25"/>
      <c r="AG657" s="25"/>
      <c r="AH657" s="25"/>
      <c r="AI657" s="25"/>
      <c r="AJ657" s="25"/>
    </row>
    <row r="658" spans="1:36" ht="12.75" customHeight="1" x14ac:dyDescent="0.25">
      <c r="A658" s="25"/>
      <c r="B658" s="25"/>
      <c r="C658" s="25"/>
      <c r="D658" s="25"/>
      <c r="E658" s="25"/>
      <c r="F658" s="25"/>
      <c r="G658" s="25"/>
      <c r="H658" s="25"/>
      <c r="I658" s="25"/>
      <c r="J658" s="25"/>
      <c r="K658" s="25"/>
      <c r="L658" s="25"/>
      <c r="M658" s="25"/>
      <c r="N658" s="25"/>
      <c r="O658" s="25"/>
      <c r="P658" s="25"/>
      <c r="Q658" s="25"/>
      <c r="R658" s="25"/>
      <c r="S658" s="25"/>
      <c r="T658" s="174"/>
      <c r="U658" s="174"/>
      <c r="V658" s="174"/>
      <c r="W658" s="174"/>
      <c r="X658" s="25"/>
      <c r="Y658" s="25"/>
      <c r="Z658" s="25"/>
      <c r="AA658" s="25"/>
      <c r="AB658" s="25"/>
      <c r="AC658" s="25"/>
      <c r="AD658" s="25"/>
      <c r="AE658" s="25"/>
      <c r="AF658" s="25"/>
      <c r="AG658" s="25"/>
      <c r="AH658" s="25"/>
      <c r="AI658" s="25"/>
      <c r="AJ658" s="25"/>
    </row>
    <row r="659" spans="1:36" ht="12.75" customHeight="1" x14ac:dyDescent="0.25">
      <c r="A659" s="25"/>
      <c r="B659" s="25"/>
      <c r="C659" s="25"/>
      <c r="D659" s="25"/>
      <c r="E659" s="25"/>
      <c r="F659" s="25"/>
      <c r="G659" s="25"/>
      <c r="H659" s="25"/>
      <c r="I659" s="25"/>
      <c r="J659" s="25"/>
      <c r="K659" s="25"/>
      <c r="L659" s="25"/>
      <c r="M659" s="25"/>
      <c r="N659" s="25"/>
      <c r="O659" s="25"/>
      <c r="P659" s="25"/>
      <c r="Q659" s="25"/>
      <c r="R659" s="25"/>
      <c r="S659" s="25"/>
      <c r="T659" s="174"/>
      <c r="U659" s="174"/>
      <c r="V659" s="174"/>
      <c r="W659" s="174"/>
      <c r="X659" s="25"/>
      <c r="Y659" s="25"/>
      <c r="Z659" s="25"/>
      <c r="AA659" s="25"/>
      <c r="AB659" s="25"/>
      <c r="AC659" s="25"/>
      <c r="AD659" s="25"/>
      <c r="AE659" s="25"/>
      <c r="AF659" s="25"/>
      <c r="AG659" s="25"/>
      <c r="AH659" s="25"/>
      <c r="AI659" s="25"/>
      <c r="AJ659" s="25"/>
    </row>
    <row r="660" spans="1:36" ht="12.75" customHeight="1" x14ac:dyDescent="0.25">
      <c r="A660" s="25"/>
      <c r="B660" s="25"/>
      <c r="C660" s="25"/>
      <c r="D660" s="25"/>
      <c r="E660" s="25"/>
      <c r="F660" s="25"/>
      <c r="G660" s="25"/>
      <c r="H660" s="25"/>
      <c r="I660" s="25"/>
      <c r="J660" s="25"/>
      <c r="K660" s="25"/>
      <c r="L660" s="25"/>
      <c r="M660" s="25"/>
      <c r="N660" s="25"/>
      <c r="O660" s="25"/>
      <c r="P660" s="25"/>
      <c r="Q660" s="25"/>
      <c r="R660" s="25"/>
      <c r="S660" s="25"/>
      <c r="T660" s="174"/>
      <c r="U660" s="174"/>
      <c r="V660" s="174"/>
      <c r="W660" s="174"/>
      <c r="X660" s="25"/>
      <c r="Y660" s="25"/>
      <c r="Z660" s="25"/>
      <c r="AA660" s="25"/>
      <c r="AB660" s="25"/>
      <c r="AC660" s="25"/>
      <c r="AD660" s="25"/>
      <c r="AE660" s="25"/>
      <c r="AF660" s="25"/>
      <c r="AG660" s="25"/>
      <c r="AH660" s="25"/>
      <c r="AI660" s="25"/>
      <c r="AJ660" s="25"/>
    </row>
    <row r="661" spans="1:36" ht="12.75" customHeight="1" x14ac:dyDescent="0.25">
      <c r="A661" s="25"/>
      <c r="B661" s="25"/>
      <c r="C661" s="25"/>
      <c r="D661" s="25"/>
      <c r="E661" s="25"/>
      <c r="F661" s="25"/>
      <c r="G661" s="25"/>
      <c r="H661" s="25"/>
      <c r="I661" s="25"/>
      <c r="J661" s="25"/>
      <c r="K661" s="25"/>
      <c r="L661" s="25"/>
      <c r="M661" s="25"/>
      <c r="N661" s="25"/>
      <c r="O661" s="25"/>
      <c r="P661" s="25"/>
      <c r="Q661" s="25"/>
      <c r="R661" s="25"/>
      <c r="S661" s="25"/>
      <c r="T661" s="174"/>
      <c r="U661" s="174"/>
      <c r="V661" s="174"/>
      <c r="W661" s="174"/>
      <c r="X661" s="25"/>
      <c r="Y661" s="25"/>
      <c r="Z661" s="25"/>
      <c r="AA661" s="25"/>
      <c r="AB661" s="25"/>
      <c r="AC661" s="25"/>
      <c r="AD661" s="25"/>
      <c r="AE661" s="25"/>
      <c r="AF661" s="25"/>
      <c r="AG661" s="25"/>
      <c r="AH661" s="25"/>
      <c r="AI661" s="25"/>
      <c r="AJ661" s="25"/>
    </row>
    <row r="662" spans="1:36" ht="12.75" customHeight="1" x14ac:dyDescent="0.25">
      <c r="A662" s="25"/>
      <c r="B662" s="25"/>
      <c r="C662" s="25"/>
      <c r="D662" s="25"/>
      <c r="E662" s="25"/>
      <c r="F662" s="25"/>
      <c r="G662" s="25"/>
      <c r="H662" s="25"/>
      <c r="I662" s="25"/>
      <c r="J662" s="25"/>
      <c r="K662" s="25"/>
      <c r="L662" s="25"/>
      <c r="M662" s="25"/>
      <c r="N662" s="25"/>
      <c r="O662" s="25"/>
      <c r="P662" s="25"/>
      <c r="Q662" s="25"/>
      <c r="R662" s="25"/>
      <c r="S662" s="25"/>
      <c r="T662" s="174"/>
      <c r="U662" s="174"/>
      <c r="V662" s="174"/>
      <c r="W662" s="174"/>
      <c r="X662" s="25"/>
      <c r="Y662" s="25"/>
      <c r="Z662" s="25"/>
      <c r="AA662" s="25"/>
      <c r="AB662" s="25"/>
      <c r="AC662" s="25"/>
      <c r="AD662" s="25"/>
      <c r="AE662" s="25"/>
      <c r="AF662" s="25"/>
      <c r="AG662" s="25"/>
      <c r="AH662" s="25"/>
      <c r="AI662" s="25"/>
      <c r="AJ662" s="25"/>
    </row>
    <row r="663" spans="1:36" ht="12.75" customHeight="1" x14ac:dyDescent="0.25">
      <c r="A663" s="25"/>
      <c r="B663" s="25"/>
      <c r="C663" s="25"/>
      <c r="D663" s="25"/>
      <c r="E663" s="25"/>
      <c r="F663" s="25"/>
      <c r="G663" s="25"/>
      <c r="H663" s="25"/>
      <c r="I663" s="25"/>
      <c r="J663" s="25"/>
      <c r="K663" s="25"/>
      <c r="L663" s="25"/>
      <c r="M663" s="25"/>
      <c r="N663" s="25"/>
      <c r="O663" s="25"/>
      <c r="P663" s="25"/>
      <c r="Q663" s="25"/>
      <c r="R663" s="25"/>
      <c r="S663" s="25"/>
      <c r="T663" s="174"/>
      <c r="U663" s="174"/>
      <c r="V663" s="174"/>
      <c r="W663" s="174"/>
      <c r="X663" s="25"/>
      <c r="Y663" s="25"/>
      <c r="Z663" s="25"/>
      <c r="AA663" s="25"/>
      <c r="AB663" s="25"/>
      <c r="AC663" s="25"/>
      <c r="AD663" s="25"/>
      <c r="AE663" s="25"/>
      <c r="AF663" s="25"/>
      <c r="AG663" s="25"/>
      <c r="AH663" s="25"/>
      <c r="AI663" s="25"/>
      <c r="AJ663" s="25"/>
    </row>
    <row r="664" spans="1:36" ht="12.75" customHeight="1" x14ac:dyDescent="0.25">
      <c r="A664" s="25"/>
      <c r="B664" s="25"/>
      <c r="C664" s="25"/>
      <c r="D664" s="25"/>
      <c r="E664" s="25"/>
      <c r="F664" s="25"/>
      <c r="G664" s="25"/>
      <c r="H664" s="25"/>
      <c r="I664" s="25"/>
      <c r="J664" s="25"/>
      <c r="K664" s="25"/>
      <c r="L664" s="25"/>
      <c r="M664" s="25"/>
      <c r="N664" s="25"/>
      <c r="O664" s="25"/>
      <c r="P664" s="25"/>
      <c r="Q664" s="25"/>
      <c r="R664" s="25"/>
      <c r="S664" s="25"/>
      <c r="T664" s="174"/>
      <c r="U664" s="174"/>
      <c r="V664" s="174"/>
      <c r="W664" s="174"/>
      <c r="X664" s="25"/>
      <c r="Y664" s="25"/>
      <c r="Z664" s="25"/>
      <c r="AA664" s="25"/>
      <c r="AB664" s="25"/>
      <c r="AC664" s="25"/>
      <c r="AD664" s="25"/>
      <c r="AE664" s="25"/>
      <c r="AF664" s="25"/>
      <c r="AG664" s="25"/>
      <c r="AH664" s="25"/>
      <c r="AI664" s="25"/>
      <c r="AJ664" s="25"/>
    </row>
    <row r="665" spans="1:36" ht="12.75" customHeight="1" x14ac:dyDescent="0.25">
      <c r="A665" s="25"/>
      <c r="B665" s="25"/>
      <c r="C665" s="25"/>
      <c r="D665" s="25"/>
      <c r="E665" s="25"/>
      <c r="F665" s="25"/>
      <c r="G665" s="25"/>
      <c r="H665" s="25"/>
      <c r="I665" s="25"/>
      <c r="J665" s="25"/>
      <c r="K665" s="25"/>
      <c r="L665" s="25"/>
      <c r="M665" s="25"/>
      <c r="N665" s="25"/>
      <c r="O665" s="25"/>
      <c r="P665" s="25"/>
      <c r="Q665" s="25"/>
      <c r="R665" s="25"/>
      <c r="S665" s="25"/>
      <c r="T665" s="174"/>
      <c r="U665" s="174"/>
      <c r="V665" s="174"/>
      <c r="W665" s="174"/>
      <c r="X665" s="25"/>
      <c r="Y665" s="25"/>
      <c r="Z665" s="25"/>
      <c r="AA665" s="25"/>
      <c r="AB665" s="25"/>
      <c r="AC665" s="25"/>
      <c r="AD665" s="25"/>
      <c r="AE665" s="25"/>
      <c r="AF665" s="25"/>
      <c r="AG665" s="25"/>
      <c r="AH665" s="25"/>
      <c r="AI665" s="25"/>
      <c r="AJ665" s="25"/>
    </row>
    <row r="666" spans="1:36" ht="12.75" customHeight="1" x14ac:dyDescent="0.25">
      <c r="A666" s="25"/>
      <c r="B666" s="25"/>
      <c r="C666" s="25"/>
      <c r="D666" s="25"/>
      <c r="E666" s="25"/>
      <c r="F666" s="25"/>
      <c r="G666" s="25"/>
      <c r="H666" s="25"/>
      <c r="I666" s="25"/>
      <c r="J666" s="25"/>
      <c r="K666" s="25"/>
      <c r="L666" s="25"/>
      <c r="M666" s="25"/>
      <c r="N666" s="25"/>
      <c r="O666" s="25"/>
      <c r="P666" s="25"/>
      <c r="Q666" s="25"/>
      <c r="R666" s="25"/>
      <c r="S666" s="25"/>
      <c r="T666" s="174"/>
      <c r="U666" s="174"/>
      <c r="V666" s="174"/>
      <c r="W666" s="174"/>
      <c r="X666" s="25"/>
      <c r="Y666" s="25"/>
      <c r="Z666" s="25"/>
      <c r="AA666" s="25"/>
      <c r="AB666" s="25"/>
      <c r="AC666" s="25"/>
      <c r="AD666" s="25"/>
      <c r="AE666" s="25"/>
      <c r="AF666" s="25"/>
      <c r="AG666" s="25"/>
      <c r="AH666" s="25"/>
      <c r="AI666" s="25"/>
      <c r="AJ666" s="25"/>
    </row>
    <row r="667" spans="1:36" ht="12.75" customHeight="1" x14ac:dyDescent="0.25">
      <c r="A667" s="25"/>
      <c r="B667" s="25"/>
      <c r="C667" s="25"/>
      <c r="D667" s="25"/>
      <c r="E667" s="25"/>
      <c r="F667" s="25"/>
      <c r="G667" s="25"/>
      <c r="H667" s="25"/>
      <c r="I667" s="25"/>
      <c r="J667" s="25"/>
      <c r="K667" s="25"/>
      <c r="L667" s="25"/>
      <c r="M667" s="25"/>
      <c r="N667" s="25"/>
      <c r="O667" s="25"/>
      <c r="P667" s="25"/>
      <c r="Q667" s="25"/>
      <c r="R667" s="25"/>
      <c r="S667" s="25"/>
      <c r="T667" s="174"/>
      <c r="U667" s="174"/>
      <c r="V667" s="174"/>
      <c r="W667" s="174"/>
      <c r="X667" s="25"/>
      <c r="Y667" s="25"/>
      <c r="Z667" s="25"/>
      <c r="AA667" s="25"/>
      <c r="AB667" s="25"/>
      <c r="AC667" s="25"/>
      <c r="AD667" s="25"/>
      <c r="AE667" s="25"/>
      <c r="AF667" s="25"/>
      <c r="AG667" s="25"/>
      <c r="AH667" s="25"/>
      <c r="AI667" s="25"/>
      <c r="AJ667" s="25"/>
    </row>
    <row r="668" spans="1:36" ht="12.75" customHeight="1" x14ac:dyDescent="0.25">
      <c r="A668" s="25"/>
      <c r="B668" s="25"/>
      <c r="C668" s="25"/>
      <c r="D668" s="25"/>
      <c r="E668" s="25"/>
      <c r="F668" s="25"/>
      <c r="G668" s="25"/>
      <c r="H668" s="25"/>
      <c r="I668" s="25"/>
      <c r="J668" s="25"/>
      <c r="K668" s="25"/>
      <c r="L668" s="25"/>
      <c r="M668" s="25"/>
      <c r="N668" s="25"/>
      <c r="O668" s="25"/>
      <c r="P668" s="25"/>
      <c r="Q668" s="25"/>
      <c r="R668" s="25"/>
      <c r="S668" s="25"/>
      <c r="T668" s="174"/>
      <c r="U668" s="174"/>
      <c r="V668" s="174"/>
      <c r="W668" s="174"/>
      <c r="X668" s="25"/>
      <c r="Y668" s="25"/>
      <c r="Z668" s="25"/>
      <c r="AA668" s="25"/>
      <c r="AB668" s="25"/>
      <c r="AC668" s="25"/>
      <c r="AD668" s="25"/>
      <c r="AE668" s="25"/>
      <c r="AF668" s="25"/>
      <c r="AG668" s="25"/>
      <c r="AH668" s="25"/>
      <c r="AI668" s="25"/>
      <c r="AJ668" s="25"/>
    </row>
    <row r="669" spans="1:36" ht="12.75" customHeight="1" x14ac:dyDescent="0.25">
      <c r="A669" s="25"/>
      <c r="B669" s="25"/>
      <c r="C669" s="25"/>
      <c r="D669" s="25"/>
      <c r="E669" s="25"/>
      <c r="F669" s="25"/>
      <c r="G669" s="25"/>
      <c r="H669" s="25"/>
      <c r="I669" s="25"/>
      <c r="J669" s="25"/>
      <c r="K669" s="25"/>
      <c r="L669" s="25"/>
      <c r="M669" s="25"/>
      <c r="N669" s="25"/>
      <c r="O669" s="25"/>
      <c r="P669" s="25"/>
      <c r="Q669" s="25"/>
      <c r="R669" s="25"/>
      <c r="S669" s="25"/>
      <c r="T669" s="174"/>
      <c r="U669" s="174"/>
      <c r="V669" s="174"/>
      <c r="W669" s="174"/>
      <c r="X669" s="25"/>
      <c r="Y669" s="25"/>
      <c r="Z669" s="25"/>
      <c r="AA669" s="25"/>
      <c r="AB669" s="25"/>
      <c r="AC669" s="25"/>
      <c r="AD669" s="25"/>
      <c r="AE669" s="25"/>
      <c r="AF669" s="25"/>
      <c r="AG669" s="25"/>
      <c r="AH669" s="25"/>
      <c r="AI669" s="25"/>
      <c r="AJ669" s="25"/>
    </row>
    <row r="670" spans="1:36" ht="12.75" customHeight="1" x14ac:dyDescent="0.25">
      <c r="A670" s="25"/>
      <c r="B670" s="25"/>
      <c r="C670" s="25"/>
      <c r="D670" s="25"/>
      <c r="E670" s="25"/>
      <c r="F670" s="25"/>
      <c r="G670" s="25"/>
      <c r="H670" s="25"/>
      <c r="I670" s="25"/>
      <c r="J670" s="25"/>
      <c r="K670" s="25"/>
      <c r="L670" s="25"/>
      <c r="M670" s="25"/>
      <c r="N670" s="25"/>
      <c r="O670" s="25"/>
      <c r="P670" s="25"/>
      <c r="Q670" s="25"/>
      <c r="R670" s="25"/>
      <c r="S670" s="25"/>
      <c r="T670" s="174"/>
      <c r="U670" s="174"/>
      <c r="V670" s="174"/>
      <c r="W670" s="174"/>
      <c r="X670" s="25"/>
      <c r="Y670" s="25"/>
      <c r="Z670" s="25"/>
      <c r="AA670" s="25"/>
      <c r="AB670" s="25"/>
      <c r="AC670" s="25"/>
      <c r="AD670" s="25"/>
      <c r="AE670" s="25"/>
      <c r="AF670" s="25"/>
      <c r="AG670" s="25"/>
      <c r="AH670" s="25"/>
      <c r="AI670" s="25"/>
      <c r="AJ670" s="25"/>
    </row>
    <row r="671" spans="1:36" ht="12.75" customHeight="1" x14ac:dyDescent="0.25">
      <c r="A671" s="25"/>
      <c r="B671" s="25"/>
      <c r="C671" s="25"/>
      <c r="D671" s="25"/>
      <c r="E671" s="25"/>
      <c r="F671" s="25"/>
      <c r="G671" s="25"/>
      <c r="H671" s="25"/>
      <c r="I671" s="25"/>
      <c r="J671" s="25"/>
      <c r="K671" s="25"/>
      <c r="L671" s="25"/>
      <c r="M671" s="25"/>
      <c r="N671" s="25"/>
      <c r="O671" s="25"/>
      <c r="P671" s="25"/>
      <c r="Q671" s="25"/>
      <c r="R671" s="25"/>
      <c r="S671" s="25"/>
      <c r="T671" s="174"/>
      <c r="U671" s="174"/>
      <c r="V671" s="174"/>
      <c r="W671" s="174"/>
      <c r="X671" s="25"/>
      <c r="Y671" s="25"/>
      <c r="Z671" s="25"/>
      <c r="AA671" s="25"/>
      <c r="AB671" s="25"/>
      <c r="AC671" s="25"/>
      <c r="AD671" s="25"/>
      <c r="AE671" s="25"/>
      <c r="AF671" s="25"/>
      <c r="AG671" s="25"/>
      <c r="AH671" s="25"/>
      <c r="AI671" s="25"/>
      <c r="AJ671" s="25"/>
    </row>
    <row r="672" spans="1:36" ht="12.75" customHeight="1" x14ac:dyDescent="0.25">
      <c r="A672" s="25"/>
      <c r="B672" s="25"/>
      <c r="C672" s="25"/>
      <c r="D672" s="25"/>
      <c r="E672" s="25"/>
      <c r="F672" s="25"/>
      <c r="G672" s="25"/>
      <c r="H672" s="25"/>
      <c r="I672" s="25"/>
      <c r="J672" s="25"/>
      <c r="K672" s="25"/>
      <c r="L672" s="25"/>
      <c r="M672" s="25"/>
      <c r="N672" s="25"/>
      <c r="O672" s="25"/>
      <c r="P672" s="25"/>
      <c r="Q672" s="25"/>
      <c r="R672" s="25"/>
      <c r="S672" s="25"/>
      <c r="T672" s="174"/>
      <c r="U672" s="174"/>
      <c r="V672" s="174"/>
      <c r="W672" s="174"/>
      <c r="X672" s="25"/>
      <c r="Y672" s="25"/>
      <c r="Z672" s="25"/>
      <c r="AA672" s="25"/>
      <c r="AB672" s="25"/>
      <c r="AC672" s="25"/>
      <c r="AD672" s="25"/>
      <c r="AE672" s="25"/>
      <c r="AF672" s="25"/>
      <c r="AG672" s="25"/>
      <c r="AH672" s="25"/>
      <c r="AI672" s="25"/>
      <c r="AJ672" s="25"/>
    </row>
    <row r="673" spans="1:36" ht="12.75" customHeight="1" x14ac:dyDescent="0.25">
      <c r="A673" s="25"/>
      <c r="B673" s="25"/>
      <c r="C673" s="25"/>
      <c r="D673" s="25"/>
      <c r="E673" s="25"/>
      <c r="F673" s="25"/>
      <c r="G673" s="25"/>
      <c r="H673" s="25"/>
      <c r="I673" s="25"/>
      <c r="J673" s="25"/>
      <c r="K673" s="25"/>
      <c r="L673" s="25"/>
      <c r="M673" s="25"/>
      <c r="N673" s="25"/>
      <c r="O673" s="25"/>
      <c r="P673" s="25"/>
      <c r="Q673" s="25"/>
      <c r="R673" s="25"/>
      <c r="S673" s="25"/>
      <c r="T673" s="174"/>
      <c r="U673" s="174"/>
      <c r="V673" s="174"/>
      <c r="W673" s="174"/>
      <c r="X673" s="25"/>
      <c r="Y673" s="25"/>
      <c r="Z673" s="25"/>
      <c r="AA673" s="25"/>
      <c r="AB673" s="25"/>
      <c r="AC673" s="25"/>
      <c r="AD673" s="25"/>
      <c r="AE673" s="25"/>
      <c r="AF673" s="25"/>
      <c r="AG673" s="25"/>
      <c r="AH673" s="25"/>
      <c r="AI673" s="25"/>
      <c r="AJ673" s="25"/>
    </row>
    <row r="674" spans="1:36" ht="12.75" customHeight="1" x14ac:dyDescent="0.25">
      <c r="A674" s="25"/>
      <c r="B674" s="25"/>
      <c r="C674" s="25"/>
      <c r="D674" s="25"/>
      <c r="E674" s="25"/>
      <c r="F674" s="25"/>
      <c r="G674" s="25"/>
      <c r="H674" s="25"/>
      <c r="I674" s="25"/>
      <c r="J674" s="25"/>
      <c r="K674" s="25"/>
      <c r="L674" s="25"/>
      <c r="M674" s="25"/>
      <c r="N674" s="25"/>
      <c r="O674" s="25"/>
      <c r="P674" s="25"/>
      <c r="Q674" s="25"/>
      <c r="R674" s="25"/>
      <c r="S674" s="25"/>
      <c r="T674" s="174"/>
      <c r="U674" s="174"/>
      <c r="V674" s="174"/>
      <c r="W674" s="174"/>
      <c r="X674" s="25"/>
      <c r="Y674" s="25"/>
      <c r="Z674" s="25"/>
      <c r="AA674" s="25"/>
      <c r="AB674" s="25"/>
      <c r="AC674" s="25"/>
      <c r="AD674" s="25"/>
      <c r="AE674" s="25"/>
      <c r="AF674" s="25"/>
      <c r="AG674" s="25"/>
      <c r="AH674" s="25"/>
      <c r="AI674" s="25"/>
      <c r="AJ674" s="25"/>
    </row>
    <row r="675" spans="1:36" ht="12.75" customHeight="1" x14ac:dyDescent="0.25">
      <c r="A675" s="25"/>
      <c r="B675" s="25"/>
      <c r="C675" s="25"/>
      <c r="D675" s="25"/>
      <c r="E675" s="25"/>
      <c r="F675" s="25"/>
      <c r="G675" s="25"/>
      <c r="H675" s="25"/>
      <c r="I675" s="25"/>
      <c r="J675" s="25"/>
      <c r="K675" s="25"/>
      <c r="L675" s="25"/>
      <c r="M675" s="25"/>
      <c r="N675" s="25"/>
      <c r="O675" s="25"/>
      <c r="P675" s="25"/>
      <c r="Q675" s="25"/>
      <c r="R675" s="25"/>
      <c r="S675" s="25"/>
      <c r="T675" s="174"/>
      <c r="U675" s="174"/>
      <c r="V675" s="174"/>
      <c r="W675" s="174"/>
      <c r="X675" s="25"/>
      <c r="Y675" s="25"/>
      <c r="Z675" s="25"/>
      <c r="AA675" s="25"/>
      <c r="AB675" s="25"/>
      <c r="AC675" s="25"/>
      <c r="AD675" s="25"/>
      <c r="AE675" s="25"/>
      <c r="AF675" s="25"/>
      <c r="AG675" s="25"/>
      <c r="AH675" s="25"/>
      <c r="AI675" s="25"/>
      <c r="AJ675" s="25"/>
    </row>
    <row r="676" spans="1:36" ht="12.75" customHeight="1" x14ac:dyDescent="0.25">
      <c r="A676" s="25"/>
      <c r="B676" s="25"/>
      <c r="C676" s="25"/>
      <c r="D676" s="25"/>
      <c r="E676" s="25"/>
      <c r="F676" s="25"/>
      <c r="G676" s="25"/>
      <c r="H676" s="25"/>
      <c r="I676" s="25"/>
      <c r="J676" s="25"/>
      <c r="K676" s="25"/>
      <c r="L676" s="25"/>
      <c r="M676" s="25"/>
      <c r="N676" s="25"/>
      <c r="O676" s="25"/>
      <c r="P676" s="25"/>
      <c r="Q676" s="25"/>
      <c r="R676" s="25"/>
      <c r="S676" s="25"/>
      <c r="T676" s="174"/>
      <c r="U676" s="174"/>
      <c r="V676" s="174"/>
      <c r="W676" s="174"/>
      <c r="X676" s="25"/>
      <c r="Y676" s="25"/>
      <c r="Z676" s="25"/>
      <c r="AA676" s="25"/>
      <c r="AB676" s="25"/>
      <c r="AC676" s="25"/>
      <c r="AD676" s="25"/>
      <c r="AE676" s="25"/>
      <c r="AF676" s="25"/>
      <c r="AG676" s="25"/>
      <c r="AH676" s="25"/>
      <c r="AI676" s="25"/>
      <c r="AJ676" s="25"/>
    </row>
    <row r="677" spans="1:36" ht="12.75" customHeight="1" x14ac:dyDescent="0.25">
      <c r="A677" s="25"/>
      <c r="B677" s="25"/>
      <c r="C677" s="25"/>
      <c r="D677" s="25"/>
      <c r="E677" s="25"/>
      <c r="F677" s="25"/>
      <c r="G677" s="25"/>
      <c r="H677" s="25"/>
      <c r="I677" s="25"/>
      <c r="J677" s="25"/>
      <c r="K677" s="25"/>
      <c r="L677" s="25"/>
      <c r="M677" s="25"/>
      <c r="N677" s="25"/>
      <c r="O677" s="25"/>
      <c r="P677" s="25"/>
      <c r="Q677" s="25"/>
      <c r="R677" s="25"/>
      <c r="S677" s="25"/>
      <c r="T677" s="174"/>
      <c r="U677" s="174"/>
      <c r="V677" s="174"/>
      <c r="W677" s="174"/>
      <c r="X677" s="25"/>
      <c r="Y677" s="25"/>
      <c r="Z677" s="25"/>
      <c r="AA677" s="25"/>
      <c r="AB677" s="25"/>
      <c r="AC677" s="25"/>
      <c r="AD677" s="25"/>
      <c r="AE677" s="25"/>
      <c r="AF677" s="25"/>
      <c r="AG677" s="25"/>
      <c r="AH677" s="25"/>
      <c r="AI677" s="25"/>
      <c r="AJ677" s="25"/>
    </row>
    <row r="678" spans="1:36" ht="12.75" customHeight="1" x14ac:dyDescent="0.25">
      <c r="A678" s="25"/>
      <c r="B678" s="25"/>
      <c r="C678" s="25"/>
      <c r="D678" s="25"/>
      <c r="E678" s="25"/>
      <c r="F678" s="25"/>
      <c r="G678" s="25"/>
      <c r="H678" s="25"/>
      <c r="I678" s="25"/>
      <c r="J678" s="25"/>
      <c r="K678" s="25"/>
      <c r="L678" s="25"/>
      <c r="M678" s="25"/>
      <c r="N678" s="25"/>
      <c r="O678" s="25"/>
      <c r="P678" s="25"/>
      <c r="Q678" s="25"/>
      <c r="R678" s="25"/>
      <c r="S678" s="25"/>
      <c r="T678" s="174"/>
      <c r="U678" s="174"/>
      <c r="V678" s="174"/>
      <c r="W678" s="174"/>
      <c r="X678" s="25"/>
      <c r="Y678" s="25"/>
      <c r="Z678" s="25"/>
      <c r="AA678" s="25"/>
      <c r="AB678" s="25"/>
      <c r="AC678" s="25"/>
      <c r="AD678" s="25"/>
      <c r="AE678" s="25"/>
      <c r="AF678" s="25"/>
      <c r="AG678" s="25"/>
      <c r="AH678" s="25"/>
      <c r="AI678" s="25"/>
      <c r="AJ678" s="25"/>
    </row>
    <row r="679" spans="1:36" ht="12.75" customHeight="1" x14ac:dyDescent="0.25">
      <c r="A679" s="25"/>
      <c r="B679" s="25"/>
      <c r="C679" s="25"/>
      <c r="D679" s="25"/>
      <c r="E679" s="25"/>
      <c r="F679" s="25"/>
      <c r="G679" s="25"/>
      <c r="H679" s="25"/>
      <c r="I679" s="25"/>
      <c r="J679" s="25"/>
      <c r="K679" s="25"/>
      <c r="L679" s="25"/>
      <c r="M679" s="25"/>
      <c r="N679" s="25"/>
      <c r="O679" s="25"/>
      <c r="P679" s="25"/>
      <c r="Q679" s="25"/>
      <c r="R679" s="25"/>
      <c r="S679" s="25"/>
      <c r="T679" s="174"/>
      <c r="U679" s="174"/>
      <c r="V679" s="174"/>
      <c r="W679" s="174"/>
      <c r="X679" s="25"/>
      <c r="Y679" s="25"/>
      <c r="Z679" s="25"/>
      <c r="AA679" s="25"/>
      <c r="AB679" s="25"/>
      <c r="AC679" s="25"/>
      <c r="AD679" s="25"/>
      <c r="AE679" s="25"/>
      <c r="AF679" s="25"/>
      <c r="AG679" s="25"/>
      <c r="AH679" s="25"/>
      <c r="AI679" s="25"/>
      <c r="AJ679" s="25"/>
    </row>
    <row r="680" spans="1:36" ht="12.75" customHeight="1" x14ac:dyDescent="0.25">
      <c r="A680" s="25"/>
      <c r="B680" s="25"/>
      <c r="C680" s="25"/>
      <c r="D680" s="25"/>
      <c r="E680" s="25"/>
      <c r="F680" s="25"/>
      <c r="G680" s="25"/>
      <c r="H680" s="25"/>
      <c r="I680" s="25"/>
      <c r="J680" s="25"/>
      <c r="K680" s="25"/>
      <c r="L680" s="25"/>
      <c r="M680" s="25"/>
      <c r="N680" s="25"/>
      <c r="O680" s="25"/>
      <c r="P680" s="25"/>
      <c r="Q680" s="25"/>
      <c r="R680" s="25"/>
      <c r="S680" s="25"/>
      <c r="T680" s="174"/>
      <c r="U680" s="174"/>
      <c r="V680" s="174"/>
      <c r="W680" s="174"/>
      <c r="X680" s="25"/>
      <c r="Y680" s="25"/>
      <c r="Z680" s="25"/>
      <c r="AA680" s="25"/>
      <c r="AB680" s="25"/>
      <c r="AC680" s="25"/>
      <c r="AD680" s="25"/>
      <c r="AE680" s="25"/>
      <c r="AF680" s="25"/>
      <c r="AG680" s="25"/>
      <c r="AH680" s="25"/>
      <c r="AI680" s="25"/>
      <c r="AJ680" s="25"/>
    </row>
    <row r="681" spans="1:36" ht="12.75" customHeight="1" x14ac:dyDescent="0.25">
      <c r="A681" s="25"/>
      <c r="B681" s="25"/>
      <c r="C681" s="25"/>
      <c r="D681" s="25"/>
      <c r="E681" s="25"/>
      <c r="F681" s="25"/>
      <c r="G681" s="25"/>
      <c r="H681" s="25"/>
      <c r="I681" s="25"/>
      <c r="J681" s="25"/>
      <c r="K681" s="25"/>
      <c r="L681" s="25"/>
      <c r="M681" s="25"/>
      <c r="N681" s="25"/>
      <c r="O681" s="25"/>
      <c r="P681" s="25"/>
      <c r="Q681" s="25"/>
      <c r="R681" s="25"/>
      <c r="S681" s="25"/>
      <c r="T681" s="174"/>
      <c r="U681" s="174"/>
      <c r="V681" s="174"/>
      <c r="W681" s="174"/>
      <c r="X681" s="25"/>
      <c r="Y681" s="25"/>
      <c r="Z681" s="25"/>
      <c r="AA681" s="25"/>
      <c r="AB681" s="25"/>
      <c r="AC681" s="25"/>
      <c r="AD681" s="25"/>
      <c r="AE681" s="25"/>
      <c r="AF681" s="25"/>
      <c r="AG681" s="25"/>
      <c r="AH681" s="25"/>
      <c r="AI681" s="25"/>
      <c r="AJ681" s="25"/>
    </row>
    <row r="682" spans="1:36" ht="12.75" customHeight="1" x14ac:dyDescent="0.25">
      <c r="A682" s="25"/>
      <c r="B682" s="25"/>
      <c r="C682" s="25"/>
      <c r="D682" s="25"/>
      <c r="E682" s="25"/>
      <c r="F682" s="25"/>
      <c r="G682" s="25"/>
      <c r="H682" s="25"/>
      <c r="I682" s="25"/>
      <c r="J682" s="25"/>
      <c r="K682" s="25"/>
      <c r="L682" s="25"/>
      <c r="M682" s="25"/>
      <c r="N682" s="25"/>
      <c r="O682" s="25"/>
      <c r="P682" s="25"/>
      <c r="Q682" s="25"/>
      <c r="R682" s="25"/>
      <c r="S682" s="25"/>
      <c r="T682" s="174"/>
      <c r="U682" s="174"/>
      <c r="V682" s="174"/>
      <c r="W682" s="174"/>
      <c r="X682" s="25"/>
      <c r="Y682" s="25"/>
      <c r="Z682" s="25"/>
      <c r="AA682" s="25"/>
      <c r="AB682" s="25"/>
      <c r="AC682" s="25"/>
      <c r="AD682" s="25"/>
      <c r="AE682" s="25"/>
      <c r="AF682" s="25"/>
      <c r="AG682" s="25"/>
      <c r="AH682" s="25"/>
      <c r="AI682" s="25"/>
      <c r="AJ682" s="25"/>
    </row>
    <row r="683" spans="1:36" ht="12.75" customHeight="1" x14ac:dyDescent="0.25">
      <c r="A683" s="25"/>
      <c r="B683" s="25"/>
      <c r="C683" s="25"/>
      <c r="D683" s="25"/>
      <c r="E683" s="25"/>
      <c r="F683" s="25"/>
      <c r="G683" s="25"/>
      <c r="H683" s="25"/>
      <c r="I683" s="25"/>
      <c r="J683" s="25"/>
      <c r="K683" s="25"/>
      <c r="L683" s="25"/>
      <c r="M683" s="25"/>
      <c r="N683" s="25"/>
      <c r="O683" s="25"/>
      <c r="P683" s="25"/>
      <c r="Q683" s="25"/>
      <c r="R683" s="25"/>
      <c r="S683" s="25"/>
      <c r="T683" s="174"/>
      <c r="U683" s="174"/>
      <c r="V683" s="174"/>
      <c r="W683" s="174"/>
      <c r="X683" s="25"/>
      <c r="Y683" s="25"/>
      <c r="Z683" s="25"/>
      <c r="AA683" s="25"/>
      <c r="AB683" s="25"/>
      <c r="AC683" s="25"/>
      <c r="AD683" s="25"/>
      <c r="AE683" s="25"/>
      <c r="AF683" s="25"/>
      <c r="AG683" s="25"/>
      <c r="AH683" s="25"/>
      <c r="AI683" s="25"/>
      <c r="AJ683" s="25"/>
    </row>
    <row r="684" spans="1:36" ht="12.75" customHeight="1" x14ac:dyDescent="0.25">
      <c r="A684" s="25"/>
      <c r="B684" s="25"/>
      <c r="C684" s="25"/>
      <c r="D684" s="25"/>
      <c r="E684" s="25"/>
      <c r="F684" s="25"/>
      <c r="G684" s="25"/>
      <c r="H684" s="25"/>
      <c r="I684" s="25"/>
      <c r="J684" s="25"/>
      <c r="K684" s="25"/>
      <c r="L684" s="25"/>
      <c r="M684" s="25"/>
      <c r="N684" s="25"/>
      <c r="O684" s="25"/>
      <c r="P684" s="25"/>
      <c r="Q684" s="25"/>
      <c r="R684" s="25"/>
      <c r="S684" s="25"/>
      <c r="T684" s="174"/>
      <c r="U684" s="174"/>
      <c r="V684" s="174"/>
      <c r="W684" s="174"/>
      <c r="X684" s="25"/>
      <c r="Y684" s="25"/>
      <c r="Z684" s="25"/>
      <c r="AA684" s="25"/>
      <c r="AB684" s="25"/>
      <c r="AC684" s="25"/>
      <c r="AD684" s="25"/>
      <c r="AE684" s="25"/>
      <c r="AF684" s="25"/>
      <c r="AG684" s="25"/>
      <c r="AH684" s="25"/>
      <c r="AI684" s="25"/>
      <c r="AJ684" s="25"/>
    </row>
    <row r="685" spans="1:36" ht="12.75" customHeight="1" x14ac:dyDescent="0.25">
      <c r="A685" s="25"/>
      <c r="B685" s="25"/>
      <c r="C685" s="25"/>
      <c r="D685" s="25"/>
      <c r="E685" s="25"/>
      <c r="F685" s="25"/>
      <c r="G685" s="25"/>
      <c r="H685" s="25"/>
      <c r="I685" s="25"/>
      <c r="J685" s="25"/>
      <c r="K685" s="25"/>
      <c r="L685" s="25"/>
      <c r="M685" s="25"/>
      <c r="N685" s="25"/>
      <c r="O685" s="25"/>
      <c r="P685" s="25"/>
      <c r="Q685" s="25"/>
      <c r="R685" s="25"/>
      <c r="S685" s="25"/>
      <c r="T685" s="174"/>
      <c r="U685" s="174"/>
      <c r="V685" s="174"/>
      <c r="W685" s="174"/>
      <c r="X685" s="25"/>
      <c r="Y685" s="25"/>
      <c r="Z685" s="25"/>
      <c r="AA685" s="25"/>
      <c r="AB685" s="25"/>
      <c r="AC685" s="25"/>
      <c r="AD685" s="25"/>
      <c r="AE685" s="25"/>
      <c r="AF685" s="25"/>
      <c r="AG685" s="25"/>
      <c r="AH685" s="25"/>
      <c r="AI685" s="25"/>
      <c r="AJ685" s="25"/>
    </row>
    <row r="686" spans="1:36" ht="12.75" customHeight="1" x14ac:dyDescent="0.25">
      <c r="A686" s="25"/>
      <c r="B686" s="25"/>
      <c r="C686" s="25"/>
      <c r="D686" s="25"/>
      <c r="E686" s="25"/>
      <c r="F686" s="25"/>
      <c r="G686" s="25"/>
      <c r="H686" s="25"/>
      <c r="I686" s="25"/>
      <c r="J686" s="25"/>
      <c r="K686" s="25"/>
      <c r="L686" s="25"/>
      <c r="M686" s="25"/>
      <c r="N686" s="25"/>
      <c r="O686" s="25"/>
      <c r="P686" s="25"/>
      <c r="Q686" s="25"/>
      <c r="R686" s="25"/>
      <c r="S686" s="25"/>
      <c r="T686" s="174"/>
      <c r="U686" s="174"/>
      <c r="V686" s="174"/>
      <c r="W686" s="174"/>
      <c r="X686" s="25"/>
      <c r="Y686" s="25"/>
      <c r="Z686" s="25"/>
      <c r="AA686" s="25"/>
      <c r="AB686" s="25"/>
      <c r="AC686" s="25"/>
      <c r="AD686" s="25"/>
      <c r="AE686" s="25"/>
      <c r="AF686" s="25"/>
      <c r="AG686" s="25"/>
      <c r="AH686" s="25"/>
      <c r="AI686" s="25"/>
      <c r="AJ686" s="25"/>
    </row>
    <row r="687" spans="1:36" ht="12.75" customHeight="1" x14ac:dyDescent="0.25">
      <c r="A687" s="25"/>
      <c r="B687" s="25"/>
      <c r="C687" s="25"/>
      <c r="D687" s="25"/>
      <c r="E687" s="25"/>
      <c r="F687" s="25"/>
      <c r="G687" s="25"/>
      <c r="H687" s="25"/>
      <c r="I687" s="25"/>
      <c r="J687" s="25"/>
      <c r="K687" s="25"/>
      <c r="L687" s="25"/>
      <c r="M687" s="25"/>
      <c r="N687" s="25"/>
      <c r="O687" s="25"/>
      <c r="P687" s="25"/>
      <c r="Q687" s="25"/>
      <c r="R687" s="25"/>
      <c r="S687" s="25"/>
      <c r="T687" s="174"/>
      <c r="U687" s="174"/>
      <c r="V687" s="174"/>
      <c r="W687" s="174"/>
      <c r="X687" s="25"/>
      <c r="Y687" s="25"/>
      <c r="Z687" s="25"/>
      <c r="AA687" s="25"/>
      <c r="AB687" s="25"/>
      <c r="AC687" s="25"/>
      <c r="AD687" s="25"/>
      <c r="AE687" s="25"/>
      <c r="AF687" s="25"/>
      <c r="AG687" s="25"/>
      <c r="AH687" s="25"/>
      <c r="AI687" s="25"/>
      <c r="AJ687" s="25"/>
    </row>
    <row r="688" spans="1:36" ht="12.75" customHeight="1" x14ac:dyDescent="0.25">
      <c r="A688" s="25"/>
      <c r="B688" s="25"/>
      <c r="C688" s="25"/>
      <c r="D688" s="25"/>
      <c r="E688" s="25"/>
      <c r="F688" s="25"/>
      <c r="G688" s="25"/>
      <c r="H688" s="25"/>
      <c r="I688" s="25"/>
      <c r="J688" s="25"/>
      <c r="K688" s="25"/>
      <c r="L688" s="25"/>
      <c r="M688" s="25"/>
      <c r="N688" s="25"/>
      <c r="O688" s="25"/>
      <c r="P688" s="25"/>
      <c r="Q688" s="25"/>
      <c r="R688" s="25"/>
      <c r="S688" s="25"/>
      <c r="T688" s="174"/>
      <c r="U688" s="174"/>
      <c r="V688" s="174"/>
      <c r="W688" s="174"/>
      <c r="X688" s="25"/>
      <c r="Y688" s="25"/>
      <c r="Z688" s="25"/>
      <c r="AA688" s="25"/>
      <c r="AB688" s="25"/>
      <c r="AC688" s="25"/>
      <c r="AD688" s="25"/>
      <c r="AE688" s="25"/>
      <c r="AF688" s="25"/>
      <c r="AG688" s="25"/>
      <c r="AH688" s="25"/>
      <c r="AI688" s="25"/>
      <c r="AJ688" s="25"/>
    </row>
    <row r="689" spans="1:36" ht="12.75" customHeight="1" x14ac:dyDescent="0.25">
      <c r="A689" s="25"/>
      <c r="B689" s="25"/>
      <c r="C689" s="25"/>
      <c r="D689" s="25"/>
      <c r="E689" s="25"/>
      <c r="F689" s="25"/>
      <c r="G689" s="25"/>
      <c r="H689" s="25"/>
      <c r="I689" s="25"/>
      <c r="J689" s="25"/>
      <c r="K689" s="25"/>
      <c r="L689" s="25"/>
      <c r="M689" s="25"/>
      <c r="N689" s="25"/>
      <c r="O689" s="25"/>
      <c r="P689" s="25"/>
      <c r="Q689" s="25"/>
      <c r="R689" s="25"/>
      <c r="S689" s="25"/>
      <c r="T689" s="174"/>
      <c r="U689" s="174"/>
      <c r="V689" s="174"/>
      <c r="W689" s="174"/>
      <c r="X689" s="25"/>
      <c r="Y689" s="25"/>
      <c r="Z689" s="25"/>
      <c r="AA689" s="25"/>
      <c r="AB689" s="25"/>
      <c r="AC689" s="25"/>
      <c r="AD689" s="25"/>
      <c r="AE689" s="25"/>
      <c r="AF689" s="25"/>
      <c r="AG689" s="25"/>
      <c r="AH689" s="25"/>
      <c r="AI689" s="25"/>
      <c r="AJ689" s="25"/>
    </row>
    <row r="690" spans="1:36" ht="12.75" customHeight="1" x14ac:dyDescent="0.25">
      <c r="A690" s="25"/>
      <c r="B690" s="25"/>
      <c r="C690" s="25"/>
      <c r="D690" s="25"/>
      <c r="E690" s="25"/>
      <c r="F690" s="25"/>
      <c r="G690" s="25"/>
      <c r="H690" s="25"/>
      <c r="I690" s="25"/>
      <c r="J690" s="25"/>
      <c r="K690" s="25"/>
      <c r="L690" s="25"/>
      <c r="M690" s="25"/>
      <c r="N690" s="25"/>
      <c r="O690" s="25"/>
      <c r="P690" s="25"/>
      <c r="Q690" s="25"/>
      <c r="R690" s="25"/>
      <c r="S690" s="25"/>
      <c r="T690" s="174"/>
      <c r="U690" s="174"/>
      <c r="V690" s="174"/>
      <c r="W690" s="174"/>
      <c r="X690" s="25"/>
      <c r="Y690" s="25"/>
      <c r="Z690" s="25"/>
      <c r="AA690" s="25"/>
      <c r="AB690" s="25"/>
      <c r="AC690" s="25"/>
      <c r="AD690" s="25"/>
      <c r="AE690" s="25"/>
      <c r="AF690" s="25"/>
      <c r="AG690" s="25"/>
      <c r="AH690" s="25"/>
      <c r="AI690" s="25"/>
      <c r="AJ690" s="25"/>
    </row>
    <row r="691" spans="1:36" ht="12.75" customHeight="1" x14ac:dyDescent="0.25">
      <c r="A691" s="25"/>
      <c r="B691" s="25"/>
      <c r="C691" s="25"/>
      <c r="D691" s="25"/>
      <c r="E691" s="25"/>
      <c r="F691" s="25"/>
      <c r="G691" s="25"/>
      <c r="H691" s="25"/>
      <c r="I691" s="25"/>
      <c r="J691" s="25"/>
      <c r="K691" s="25"/>
      <c r="L691" s="25"/>
      <c r="M691" s="25"/>
      <c r="N691" s="25"/>
      <c r="O691" s="25"/>
      <c r="P691" s="25"/>
      <c r="Q691" s="25"/>
      <c r="R691" s="25"/>
      <c r="S691" s="25"/>
      <c r="T691" s="174"/>
      <c r="U691" s="174"/>
      <c r="V691" s="174"/>
      <c r="W691" s="174"/>
      <c r="X691" s="25"/>
      <c r="Y691" s="25"/>
      <c r="Z691" s="25"/>
      <c r="AA691" s="25"/>
      <c r="AB691" s="25"/>
      <c r="AC691" s="25"/>
      <c r="AD691" s="25"/>
      <c r="AE691" s="25"/>
      <c r="AF691" s="25"/>
      <c r="AG691" s="25"/>
      <c r="AH691" s="25"/>
      <c r="AI691" s="25"/>
      <c r="AJ691" s="25"/>
    </row>
    <row r="692" spans="1:36" ht="12.75" customHeight="1" x14ac:dyDescent="0.25">
      <c r="A692" s="25"/>
      <c r="B692" s="25"/>
      <c r="C692" s="25"/>
      <c r="D692" s="25"/>
      <c r="E692" s="25"/>
      <c r="F692" s="25"/>
      <c r="G692" s="25"/>
      <c r="H692" s="25"/>
      <c r="I692" s="25"/>
      <c r="J692" s="25"/>
      <c r="K692" s="25"/>
      <c r="L692" s="25"/>
      <c r="M692" s="25"/>
      <c r="N692" s="25"/>
      <c r="O692" s="25"/>
      <c r="P692" s="25"/>
      <c r="Q692" s="25"/>
      <c r="R692" s="25"/>
      <c r="S692" s="25"/>
      <c r="T692" s="174"/>
      <c r="U692" s="174"/>
      <c r="V692" s="174"/>
      <c r="W692" s="174"/>
      <c r="X692" s="25"/>
      <c r="Y692" s="25"/>
      <c r="Z692" s="25"/>
      <c r="AA692" s="25"/>
      <c r="AB692" s="25"/>
      <c r="AC692" s="25"/>
      <c r="AD692" s="25"/>
      <c r="AE692" s="25"/>
      <c r="AF692" s="25"/>
      <c r="AG692" s="25"/>
      <c r="AH692" s="25"/>
      <c r="AI692" s="25"/>
      <c r="AJ692" s="25"/>
    </row>
    <row r="693" spans="1:36" ht="12.75" customHeight="1" x14ac:dyDescent="0.25">
      <c r="A693" s="25"/>
      <c r="B693" s="25"/>
      <c r="C693" s="25"/>
      <c r="D693" s="25"/>
      <c r="E693" s="25"/>
      <c r="F693" s="25"/>
      <c r="G693" s="25"/>
      <c r="H693" s="25"/>
      <c r="I693" s="25"/>
      <c r="J693" s="25"/>
      <c r="K693" s="25"/>
      <c r="L693" s="25"/>
      <c r="M693" s="25"/>
      <c r="N693" s="25"/>
      <c r="O693" s="25"/>
      <c r="P693" s="25"/>
      <c r="Q693" s="25"/>
      <c r="R693" s="25"/>
      <c r="S693" s="25"/>
      <c r="T693" s="174"/>
      <c r="U693" s="174"/>
      <c r="V693" s="174"/>
      <c r="W693" s="174"/>
      <c r="X693" s="25"/>
      <c r="Y693" s="25"/>
      <c r="Z693" s="25"/>
      <c r="AA693" s="25"/>
      <c r="AB693" s="25"/>
      <c r="AC693" s="25"/>
      <c r="AD693" s="25"/>
      <c r="AE693" s="25"/>
      <c r="AF693" s="25"/>
      <c r="AG693" s="25"/>
      <c r="AH693" s="25"/>
      <c r="AI693" s="25"/>
      <c r="AJ693" s="25"/>
    </row>
    <row r="694" spans="1:36" ht="12.75" customHeight="1" x14ac:dyDescent="0.25">
      <c r="A694" s="25"/>
      <c r="B694" s="25"/>
      <c r="C694" s="25"/>
      <c r="D694" s="25"/>
      <c r="E694" s="25"/>
      <c r="F694" s="25"/>
      <c r="G694" s="25"/>
      <c r="H694" s="25"/>
      <c r="I694" s="25"/>
      <c r="J694" s="25"/>
      <c r="K694" s="25"/>
      <c r="L694" s="25"/>
      <c r="M694" s="25"/>
      <c r="N694" s="25"/>
      <c r="O694" s="25"/>
      <c r="P694" s="25"/>
      <c r="Q694" s="25"/>
      <c r="R694" s="25"/>
      <c r="S694" s="25"/>
      <c r="T694" s="174"/>
      <c r="U694" s="174"/>
      <c r="V694" s="174"/>
      <c r="W694" s="174"/>
      <c r="X694" s="25"/>
      <c r="Y694" s="25"/>
      <c r="Z694" s="25"/>
      <c r="AA694" s="25"/>
      <c r="AB694" s="25"/>
      <c r="AC694" s="25"/>
      <c r="AD694" s="25"/>
      <c r="AE694" s="25"/>
      <c r="AF694" s="25"/>
      <c r="AG694" s="25"/>
      <c r="AH694" s="25"/>
      <c r="AI694" s="25"/>
      <c r="AJ694" s="25"/>
    </row>
    <row r="695" spans="1:36" ht="12.75" customHeight="1" x14ac:dyDescent="0.25">
      <c r="A695" s="25"/>
      <c r="B695" s="25"/>
      <c r="C695" s="25"/>
      <c r="D695" s="25"/>
      <c r="E695" s="25"/>
      <c r="F695" s="25"/>
      <c r="G695" s="25"/>
      <c r="H695" s="25"/>
      <c r="I695" s="25"/>
      <c r="J695" s="25"/>
      <c r="K695" s="25"/>
      <c r="L695" s="25"/>
      <c r="M695" s="25"/>
      <c r="N695" s="25"/>
      <c r="O695" s="25"/>
      <c r="P695" s="25"/>
      <c r="Q695" s="25"/>
      <c r="R695" s="25"/>
      <c r="S695" s="25"/>
      <c r="T695" s="174"/>
      <c r="U695" s="174"/>
      <c r="V695" s="174"/>
      <c r="W695" s="174"/>
      <c r="X695" s="25"/>
      <c r="Y695" s="25"/>
      <c r="Z695" s="25"/>
      <c r="AA695" s="25"/>
      <c r="AB695" s="25"/>
      <c r="AC695" s="25"/>
      <c r="AD695" s="25"/>
      <c r="AE695" s="25"/>
      <c r="AF695" s="25"/>
      <c r="AG695" s="25"/>
      <c r="AH695" s="25"/>
      <c r="AI695" s="25"/>
      <c r="AJ695" s="25"/>
    </row>
    <row r="696" spans="1:36" ht="12.75" customHeight="1" x14ac:dyDescent="0.25">
      <c r="A696" s="25"/>
      <c r="B696" s="25"/>
      <c r="C696" s="25"/>
      <c r="D696" s="25"/>
      <c r="E696" s="25"/>
      <c r="F696" s="25"/>
      <c r="G696" s="25"/>
      <c r="H696" s="25"/>
      <c r="I696" s="25"/>
      <c r="J696" s="25"/>
      <c r="K696" s="25"/>
      <c r="L696" s="25"/>
      <c r="M696" s="25"/>
      <c r="N696" s="25"/>
      <c r="O696" s="25"/>
      <c r="P696" s="25"/>
      <c r="Q696" s="25"/>
      <c r="R696" s="25"/>
      <c r="S696" s="25"/>
      <c r="T696" s="174"/>
      <c r="U696" s="174"/>
      <c r="V696" s="174"/>
      <c r="W696" s="174"/>
      <c r="X696" s="25"/>
      <c r="Y696" s="25"/>
      <c r="Z696" s="25"/>
      <c r="AA696" s="25"/>
      <c r="AB696" s="25"/>
      <c r="AC696" s="25"/>
      <c r="AD696" s="25"/>
      <c r="AE696" s="25"/>
      <c r="AF696" s="25"/>
      <c r="AG696" s="25"/>
      <c r="AH696" s="25"/>
      <c r="AI696" s="25"/>
      <c r="AJ696" s="25"/>
    </row>
    <row r="697" spans="1:36" ht="12.75" customHeight="1" x14ac:dyDescent="0.25">
      <c r="A697" s="25"/>
      <c r="B697" s="25"/>
      <c r="C697" s="25"/>
      <c r="D697" s="25"/>
      <c r="E697" s="25"/>
      <c r="F697" s="25"/>
      <c r="G697" s="25"/>
      <c r="H697" s="25"/>
      <c r="I697" s="25"/>
      <c r="J697" s="25"/>
      <c r="K697" s="25"/>
      <c r="L697" s="25"/>
      <c r="M697" s="25"/>
      <c r="N697" s="25"/>
      <c r="O697" s="25"/>
      <c r="P697" s="25"/>
      <c r="Q697" s="25"/>
      <c r="R697" s="25"/>
      <c r="S697" s="25"/>
      <c r="T697" s="174"/>
      <c r="U697" s="174"/>
      <c r="V697" s="174"/>
      <c r="W697" s="174"/>
      <c r="X697" s="25"/>
      <c r="Y697" s="25"/>
      <c r="Z697" s="25"/>
      <c r="AA697" s="25"/>
      <c r="AB697" s="25"/>
      <c r="AC697" s="25"/>
      <c r="AD697" s="25"/>
      <c r="AE697" s="25"/>
      <c r="AF697" s="25"/>
      <c r="AG697" s="25"/>
      <c r="AH697" s="25"/>
      <c r="AI697" s="25"/>
      <c r="AJ697" s="25"/>
    </row>
    <row r="698" spans="1:36" ht="12.75" customHeight="1" x14ac:dyDescent="0.25">
      <c r="A698" s="25"/>
      <c r="B698" s="25"/>
      <c r="C698" s="25"/>
      <c r="D698" s="25"/>
      <c r="E698" s="25"/>
      <c r="F698" s="25"/>
      <c r="G698" s="25"/>
      <c r="H698" s="25"/>
      <c r="I698" s="25"/>
      <c r="J698" s="25"/>
      <c r="K698" s="25"/>
      <c r="L698" s="25"/>
      <c r="M698" s="25"/>
      <c r="N698" s="25"/>
      <c r="O698" s="25"/>
      <c r="P698" s="25"/>
      <c r="Q698" s="25"/>
      <c r="R698" s="25"/>
      <c r="S698" s="25"/>
      <c r="T698" s="174"/>
      <c r="U698" s="174"/>
      <c r="V698" s="174"/>
      <c r="W698" s="174"/>
      <c r="X698" s="25"/>
      <c r="Y698" s="25"/>
      <c r="Z698" s="25"/>
      <c r="AA698" s="25"/>
      <c r="AB698" s="25"/>
      <c r="AC698" s="25"/>
      <c r="AD698" s="25"/>
      <c r="AE698" s="25"/>
      <c r="AF698" s="25"/>
      <c r="AG698" s="25"/>
      <c r="AH698" s="25"/>
      <c r="AI698" s="25"/>
      <c r="AJ698" s="25"/>
    </row>
    <row r="699" spans="1:36" ht="12.75" customHeight="1" x14ac:dyDescent="0.25">
      <c r="A699" s="25"/>
      <c r="B699" s="25"/>
      <c r="C699" s="25"/>
      <c r="D699" s="25"/>
      <c r="E699" s="25"/>
      <c r="F699" s="25"/>
      <c r="G699" s="25"/>
      <c r="H699" s="25"/>
      <c r="I699" s="25"/>
      <c r="J699" s="25"/>
      <c r="K699" s="25"/>
      <c r="L699" s="25"/>
      <c r="M699" s="25"/>
      <c r="N699" s="25"/>
      <c r="O699" s="25"/>
      <c r="P699" s="25"/>
      <c r="Q699" s="25"/>
      <c r="R699" s="25"/>
      <c r="S699" s="25"/>
      <c r="T699" s="174"/>
      <c r="U699" s="174"/>
      <c r="V699" s="174"/>
      <c r="W699" s="174"/>
      <c r="X699" s="25"/>
      <c r="Y699" s="25"/>
      <c r="Z699" s="25"/>
      <c r="AA699" s="25"/>
      <c r="AB699" s="25"/>
      <c r="AC699" s="25"/>
      <c r="AD699" s="25"/>
      <c r="AE699" s="25"/>
      <c r="AF699" s="25"/>
      <c r="AG699" s="25"/>
      <c r="AH699" s="25"/>
      <c r="AI699" s="25"/>
      <c r="AJ699" s="25"/>
    </row>
    <row r="700" spans="1:36" ht="12.75" customHeight="1" x14ac:dyDescent="0.25">
      <c r="A700" s="25"/>
      <c r="B700" s="25"/>
      <c r="C700" s="25"/>
      <c r="D700" s="25"/>
      <c r="E700" s="25"/>
      <c r="F700" s="25"/>
      <c r="G700" s="25"/>
      <c r="H700" s="25"/>
      <c r="I700" s="25"/>
      <c r="J700" s="25"/>
      <c r="K700" s="25"/>
      <c r="L700" s="25"/>
      <c r="M700" s="25"/>
      <c r="N700" s="25"/>
      <c r="O700" s="25"/>
      <c r="P700" s="25"/>
      <c r="Q700" s="25"/>
      <c r="R700" s="25"/>
      <c r="S700" s="25"/>
      <c r="T700" s="174"/>
      <c r="U700" s="174"/>
      <c r="V700" s="174"/>
      <c r="W700" s="174"/>
      <c r="X700" s="25"/>
      <c r="Y700" s="25"/>
      <c r="Z700" s="25"/>
      <c r="AA700" s="25"/>
      <c r="AB700" s="25"/>
      <c r="AC700" s="25"/>
      <c r="AD700" s="25"/>
      <c r="AE700" s="25"/>
      <c r="AF700" s="25"/>
      <c r="AG700" s="25"/>
      <c r="AH700" s="25"/>
      <c r="AI700" s="25"/>
      <c r="AJ700" s="25"/>
    </row>
    <row r="701" spans="1:36" ht="12.75" customHeight="1" x14ac:dyDescent="0.25">
      <c r="A701" s="25"/>
      <c r="B701" s="25"/>
      <c r="C701" s="25"/>
      <c r="D701" s="25"/>
      <c r="E701" s="25"/>
      <c r="F701" s="25"/>
      <c r="G701" s="25"/>
      <c r="H701" s="25"/>
      <c r="I701" s="25"/>
      <c r="J701" s="25"/>
      <c r="K701" s="25"/>
      <c r="L701" s="25"/>
      <c r="M701" s="25"/>
      <c r="N701" s="25"/>
      <c r="O701" s="25"/>
      <c r="P701" s="25"/>
      <c r="Q701" s="25"/>
      <c r="R701" s="25"/>
      <c r="S701" s="25"/>
      <c r="T701" s="174"/>
      <c r="U701" s="174"/>
      <c r="V701" s="174"/>
      <c r="W701" s="174"/>
      <c r="X701" s="25"/>
      <c r="Y701" s="25"/>
      <c r="Z701" s="25"/>
      <c r="AA701" s="25"/>
      <c r="AB701" s="25"/>
      <c r="AC701" s="25"/>
      <c r="AD701" s="25"/>
      <c r="AE701" s="25"/>
      <c r="AF701" s="25"/>
      <c r="AG701" s="25"/>
      <c r="AH701" s="25"/>
      <c r="AI701" s="25"/>
      <c r="AJ701" s="25"/>
    </row>
    <row r="702" spans="1:36" ht="12.75" customHeight="1" x14ac:dyDescent="0.25">
      <c r="A702" s="25"/>
      <c r="B702" s="25"/>
      <c r="C702" s="25"/>
      <c r="D702" s="25"/>
      <c r="E702" s="25"/>
      <c r="F702" s="25"/>
      <c r="G702" s="25"/>
      <c r="H702" s="25"/>
      <c r="I702" s="25"/>
      <c r="J702" s="25"/>
      <c r="K702" s="25"/>
      <c r="L702" s="25"/>
      <c r="M702" s="25"/>
      <c r="N702" s="25"/>
      <c r="O702" s="25"/>
      <c r="P702" s="25"/>
      <c r="Q702" s="25"/>
      <c r="R702" s="25"/>
      <c r="S702" s="25"/>
      <c r="T702" s="174"/>
      <c r="U702" s="174"/>
      <c r="V702" s="174"/>
      <c r="W702" s="174"/>
      <c r="X702" s="25"/>
      <c r="Y702" s="25"/>
      <c r="Z702" s="25"/>
      <c r="AA702" s="25"/>
      <c r="AB702" s="25"/>
      <c r="AC702" s="25"/>
      <c r="AD702" s="25"/>
      <c r="AE702" s="25"/>
      <c r="AF702" s="25"/>
      <c r="AG702" s="25"/>
      <c r="AH702" s="25"/>
      <c r="AI702" s="25"/>
      <c r="AJ702" s="25"/>
    </row>
    <row r="703" spans="1:36" ht="12.75" customHeight="1" x14ac:dyDescent="0.25">
      <c r="A703" s="25"/>
      <c r="B703" s="25"/>
      <c r="C703" s="25"/>
      <c r="D703" s="25"/>
      <c r="E703" s="25"/>
      <c r="F703" s="25"/>
      <c r="G703" s="25"/>
      <c r="H703" s="25"/>
      <c r="I703" s="25"/>
      <c r="J703" s="25"/>
      <c r="K703" s="25"/>
      <c r="L703" s="25"/>
      <c r="M703" s="25"/>
      <c r="N703" s="25"/>
      <c r="O703" s="25"/>
      <c r="P703" s="25"/>
      <c r="Q703" s="25"/>
      <c r="R703" s="25"/>
      <c r="S703" s="25"/>
      <c r="T703" s="174"/>
      <c r="U703" s="174"/>
      <c r="V703" s="174"/>
      <c r="W703" s="174"/>
      <c r="X703" s="25"/>
      <c r="Y703" s="25"/>
      <c r="Z703" s="25"/>
      <c r="AA703" s="25"/>
      <c r="AB703" s="25"/>
      <c r="AC703" s="25"/>
      <c r="AD703" s="25"/>
      <c r="AE703" s="25"/>
      <c r="AF703" s="25"/>
      <c r="AG703" s="25"/>
      <c r="AH703" s="25"/>
      <c r="AI703" s="25"/>
      <c r="AJ703" s="25"/>
    </row>
    <row r="704" spans="1:36" ht="12.75" customHeight="1" x14ac:dyDescent="0.25">
      <c r="A704" s="25"/>
      <c r="B704" s="25"/>
      <c r="C704" s="25"/>
      <c r="D704" s="25"/>
      <c r="E704" s="25"/>
      <c r="F704" s="25"/>
      <c r="G704" s="25"/>
      <c r="H704" s="25"/>
      <c r="I704" s="25"/>
      <c r="J704" s="25"/>
      <c r="K704" s="25"/>
      <c r="L704" s="25"/>
      <c r="M704" s="25"/>
      <c r="N704" s="25"/>
      <c r="O704" s="25"/>
      <c r="P704" s="25"/>
      <c r="Q704" s="25"/>
      <c r="R704" s="25"/>
      <c r="S704" s="25"/>
      <c r="T704" s="174"/>
      <c r="U704" s="174"/>
      <c r="V704" s="174"/>
      <c r="W704" s="174"/>
      <c r="X704" s="25"/>
      <c r="Y704" s="25"/>
      <c r="Z704" s="25"/>
      <c r="AA704" s="25"/>
      <c r="AB704" s="25"/>
      <c r="AC704" s="25"/>
      <c r="AD704" s="25"/>
      <c r="AE704" s="25"/>
      <c r="AF704" s="25"/>
      <c r="AG704" s="25"/>
      <c r="AH704" s="25"/>
      <c r="AI704" s="25"/>
      <c r="AJ704" s="25"/>
    </row>
    <row r="705" spans="1:36" ht="12.75" customHeight="1" x14ac:dyDescent="0.25">
      <c r="A705" s="25"/>
      <c r="B705" s="25"/>
      <c r="C705" s="25"/>
      <c r="D705" s="25"/>
      <c r="E705" s="25"/>
      <c r="F705" s="25"/>
      <c r="G705" s="25"/>
      <c r="H705" s="25"/>
      <c r="I705" s="25"/>
      <c r="J705" s="25"/>
      <c r="K705" s="25"/>
      <c r="L705" s="25"/>
      <c r="M705" s="25"/>
      <c r="N705" s="25"/>
      <c r="O705" s="25"/>
      <c r="P705" s="25"/>
      <c r="Q705" s="25"/>
      <c r="R705" s="25"/>
      <c r="S705" s="25"/>
      <c r="T705" s="174"/>
      <c r="U705" s="174"/>
      <c r="V705" s="174"/>
      <c r="W705" s="174"/>
      <c r="X705" s="25"/>
      <c r="Y705" s="25"/>
      <c r="Z705" s="25"/>
      <c r="AA705" s="25"/>
      <c r="AB705" s="25"/>
      <c r="AC705" s="25"/>
      <c r="AD705" s="25"/>
      <c r="AE705" s="25"/>
      <c r="AF705" s="25"/>
      <c r="AG705" s="25"/>
      <c r="AH705" s="25"/>
      <c r="AI705" s="25"/>
      <c r="AJ705" s="25"/>
    </row>
    <row r="706" spans="1:36" ht="12.75" customHeight="1" x14ac:dyDescent="0.25">
      <c r="A706" s="25"/>
      <c r="B706" s="25"/>
      <c r="C706" s="25"/>
      <c r="D706" s="25"/>
      <c r="E706" s="25"/>
      <c r="F706" s="25"/>
      <c r="G706" s="25"/>
      <c r="H706" s="25"/>
      <c r="I706" s="25"/>
      <c r="J706" s="25"/>
      <c r="K706" s="25"/>
      <c r="L706" s="25"/>
      <c r="M706" s="25"/>
      <c r="N706" s="25"/>
      <c r="O706" s="25"/>
      <c r="P706" s="25"/>
      <c r="Q706" s="25"/>
      <c r="R706" s="25"/>
      <c r="S706" s="25"/>
      <c r="T706" s="174"/>
      <c r="U706" s="174"/>
      <c r="V706" s="174"/>
      <c r="W706" s="174"/>
      <c r="X706" s="25"/>
      <c r="Y706" s="25"/>
      <c r="Z706" s="25"/>
      <c r="AA706" s="25"/>
      <c r="AB706" s="25"/>
      <c r="AC706" s="25"/>
      <c r="AD706" s="25"/>
      <c r="AE706" s="25"/>
      <c r="AF706" s="25"/>
      <c r="AG706" s="25"/>
      <c r="AH706" s="25"/>
      <c r="AI706" s="25"/>
      <c r="AJ706" s="25"/>
    </row>
    <row r="707" spans="1:36" ht="12.75" customHeight="1" x14ac:dyDescent="0.25">
      <c r="A707" s="25"/>
      <c r="B707" s="25"/>
      <c r="C707" s="25"/>
      <c r="D707" s="25"/>
      <c r="E707" s="25"/>
      <c r="F707" s="25"/>
      <c r="G707" s="25"/>
      <c r="H707" s="25"/>
      <c r="I707" s="25"/>
      <c r="J707" s="25"/>
      <c r="K707" s="25"/>
      <c r="L707" s="25"/>
      <c r="M707" s="25"/>
      <c r="N707" s="25"/>
      <c r="O707" s="25"/>
      <c r="P707" s="25"/>
      <c r="Q707" s="25"/>
      <c r="R707" s="25"/>
      <c r="S707" s="25"/>
      <c r="T707" s="174"/>
      <c r="U707" s="174"/>
      <c r="V707" s="174"/>
      <c r="W707" s="174"/>
      <c r="X707" s="25"/>
      <c r="Y707" s="25"/>
      <c r="Z707" s="25"/>
      <c r="AA707" s="25"/>
      <c r="AB707" s="25"/>
      <c r="AC707" s="25"/>
      <c r="AD707" s="25"/>
      <c r="AE707" s="25"/>
      <c r="AF707" s="25"/>
      <c r="AG707" s="25"/>
      <c r="AH707" s="25"/>
      <c r="AI707" s="25"/>
      <c r="AJ707" s="25"/>
    </row>
    <row r="708" spans="1:36" ht="12.75" customHeight="1" x14ac:dyDescent="0.25">
      <c r="A708" s="25"/>
      <c r="B708" s="25"/>
      <c r="C708" s="25"/>
      <c r="D708" s="25"/>
      <c r="E708" s="25"/>
      <c r="F708" s="25"/>
      <c r="G708" s="25"/>
      <c r="H708" s="25"/>
      <c r="I708" s="25"/>
      <c r="J708" s="25"/>
      <c r="K708" s="25"/>
      <c r="L708" s="25"/>
      <c r="M708" s="25"/>
      <c r="N708" s="25"/>
      <c r="O708" s="25"/>
      <c r="P708" s="25"/>
      <c r="Q708" s="25"/>
      <c r="R708" s="25"/>
      <c r="S708" s="25"/>
      <c r="T708" s="174"/>
      <c r="U708" s="174"/>
      <c r="V708" s="174"/>
      <c r="W708" s="174"/>
      <c r="X708" s="25"/>
      <c r="Y708" s="25"/>
      <c r="Z708" s="25"/>
      <c r="AA708" s="25"/>
      <c r="AB708" s="25"/>
      <c r="AC708" s="25"/>
      <c r="AD708" s="25"/>
      <c r="AE708" s="25"/>
      <c r="AF708" s="25"/>
      <c r="AG708" s="25"/>
      <c r="AH708" s="25"/>
      <c r="AI708" s="25"/>
      <c r="AJ708" s="25"/>
    </row>
    <row r="709" spans="1:36" ht="12.75" customHeight="1" x14ac:dyDescent="0.25">
      <c r="A709" s="25"/>
      <c r="B709" s="25"/>
      <c r="C709" s="25"/>
      <c r="D709" s="25"/>
      <c r="E709" s="25"/>
      <c r="F709" s="25"/>
      <c r="G709" s="25"/>
      <c r="H709" s="25"/>
      <c r="I709" s="25"/>
      <c r="J709" s="25"/>
      <c r="K709" s="25"/>
      <c r="L709" s="25"/>
      <c r="M709" s="25"/>
      <c r="N709" s="25"/>
      <c r="O709" s="25"/>
      <c r="P709" s="25"/>
      <c r="Q709" s="25"/>
      <c r="R709" s="25"/>
      <c r="S709" s="25"/>
      <c r="T709" s="174"/>
      <c r="U709" s="174"/>
      <c r="V709" s="174"/>
      <c r="W709" s="174"/>
      <c r="X709" s="25"/>
      <c r="Y709" s="25"/>
      <c r="Z709" s="25"/>
      <c r="AA709" s="25"/>
      <c r="AB709" s="25"/>
      <c r="AC709" s="25"/>
      <c r="AD709" s="25"/>
      <c r="AE709" s="25"/>
      <c r="AF709" s="25"/>
      <c r="AG709" s="25"/>
      <c r="AH709" s="25"/>
      <c r="AI709" s="25"/>
      <c r="AJ709" s="25"/>
    </row>
    <row r="710" spans="1:36" ht="12.75" customHeight="1" x14ac:dyDescent="0.25">
      <c r="A710" s="25"/>
      <c r="B710" s="25"/>
      <c r="C710" s="25"/>
      <c r="D710" s="25"/>
      <c r="E710" s="25"/>
      <c r="F710" s="25"/>
      <c r="G710" s="25"/>
      <c r="H710" s="25"/>
      <c r="I710" s="25"/>
      <c r="J710" s="25"/>
      <c r="K710" s="25"/>
      <c r="L710" s="25"/>
      <c r="M710" s="25"/>
      <c r="N710" s="25"/>
      <c r="O710" s="25"/>
      <c r="P710" s="25"/>
      <c r="Q710" s="25"/>
      <c r="R710" s="25"/>
      <c r="S710" s="25"/>
      <c r="T710" s="174"/>
      <c r="U710" s="174"/>
      <c r="V710" s="174"/>
      <c r="W710" s="174"/>
      <c r="X710" s="25"/>
      <c r="Y710" s="25"/>
      <c r="Z710" s="25"/>
      <c r="AA710" s="25"/>
      <c r="AB710" s="25"/>
      <c r="AC710" s="25"/>
      <c r="AD710" s="25"/>
      <c r="AE710" s="25"/>
      <c r="AF710" s="25"/>
      <c r="AG710" s="25"/>
      <c r="AH710" s="25"/>
      <c r="AI710" s="25"/>
      <c r="AJ710" s="25"/>
    </row>
    <row r="711" spans="1:36" ht="12.75" customHeight="1" x14ac:dyDescent="0.25">
      <c r="A711" s="25"/>
      <c r="B711" s="25"/>
      <c r="C711" s="25"/>
      <c r="D711" s="25"/>
      <c r="E711" s="25"/>
      <c r="F711" s="25"/>
      <c r="G711" s="25"/>
      <c r="H711" s="25"/>
      <c r="I711" s="25"/>
      <c r="J711" s="25"/>
      <c r="K711" s="25"/>
      <c r="L711" s="25"/>
      <c r="M711" s="25"/>
      <c r="N711" s="25"/>
      <c r="O711" s="25"/>
      <c r="P711" s="25"/>
      <c r="Q711" s="25"/>
      <c r="R711" s="25"/>
      <c r="S711" s="25"/>
      <c r="T711" s="174"/>
      <c r="U711" s="174"/>
      <c r="V711" s="174"/>
      <c r="W711" s="174"/>
      <c r="X711" s="25"/>
      <c r="Y711" s="25"/>
      <c r="Z711" s="25"/>
      <c r="AA711" s="25"/>
      <c r="AB711" s="25"/>
      <c r="AC711" s="25"/>
      <c r="AD711" s="25"/>
      <c r="AE711" s="25"/>
      <c r="AF711" s="25"/>
      <c r="AG711" s="25"/>
      <c r="AH711" s="25"/>
      <c r="AI711" s="25"/>
      <c r="AJ711" s="25"/>
    </row>
    <row r="712" spans="1:36" ht="12.75" customHeight="1" x14ac:dyDescent="0.25">
      <c r="A712" s="25"/>
      <c r="B712" s="25"/>
      <c r="C712" s="25"/>
      <c r="D712" s="25"/>
      <c r="E712" s="25"/>
      <c r="F712" s="25"/>
      <c r="G712" s="25"/>
      <c r="H712" s="25"/>
      <c r="I712" s="25"/>
      <c r="J712" s="25"/>
      <c r="K712" s="25"/>
      <c r="L712" s="25"/>
      <c r="M712" s="25"/>
      <c r="N712" s="25"/>
      <c r="O712" s="25"/>
      <c r="P712" s="25"/>
      <c r="Q712" s="25"/>
      <c r="R712" s="25"/>
      <c r="S712" s="25"/>
      <c r="T712" s="174"/>
      <c r="U712" s="174"/>
      <c r="V712" s="174"/>
      <c r="W712" s="174"/>
      <c r="X712" s="25"/>
      <c r="Y712" s="25"/>
      <c r="Z712" s="25"/>
      <c r="AA712" s="25"/>
      <c r="AB712" s="25"/>
      <c r="AC712" s="25"/>
      <c r="AD712" s="25"/>
      <c r="AE712" s="25"/>
      <c r="AF712" s="25"/>
      <c r="AG712" s="25"/>
      <c r="AH712" s="25"/>
      <c r="AI712" s="25"/>
      <c r="AJ712" s="25"/>
    </row>
    <row r="713" spans="1:36" ht="12.75" customHeight="1" x14ac:dyDescent="0.25">
      <c r="A713" s="25"/>
      <c r="B713" s="25"/>
      <c r="C713" s="25"/>
      <c r="D713" s="25"/>
      <c r="E713" s="25"/>
      <c r="F713" s="25"/>
      <c r="G713" s="25"/>
      <c r="H713" s="25"/>
      <c r="I713" s="25"/>
      <c r="J713" s="25"/>
      <c r="K713" s="25"/>
      <c r="L713" s="25"/>
      <c r="M713" s="25"/>
      <c r="N713" s="25"/>
      <c r="O713" s="25"/>
      <c r="P713" s="25"/>
      <c r="Q713" s="25"/>
      <c r="R713" s="25"/>
      <c r="S713" s="25"/>
      <c r="T713" s="174"/>
      <c r="U713" s="174"/>
      <c r="V713" s="174"/>
      <c r="W713" s="174"/>
      <c r="X713" s="25"/>
      <c r="Y713" s="25"/>
      <c r="Z713" s="25"/>
      <c r="AA713" s="25"/>
      <c r="AB713" s="25"/>
      <c r="AC713" s="25"/>
      <c r="AD713" s="25"/>
      <c r="AE713" s="25"/>
      <c r="AF713" s="25"/>
      <c r="AG713" s="25"/>
      <c r="AH713" s="25"/>
      <c r="AI713" s="25"/>
      <c r="AJ713" s="25"/>
    </row>
    <row r="714" spans="1:36" ht="12.75" customHeight="1" x14ac:dyDescent="0.25">
      <c r="A714" s="25"/>
      <c r="B714" s="25"/>
      <c r="C714" s="25"/>
      <c r="D714" s="25"/>
      <c r="E714" s="25"/>
      <c r="F714" s="25"/>
      <c r="G714" s="25"/>
      <c r="H714" s="25"/>
      <c r="I714" s="25"/>
      <c r="J714" s="25"/>
      <c r="K714" s="25"/>
      <c r="L714" s="25"/>
      <c r="M714" s="25"/>
      <c r="N714" s="25"/>
      <c r="O714" s="25"/>
      <c r="P714" s="25"/>
      <c r="Q714" s="25"/>
      <c r="R714" s="25"/>
      <c r="S714" s="25"/>
      <c r="T714" s="174"/>
      <c r="U714" s="174"/>
      <c r="V714" s="174"/>
      <c r="W714" s="174"/>
      <c r="X714" s="25"/>
      <c r="Y714" s="25"/>
      <c r="Z714" s="25"/>
      <c r="AA714" s="25"/>
      <c r="AB714" s="25"/>
      <c r="AC714" s="25"/>
      <c r="AD714" s="25"/>
      <c r="AE714" s="25"/>
      <c r="AF714" s="25"/>
      <c r="AG714" s="25"/>
      <c r="AH714" s="25"/>
      <c r="AI714" s="25"/>
      <c r="AJ714" s="25"/>
    </row>
    <row r="715" spans="1:36" ht="12.75" customHeight="1" x14ac:dyDescent="0.25">
      <c r="A715" s="25"/>
      <c r="B715" s="25"/>
      <c r="C715" s="25"/>
      <c r="D715" s="25"/>
      <c r="E715" s="25"/>
      <c r="F715" s="25"/>
      <c r="G715" s="25"/>
      <c r="H715" s="25"/>
      <c r="I715" s="25"/>
      <c r="J715" s="25"/>
      <c r="K715" s="25"/>
      <c r="L715" s="25"/>
      <c r="M715" s="25"/>
      <c r="N715" s="25"/>
      <c r="O715" s="25"/>
      <c r="P715" s="25"/>
      <c r="Q715" s="25"/>
      <c r="R715" s="25"/>
      <c r="S715" s="25"/>
      <c r="T715" s="174"/>
      <c r="U715" s="174"/>
      <c r="V715" s="174"/>
      <c r="W715" s="174"/>
      <c r="X715" s="25"/>
      <c r="Y715" s="25"/>
      <c r="Z715" s="25"/>
      <c r="AA715" s="25"/>
      <c r="AB715" s="25"/>
      <c r="AC715" s="25"/>
      <c r="AD715" s="25"/>
      <c r="AE715" s="25"/>
      <c r="AF715" s="25"/>
      <c r="AG715" s="25"/>
      <c r="AH715" s="25"/>
      <c r="AI715" s="25"/>
      <c r="AJ715" s="25"/>
    </row>
    <row r="716" spans="1:36" ht="12.75" customHeight="1" x14ac:dyDescent="0.25">
      <c r="A716" s="25"/>
      <c r="B716" s="25"/>
      <c r="C716" s="25"/>
      <c r="D716" s="25"/>
      <c r="E716" s="25"/>
      <c r="F716" s="25"/>
      <c r="G716" s="25"/>
      <c r="H716" s="25"/>
      <c r="I716" s="25"/>
      <c r="J716" s="25"/>
      <c r="K716" s="25"/>
      <c r="L716" s="25"/>
      <c r="M716" s="25"/>
      <c r="N716" s="25"/>
      <c r="O716" s="25"/>
      <c r="P716" s="25"/>
      <c r="Q716" s="25"/>
      <c r="R716" s="25"/>
      <c r="S716" s="25"/>
      <c r="T716" s="174"/>
      <c r="U716" s="174"/>
      <c r="V716" s="174"/>
      <c r="W716" s="174"/>
      <c r="X716" s="25"/>
      <c r="Y716" s="25"/>
      <c r="Z716" s="25"/>
      <c r="AA716" s="25"/>
      <c r="AB716" s="25"/>
      <c r="AC716" s="25"/>
      <c r="AD716" s="25"/>
      <c r="AE716" s="25"/>
      <c r="AF716" s="25"/>
      <c r="AG716" s="25"/>
      <c r="AH716" s="25"/>
      <c r="AI716" s="25"/>
      <c r="AJ716" s="25"/>
    </row>
    <row r="717" spans="1:36" ht="12.75" customHeight="1" x14ac:dyDescent="0.25">
      <c r="A717" s="25"/>
      <c r="B717" s="25"/>
      <c r="C717" s="25"/>
      <c r="D717" s="25"/>
      <c r="E717" s="25"/>
      <c r="F717" s="25"/>
      <c r="G717" s="25"/>
      <c r="H717" s="25"/>
      <c r="I717" s="25"/>
      <c r="J717" s="25"/>
      <c r="K717" s="25"/>
      <c r="L717" s="25"/>
      <c r="M717" s="25"/>
      <c r="N717" s="25"/>
      <c r="O717" s="25"/>
      <c r="P717" s="25"/>
      <c r="Q717" s="25"/>
      <c r="R717" s="25"/>
      <c r="S717" s="25"/>
      <c r="T717" s="174"/>
      <c r="U717" s="174"/>
      <c r="V717" s="174"/>
      <c r="W717" s="174"/>
      <c r="X717" s="25"/>
      <c r="Y717" s="25"/>
      <c r="Z717" s="25"/>
      <c r="AA717" s="25"/>
      <c r="AB717" s="25"/>
      <c r="AC717" s="25"/>
      <c r="AD717" s="25"/>
      <c r="AE717" s="25"/>
      <c r="AF717" s="25"/>
      <c r="AG717" s="25"/>
      <c r="AH717" s="25"/>
      <c r="AI717" s="25"/>
      <c r="AJ717" s="25"/>
    </row>
    <row r="718" spans="1:36" ht="12.75" customHeight="1" x14ac:dyDescent="0.25">
      <c r="A718" s="25"/>
      <c r="B718" s="25"/>
      <c r="C718" s="25"/>
      <c r="D718" s="25"/>
      <c r="E718" s="25"/>
      <c r="F718" s="25"/>
      <c r="G718" s="25"/>
      <c r="H718" s="25"/>
      <c r="I718" s="25"/>
      <c r="J718" s="25"/>
      <c r="K718" s="25"/>
      <c r="L718" s="25"/>
      <c r="M718" s="25"/>
      <c r="N718" s="25"/>
      <c r="O718" s="25"/>
      <c r="P718" s="25"/>
      <c r="Q718" s="25"/>
      <c r="R718" s="25"/>
      <c r="S718" s="25"/>
      <c r="T718" s="174"/>
      <c r="U718" s="174"/>
      <c r="V718" s="174"/>
      <c r="W718" s="174"/>
      <c r="X718" s="25"/>
      <c r="Y718" s="25"/>
      <c r="Z718" s="25"/>
      <c r="AA718" s="25"/>
      <c r="AB718" s="25"/>
      <c r="AC718" s="25"/>
      <c r="AD718" s="25"/>
      <c r="AE718" s="25"/>
      <c r="AF718" s="25"/>
      <c r="AG718" s="25"/>
      <c r="AH718" s="25"/>
      <c r="AI718" s="25"/>
      <c r="AJ718" s="25"/>
    </row>
    <row r="719" spans="1:36" ht="12.75" customHeight="1" x14ac:dyDescent="0.25">
      <c r="A719" s="25"/>
      <c r="B719" s="25"/>
      <c r="C719" s="25"/>
      <c r="D719" s="25"/>
      <c r="E719" s="25"/>
      <c r="F719" s="25"/>
      <c r="G719" s="25"/>
      <c r="H719" s="25"/>
      <c r="I719" s="25"/>
      <c r="J719" s="25"/>
      <c r="K719" s="25"/>
      <c r="L719" s="25"/>
      <c r="M719" s="25"/>
      <c r="N719" s="25"/>
      <c r="O719" s="25"/>
      <c r="P719" s="25"/>
      <c r="Q719" s="25"/>
      <c r="R719" s="25"/>
      <c r="S719" s="25"/>
      <c r="T719" s="174"/>
      <c r="U719" s="174"/>
      <c r="V719" s="174"/>
      <c r="W719" s="174"/>
      <c r="X719" s="25"/>
      <c r="Y719" s="25"/>
      <c r="Z719" s="25"/>
      <c r="AA719" s="25"/>
      <c r="AB719" s="25"/>
      <c r="AC719" s="25"/>
      <c r="AD719" s="25"/>
      <c r="AE719" s="25"/>
      <c r="AF719" s="25"/>
      <c r="AG719" s="25"/>
      <c r="AH719" s="25"/>
      <c r="AI719" s="25"/>
      <c r="AJ719" s="25"/>
    </row>
    <row r="720" spans="1:36" ht="12.75" customHeight="1" x14ac:dyDescent="0.25">
      <c r="A720" s="25"/>
      <c r="B720" s="25"/>
      <c r="C720" s="25"/>
      <c r="D720" s="25"/>
      <c r="E720" s="25"/>
      <c r="F720" s="25"/>
      <c r="G720" s="25"/>
      <c r="H720" s="25"/>
      <c r="I720" s="25"/>
      <c r="J720" s="25"/>
      <c r="K720" s="25"/>
      <c r="L720" s="25"/>
      <c r="M720" s="25"/>
      <c r="N720" s="25"/>
      <c r="O720" s="25"/>
      <c r="P720" s="25"/>
      <c r="Q720" s="25"/>
      <c r="R720" s="25"/>
      <c r="S720" s="25"/>
      <c r="T720" s="174"/>
      <c r="U720" s="174"/>
      <c r="V720" s="174"/>
      <c r="W720" s="174"/>
      <c r="X720" s="25"/>
      <c r="Y720" s="25"/>
      <c r="Z720" s="25"/>
      <c r="AA720" s="25"/>
      <c r="AB720" s="25"/>
      <c r="AC720" s="25"/>
      <c r="AD720" s="25"/>
      <c r="AE720" s="25"/>
      <c r="AF720" s="25"/>
      <c r="AG720" s="25"/>
      <c r="AH720" s="25"/>
      <c r="AI720" s="25"/>
      <c r="AJ720" s="25"/>
    </row>
    <row r="721" spans="1:36" ht="12.75" customHeight="1" x14ac:dyDescent="0.25">
      <c r="A721" s="25"/>
      <c r="B721" s="25"/>
      <c r="C721" s="25"/>
      <c r="D721" s="25"/>
      <c r="E721" s="25"/>
      <c r="F721" s="25"/>
      <c r="G721" s="25"/>
      <c r="H721" s="25"/>
      <c r="I721" s="25"/>
      <c r="J721" s="25"/>
      <c r="K721" s="25"/>
      <c r="L721" s="25"/>
      <c r="M721" s="25"/>
      <c r="N721" s="25"/>
      <c r="O721" s="25"/>
      <c r="P721" s="25"/>
      <c r="Q721" s="25"/>
      <c r="R721" s="25"/>
      <c r="S721" s="25"/>
      <c r="T721" s="174"/>
      <c r="U721" s="174"/>
      <c r="V721" s="174"/>
      <c r="W721" s="174"/>
      <c r="X721" s="25"/>
      <c r="Y721" s="25"/>
      <c r="Z721" s="25"/>
      <c r="AA721" s="25"/>
      <c r="AB721" s="25"/>
      <c r="AC721" s="25"/>
      <c r="AD721" s="25"/>
      <c r="AE721" s="25"/>
      <c r="AF721" s="25"/>
      <c r="AG721" s="25"/>
      <c r="AH721" s="25"/>
      <c r="AI721" s="25"/>
      <c r="AJ721" s="25"/>
    </row>
    <row r="722" spans="1:36" ht="12.75" customHeight="1" x14ac:dyDescent="0.25">
      <c r="A722" s="25"/>
      <c r="B722" s="25"/>
      <c r="C722" s="25"/>
      <c r="D722" s="25"/>
      <c r="E722" s="25"/>
      <c r="F722" s="25"/>
      <c r="G722" s="25"/>
      <c r="H722" s="25"/>
      <c r="I722" s="25"/>
      <c r="J722" s="25"/>
      <c r="K722" s="25"/>
      <c r="L722" s="25"/>
      <c r="M722" s="25"/>
      <c r="N722" s="25"/>
      <c r="O722" s="25"/>
      <c r="P722" s="25"/>
      <c r="Q722" s="25"/>
      <c r="R722" s="25"/>
      <c r="S722" s="25"/>
      <c r="T722" s="174"/>
      <c r="U722" s="174"/>
      <c r="V722" s="174"/>
      <c r="W722" s="174"/>
      <c r="X722" s="25"/>
      <c r="Y722" s="25"/>
      <c r="Z722" s="25"/>
      <c r="AA722" s="25"/>
      <c r="AB722" s="25"/>
      <c r="AC722" s="25"/>
      <c r="AD722" s="25"/>
      <c r="AE722" s="25"/>
      <c r="AF722" s="25"/>
      <c r="AG722" s="25"/>
      <c r="AH722" s="25"/>
      <c r="AI722" s="25"/>
      <c r="AJ722" s="25"/>
    </row>
    <row r="723" spans="1:36" ht="12.75" customHeight="1" x14ac:dyDescent="0.25">
      <c r="A723" s="25"/>
      <c r="B723" s="25"/>
      <c r="C723" s="25"/>
      <c r="D723" s="25"/>
      <c r="E723" s="25"/>
      <c r="F723" s="25"/>
      <c r="G723" s="25"/>
      <c r="H723" s="25"/>
      <c r="I723" s="25"/>
      <c r="J723" s="25"/>
      <c r="K723" s="25"/>
      <c r="L723" s="25"/>
      <c r="M723" s="25"/>
      <c r="N723" s="25"/>
      <c r="O723" s="25"/>
      <c r="P723" s="25"/>
      <c r="Q723" s="25"/>
      <c r="R723" s="25"/>
      <c r="S723" s="25"/>
      <c r="T723" s="174"/>
      <c r="U723" s="174"/>
      <c r="V723" s="174"/>
      <c r="W723" s="174"/>
      <c r="X723" s="25"/>
      <c r="Y723" s="25"/>
      <c r="Z723" s="25"/>
      <c r="AA723" s="25"/>
      <c r="AB723" s="25"/>
      <c r="AC723" s="25"/>
      <c r="AD723" s="25"/>
      <c r="AE723" s="25"/>
      <c r="AF723" s="25"/>
      <c r="AG723" s="25"/>
      <c r="AH723" s="25"/>
      <c r="AI723" s="25"/>
      <c r="AJ723" s="25"/>
    </row>
    <row r="724" spans="1:36" ht="12.75" customHeight="1" x14ac:dyDescent="0.25">
      <c r="A724" s="25"/>
      <c r="B724" s="25"/>
      <c r="C724" s="25"/>
      <c r="D724" s="25"/>
      <c r="E724" s="25"/>
      <c r="F724" s="25"/>
      <c r="G724" s="25"/>
      <c r="H724" s="25"/>
      <c r="I724" s="25"/>
      <c r="J724" s="25"/>
      <c r="K724" s="25"/>
      <c r="L724" s="25"/>
      <c r="M724" s="25"/>
      <c r="N724" s="25"/>
      <c r="O724" s="25"/>
      <c r="P724" s="25"/>
      <c r="Q724" s="25"/>
      <c r="R724" s="25"/>
      <c r="S724" s="25"/>
      <c r="T724" s="174"/>
      <c r="U724" s="174"/>
      <c r="V724" s="174"/>
      <c r="W724" s="174"/>
      <c r="X724" s="25"/>
      <c r="Y724" s="25"/>
      <c r="Z724" s="25"/>
      <c r="AA724" s="25"/>
      <c r="AB724" s="25"/>
      <c r="AC724" s="25"/>
      <c r="AD724" s="25"/>
      <c r="AE724" s="25"/>
      <c r="AF724" s="25"/>
      <c r="AG724" s="25"/>
      <c r="AH724" s="25"/>
      <c r="AI724" s="25"/>
      <c r="AJ724" s="25"/>
    </row>
    <row r="725" spans="1:36" ht="12.75" customHeight="1" x14ac:dyDescent="0.25">
      <c r="A725" s="25"/>
      <c r="B725" s="25"/>
      <c r="C725" s="25"/>
      <c r="D725" s="25"/>
      <c r="E725" s="25"/>
      <c r="F725" s="25"/>
      <c r="G725" s="25"/>
      <c r="H725" s="25"/>
      <c r="I725" s="25"/>
      <c r="J725" s="25"/>
      <c r="K725" s="25"/>
      <c r="L725" s="25"/>
      <c r="M725" s="25"/>
      <c r="N725" s="25"/>
      <c r="O725" s="25"/>
      <c r="P725" s="25"/>
      <c r="Q725" s="25"/>
      <c r="R725" s="25"/>
      <c r="S725" s="25"/>
      <c r="T725" s="174"/>
      <c r="U725" s="174"/>
      <c r="V725" s="174"/>
      <c r="W725" s="174"/>
      <c r="X725" s="25"/>
      <c r="Y725" s="25"/>
      <c r="Z725" s="25"/>
      <c r="AA725" s="25"/>
      <c r="AB725" s="25"/>
      <c r="AC725" s="25"/>
      <c r="AD725" s="25"/>
      <c r="AE725" s="25"/>
      <c r="AF725" s="25"/>
      <c r="AG725" s="25"/>
      <c r="AH725" s="25"/>
      <c r="AI725" s="25"/>
      <c r="AJ725" s="25"/>
    </row>
    <row r="726" spans="1:36" ht="12.75" customHeight="1" x14ac:dyDescent="0.25">
      <c r="A726" s="25"/>
      <c r="B726" s="25"/>
      <c r="C726" s="25"/>
      <c r="D726" s="25"/>
      <c r="E726" s="25"/>
      <c r="F726" s="25"/>
      <c r="G726" s="25"/>
      <c r="H726" s="25"/>
      <c r="I726" s="25"/>
      <c r="J726" s="25"/>
      <c r="K726" s="25"/>
      <c r="L726" s="25"/>
      <c r="M726" s="25"/>
      <c r="N726" s="25"/>
      <c r="O726" s="25"/>
      <c r="P726" s="25"/>
      <c r="Q726" s="25"/>
      <c r="R726" s="25"/>
      <c r="S726" s="25"/>
      <c r="T726" s="174"/>
      <c r="U726" s="174"/>
      <c r="V726" s="174"/>
      <c r="W726" s="174"/>
      <c r="X726" s="25"/>
      <c r="Y726" s="25"/>
      <c r="Z726" s="25"/>
      <c r="AA726" s="25"/>
      <c r="AB726" s="25"/>
      <c r="AC726" s="25"/>
      <c r="AD726" s="25"/>
      <c r="AE726" s="25"/>
      <c r="AF726" s="25"/>
      <c r="AG726" s="25"/>
      <c r="AH726" s="25"/>
      <c r="AI726" s="25"/>
      <c r="AJ726" s="25"/>
    </row>
    <row r="727" spans="1:36" ht="12.75" customHeight="1" x14ac:dyDescent="0.25">
      <c r="A727" s="25"/>
      <c r="B727" s="25"/>
      <c r="C727" s="25"/>
      <c r="D727" s="25"/>
      <c r="E727" s="25"/>
      <c r="F727" s="25"/>
      <c r="G727" s="25"/>
      <c r="H727" s="25"/>
      <c r="I727" s="25"/>
      <c r="J727" s="25"/>
      <c r="K727" s="25"/>
      <c r="L727" s="25"/>
      <c r="M727" s="25"/>
      <c r="N727" s="25"/>
      <c r="O727" s="25"/>
      <c r="P727" s="25"/>
      <c r="Q727" s="25"/>
      <c r="R727" s="25"/>
      <c r="S727" s="25"/>
      <c r="T727" s="174"/>
      <c r="U727" s="174"/>
      <c r="V727" s="174"/>
      <c r="W727" s="174"/>
      <c r="X727" s="25"/>
      <c r="Y727" s="25"/>
      <c r="Z727" s="25"/>
      <c r="AA727" s="25"/>
      <c r="AB727" s="25"/>
      <c r="AC727" s="25"/>
      <c r="AD727" s="25"/>
      <c r="AE727" s="25"/>
      <c r="AF727" s="25"/>
      <c r="AG727" s="25"/>
      <c r="AH727" s="25"/>
      <c r="AI727" s="25"/>
      <c r="AJ727" s="25"/>
    </row>
    <row r="728" spans="1:36" ht="12.75" customHeight="1" x14ac:dyDescent="0.25">
      <c r="A728" s="25"/>
      <c r="B728" s="25"/>
      <c r="C728" s="25"/>
      <c r="D728" s="25"/>
      <c r="E728" s="25"/>
      <c r="F728" s="25"/>
      <c r="G728" s="25"/>
      <c r="H728" s="25"/>
      <c r="I728" s="25"/>
      <c r="J728" s="25"/>
      <c r="K728" s="25"/>
      <c r="L728" s="25"/>
      <c r="M728" s="25"/>
      <c r="N728" s="25"/>
      <c r="O728" s="25"/>
      <c r="P728" s="25"/>
      <c r="Q728" s="25"/>
      <c r="R728" s="25"/>
      <c r="S728" s="25"/>
      <c r="T728" s="174"/>
      <c r="U728" s="174"/>
      <c r="V728" s="174"/>
      <c r="W728" s="174"/>
      <c r="X728" s="25"/>
      <c r="Y728" s="25"/>
      <c r="Z728" s="25"/>
      <c r="AA728" s="25"/>
      <c r="AB728" s="25"/>
      <c r="AC728" s="25"/>
      <c r="AD728" s="25"/>
      <c r="AE728" s="25"/>
      <c r="AF728" s="25"/>
      <c r="AG728" s="25"/>
      <c r="AH728" s="25"/>
      <c r="AI728" s="25"/>
      <c r="AJ728" s="25"/>
    </row>
    <row r="729" spans="1:36" ht="12.75" customHeight="1" x14ac:dyDescent="0.25">
      <c r="A729" s="25"/>
      <c r="B729" s="25"/>
      <c r="C729" s="25"/>
      <c r="D729" s="25"/>
      <c r="E729" s="25"/>
      <c r="F729" s="25"/>
      <c r="G729" s="25"/>
      <c r="H729" s="25"/>
      <c r="I729" s="25"/>
      <c r="J729" s="25"/>
      <c r="K729" s="25"/>
      <c r="L729" s="25"/>
      <c r="M729" s="25"/>
      <c r="N729" s="25"/>
      <c r="O729" s="25"/>
      <c r="P729" s="25"/>
      <c r="Q729" s="25"/>
      <c r="R729" s="25"/>
      <c r="S729" s="25"/>
      <c r="T729" s="174"/>
      <c r="U729" s="174"/>
      <c r="V729" s="174"/>
      <c r="W729" s="174"/>
      <c r="X729" s="25"/>
      <c r="Y729" s="25"/>
      <c r="Z729" s="25"/>
      <c r="AA729" s="25"/>
      <c r="AB729" s="25"/>
      <c r="AC729" s="25"/>
      <c r="AD729" s="25"/>
      <c r="AE729" s="25"/>
      <c r="AF729" s="25"/>
      <c r="AG729" s="25"/>
      <c r="AH729" s="25"/>
      <c r="AI729" s="25"/>
      <c r="AJ729" s="25"/>
    </row>
    <row r="730" spans="1:36" ht="12.75" customHeight="1" x14ac:dyDescent="0.25">
      <c r="A730" s="25"/>
      <c r="B730" s="25"/>
      <c r="C730" s="25"/>
      <c r="D730" s="25"/>
      <c r="E730" s="25"/>
      <c r="F730" s="25"/>
      <c r="G730" s="25"/>
      <c r="H730" s="25"/>
      <c r="I730" s="25"/>
      <c r="J730" s="25"/>
      <c r="K730" s="25"/>
      <c r="L730" s="25"/>
      <c r="M730" s="25"/>
      <c r="N730" s="25"/>
      <c r="O730" s="25"/>
      <c r="P730" s="25"/>
      <c r="Q730" s="25"/>
      <c r="R730" s="25"/>
      <c r="S730" s="25"/>
      <c r="T730" s="174"/>
      <c r="U730" s="174"/>
      <c r="V730" s="174"/>
      <c r="W730" s="174"/>
      <c r="X730" s="25"/>
      <c r="Y730" s="25"/>
      <c r="Z730" s="25"/>
      <c r="AA730" s="25"/>
      <c r="AB730" s="25"/>
      <c r="AC730" s="25"/>
      <c r="AD730" s="25"/>
      <c r="AE730" s="25"/>
      <c r="AF730" s="25"/>
      <c r="AG730" s="25"/>
      <c r="AH730" s="25"/>
      <c r="AI730" s="25"/>
      <c r="AJ730" s="25"/>
    </row>
    <row r="731" spans="1:36" ht="12.75" customHeight="1" x14ac:dyDescent="0.25">
      <c r="A731" s="25"/>
      <c r="B731" s="25"/>
      <c r="C731" s="25"/>
      <c r="D731" s="25"/>
      <c r="E731" s="25"/>
      <c r="F731" s="25"/>
      <c r="G731" s="25"/>
      <c r="H731" s="25"/>
      <c r="I731" s="25"/>
      <c r="J731" s="25"/>
      <c r="K731" s="25"/>
      <c r="L731" s="25"/>
      <c r="M731" s="25"/>
      <c r="N731" s="25"/>
      <c r="O731" s="25"/>
      <c r="P731" s="25"/>
      <c r="Q731" s="25"/>
      <c r="R731" s="25"/>
      <c r="S731" s="25"/>
      <c r="T731" s="174"/>
      <c r="U731" s="174"/>
      <c r="V731" s="174"/>
      <c r="W731" s="174"/>
      <c r="X731" s="25"/>
      <c r="Y731" s="25"/>
      <c r="Z731" s="25"/>
      <c r="AA731" s="25"/>
      <c r="AB731" s="25"/>
      <c r="AC731" s="25"/>
      <c r="AD731" s="25"/>
      <c r="AE731" s="25"/>
      <c r="AF731" s="25"/>
      <c r="AG731" s="25"/>
      <c r="AH731" s="25"/>
      <c r="AI731" s="25"/>
      <c r="AJ731" s="25"/>
    </row>
    <row r="732" spans="1:36" ht="12.75" customHeight="1" x14ac:dyDescent="0.25">
      <c r="A732" s="25"/>
      <c r="B732" s="25"/>
      <c r="C732" s="25"/>
      <c r="D732" s="25"/>
      <c r="E732" s="25"/>
      <c r="F732" s="25"/>
      <c r="G732" s="25"/>
      <c r="H732" s="25"/>
      <c r="I732" s="25"/>
      <c r="J732" s="25"/>
      <c r="K732" s="25"/>
      <c r="L732" s="25"/>
      <c r="M732" s="25"/>
      <c r="N732" s="25"/>
      <c r="O732" s="25"/>
      <c r="P732" s="25"/>
      <c r="Q732" s="25"/>
      <c r="R732" s="25"/>
      <c r="S732" s="25"/>
      <c r="T732" s="174"/>
      <c r="U732" s="174"/>
      <c r="V732" s="174"/>
      <c r="W732" s="174"/>
      <c r="X732" s="25"/>
      <c r="Y732" s="25"/>
      <c r="Z732" s="25"/>
      <c r="AA732" s="25"/>
      <c r="AB732" s="25"/>
      <c r="AC732" s="25"/>
      <c r="AD732" s="25"/>
      <c r="AE732" s="25"/>
      <c r="AF732" s="25"/>
      <c r="AG732" s="25"/>
      <c r="AH732" s="25"/>
      <c r="AI732" s="25"/>
      <c r="AJ732" s="25"/>
    </row>
    <row r="733" spans="1:36" ht="12.75" customHeight="1" x14ac:dyDescent="0.25">
      <c r="A733" s="25"/>
      <c r="B733" s="25"/>
      <c r="C733" s="25"/>
      <c r="D733" s="25"/>
      <c r="E733" s="25"/>
      <c r="F733" s="25"/>
      <c r="G733" s="25"/>
      <c r="H733" s="25"/>
      <c r="I733" s="25"/>
      <c r="J733" s="25"/>
      <c r="K733" s="25"/>
      <c r="L733" s="25"/>
      <c r="M733" s="25"/>
      <c r="N733" s="25"/>
      <c r="O733" s="25"/>
      <c r="P733" s="25"/>
      <c r="Q733" s="25"/>
      <c r="R733" s="25"/>
      <c r="S733" s="25"/>
      <c r="T733" s="174"/>
      <c r="U733" s="174"/>
      <c r="V733" s="174"/>
      <c r="W733" s="174"/>
      <c r="X733" s="25"/>
      <c r="Y733" s="25"/>
      <c r="Z733" s="25"/>
      <c r="AA733" s="25"/>
      <c r="AB733" s="25"/>
      <c r="AC733" s="25"/>
      <c r="AD733" s="25"/>
      <c r="AE733" s="25"/>
      <c r="AF733" s="25"/>
      <c r="AG733" s="25"/>
      <c r="AH733" s="25"/>
      <c r="AI733" s="25"/>
      <c r="AJ733" s="25"/>
    </row>
    <row r="734" spans="1:36" ht="12.75" customHeight="1" x14ac:dyDescent="0.25">
      <c r="A734" s="25"/>
      <c r="B734" s="25"/>
      <c r="C734" s="25"/>
      <c r="D734" s="25"/>
      <c r="E734" s="25"/>
      <c r="F734" s="25"/>
      <c r="G734" s="25"/>
      <c r="H734" s="25"/>
      <c r="I734" s="25"/>
      <c r="J734" s="25"/>
      <c r="K734" s="25"/>
      <c r="L734" s="25"/>
      <c r="M734" s="25"/>
      <c r="N734" s="25"/>
      <c r="O734" s="25"/>
      <c r="P734" s="25"/>
      <c r="Q734" s="25"/>
      <c r="R734" s="25"/>
      <c r="S734" s="25"/>
      <c r="T734" s="174"/>
      <c r="U734" s="174"/>
      <c r="V734" s="174"/>
      <c r="W734" s="174"/>
      <c r="X734" s="25"/>
      <c r="Y734" s="25"/>
      <c r="Z734" s="25"/>
      <c r="AA734" s="25"/>
      <c r="AB734" s="25"/>
      <c r="AC734" s="25"/>
      <c r="AD734" s="25"/>
      <c r="AE734" s="25"/>
      <c r="AF734" s="25"/>
      <c r="AG734" s="25"/>
      <c r="AH734" s="25"/>
      <c r="AI734" s="25"/>
      <c r="AJ734" s="25"/>
    </row>
    <row r="735" spans="1:36" ht="12.75" customHeight="1" x14ac:dyDescent="0.25">
      <c r="A735" s="25"/>
      <c r="B735" s="25"/>
      <c r="C735" s="25"/>
      <c r="D735" s="25"/>
      <c r="E735" s="25"/>
      <c r="F735" s="25"/>
      <c r="G735" s="25"/>
      <c r="H735" s="25"/>
      <c r="I735" s="25"/>
      <c r="J735" s="25"/>
      <c r="K735" s="25"/>
      <c r="L735" s="25"/>
      <c r="M735" s="25"/>
      <c r="N735" s="25"/>
      <c r="O735" s="25"/>
      <c r="P735" s="25"/>
      <c r="Q735" s="25"/>
      <c r="R735" s="25"/>
      <c r="S735" s="25"/>
      <c r="T735" s="174"/>
      <c r="U735" s="174"/>
      <c r="V735" s="174"/>
      <c r="W735" s="174"/>
      <c r="X735" s="25"/>
      <c r="Y735" s="25"/>
      <c r="Z735" s="25"/>
      <c r="AA735" s="25"/>
      <c r="AB735" s="25"/>
      <c r="AC735" s="25"/>
      <c r="AD735" s="25"/>
      <c r="AE735" s="25"/>
      <c r="AF735" s="25"/>
      <c r="AG735" s="25"/>
      <c r="AH735" s="25"/>
      <c r="AI735" s="25"/>
      <c r="AJ735" s="25"/>
    </row>
    <row r="736" spans="1:36" ht="12.75" customHeight="1" x14ac:dyDescent="0.25">
      <c r="A736" s="25"/>
      <c r="B736" s="25"/>
      <c r="C736" s="25"/>
      <c r="D736" s="25"/>
      <c r="E736" s="25"/>
      <c r="F736" s="25"/>
      <c r="G736" s="25"/>
      <c r="H736" s="25"/>
      <c r="I736" s="25"/>
      <c r="J736" s="25"/>
      <c r="K736" s="25"/>
      <c r="L736" s="25"/>
      <c r="M736" s="25"/>
      <c r="N736" s="25"/>
      <c r="O736" s="25"/>
      <c r="P736" s="25"/>
      <c r="Q736" s="25"/>
      <c r="R736" s="25"/>
      <c r="S736" s="25"/>
      <c r="T736" s="174"/>
      <c r="U736" s="174"/>
      <c r="V736" s="174"/>
      <c r="W736" s="174"/>
      <c r="X736" s="25"/>
      <c r="Y736" s="25"/>
      <c r="Z736" s="25"/>
      <c r="AA736" s="25"/>
      <c r="AB736" s="25"/>
      <c r="AC736" s="25"/>
      <c r="AD736" s="25"/>
      <c r="AE736" s="25"/>
      <c r="AF736" s="25"/>
      <c r="AG736" s="25"/>
      <c r="AH736" s="25"/>
      <c r="AI736" s="25"/>
      <c r="AJ736" s="25"/>
    </row>
    <row r="737" spans="1:36" ht="12.75" customHeight="1" x14ac:dyDescent="0.25">
      <c r="A737" s="25"/>
      <c r="B737" s="25"/>
      <c r="C737" s="25"/>
      <c r="D737" s="25"/>
      <c r="E737" s="25"/>
      <c r="F737" s="25"/>
      <c r="G737" s="25"/>
      <c r="H737" s="25"/>
      <c r="I737" s="25"/>
      <c r="J737" s="25"/>
      <c r="K737" s="25"/>
      <c r="L737" s="25"/>
      <c r="M737" s="25"/>
      <c r="N737" s="25"/>
      <c r="O737" s="25"/>
      <c r="P737" s="25"/>
      <c r="Q737" s="25"/>
      <c r="R737" s="25"/>
      <c r="S737" s="25"/>
      <c r="T737" s="174"/>
      <c r="U737" s="174"/>
      <c r="V737" s="174"/>
      <c r="W737" s="174"/>
      <c r="X737" s="25"/>
      <c r="Y737" s="25"/>
      <c r="Z737" s="25"/>
      <c r="AA737" s="25"/>
      <c r="AB737" s="25"/>
      <c r="AC737" s="25"/>
      <c r="AD737" s="25"/>
      <c r="AE737" s="25"/>
      <c r="AF737" s="25"/>
      <c r="AG737" s="25"/>
      <c r="AH737" s="25"/>
      <c r="AI737" s="25"/>
      <c r="AJ737" s="25"/>
    </row>
    <row r="738" spans="1:36" ht="12.75" customHeight="1" x14ac:dyDescent="0.25">
      <c r="A738" s="25"/>
      <c r="B738" s="25"/>
      <c r="C738" s="25"/>
      <c r="D738" s="25"/>
      <c r="E738" s="25"/>
      <c r="F738" s="25"/>
      <c r="G738" s="25"/>
      <c r="H738" s="25"/>
      <c r="I738" s="25"/>
      <c r="J738" s="25"/>
      <c r="K738" s="25"/>
      <c r="L738" s="25"/>
      <c r="M738" s="25"/>
      <c r="N738" s="25"/>
      <c r="O738" s="25"/>
      <c r="P738" s="25"/>
      <c r="Q738" s="25"/>
      <c r="R738" s="25"/>
      <c r="S738" s="25"/>
      <c r="T738" s="174"/>
      <c r="U738" s="174"/>
      <c r="V738" s="174"/>
      <c r="W738" s="174"/>
      <c r="X738" s="25"/>
      <c r="Y738" s="25"/>
      <c r="Z738" s="25"/>
      <c r="AA738" s="25"/>
      <c r="AB738" s="25"/>
      <c r="AC738" s="25"/>
      <c r="AD738" s="25"/>
      <c r="AE738" s="25"/>
      <c r="AF738" s="25"/>
      <c r="AG738" s="25"/>
      <c r="AH738" s="25"/>
      <c r="AI738" s="25"/>
      <c r="AJ738" s="25"/>
    </row>
    <row r="739" spans="1:36" ht="12.75" customHeight="1" x14ac:dyDescent="0.25">
      <c r="A739" s="25"/>
      <c r="B739" s="25"/>
      <c r="C739" s="25"/>
      <c r="D739" s="25"/>
      <c r="E739" s="25"/>
      <c r="F739" s="25"/>
      <c r="G739" s="25"/>
      <c r="H739" s="25"/>
      <c r="I739" s="25"/>
      <c r="J739" s="25"/>
      <c r="K739" s="25"/>
      <c r="L739" s="25"/>
      <c r="M739" s="25"/>
      <c r="N739" s="25"/>
      <c r="O739" s="25"/>
      <c r="P739" s="25"/>
      <c r="Q739" s="25"/>
      <c r="R739" s="25"/>
      <c r="S739" s="25"/>
      <c r="T739" s="174"/>
      <c r="U739" s="174"/>
      <c r="V739" s="174"/>
      <c r="W739" s="174"/>
      <c r="X739" s="25"/>
      <c r="Y739" s="25"/>
      <c r="Z739" s="25"/>
      <c r="AA739" s="25"/>
      <c r="AB739" s="25"/>
      <c r="AC739" s="25"/>
      <c r="AD739" s="25"/>
      <c r="AE739" s="25"/>
      <c r="AF739" s="25"/>
      <c r="AG739" s="25"/>
      <c r="AH739" s="25"/>
      <c r="AI739" s="25"/>
      <c r="AJ739" s="25"/>
    </row>
    <row r="740" spans="1:36" ht="12.75" customHeight="1" x14ac:dyDescent="0.25">
      <c r="A740" s="25"/>
      <c r="B740" s="25"/>
      <c r="C740" s="25"/>
      <c r="D740" s="25"/>
      <c r="E740" s="25"/>
      <c r="F740" s="25"/>
      <c r="G740" s="25"/>
      <c r="H740" s="25"/>
      <c r="I740" s="25"/>
      <c r="J740" s="25"/>
      <c r="K740" s="25"/>
      <c r="L740" s="25"/>
      <c r="M740" s="25"/>
      <c r="N740" s="25"/>
      <c r="O740" s="25"/>
      <c r="P740" s="25"/>
      <c r="Q740" s="25"/>
      <c r="R740" s="25"/>
      <c r="S740" s="25"/>
      <c r="T740" s="174"/>
      <c r="U740" s="174"/>
      <c r="V740" s="174"/>
      <c r="W740" s="174"/>
      <c r="X740" s="25"/>
      <c r="Y740" s="25"/>
      <c r="Z740" s="25"/>
      <c r="AA740" s="25"/>
      <c r="AB740" s="25"/>
      <c r="AC740" s="25"/>
      <c r="AD740" s="25"/>
      <c r="AE740" s="25"/>
      <c r="AF740" s="25"/>
      <c r="AG740" s="25"/>
      <c r="AH740" s="25"/>
      <c r="AI740" s="25"/>
      <c r="AJ740" s="25"/>
    </row>
    <row r="741" spans="1:36" ht="12.75" customHeight="1" x14ac:dyDescent="0.25">
      <c r="A741" s="25"/>
      <c r="B741" s="25"/>
      <c r="C741" s="25"/>
      <c r="D741" s="25"/>
      <c r="E741" s="25"/>
      <c r="F741" s="25"/>
      <c r="G741" s="25"/>
      <c r="H741" s="25"/>
      <c r="I741" s="25"/>
      <c r="J741" s="25"/>
      <c r="K741" s="25"/>
      <c r="L741" s="25"/>
      <c r="M741" s="25"/>
      <c r="N741" s="25"/>
      <c r="O741" s="25"/>
      <c r="P741" s="25"/>
      <c r="Q741" s="25"/>
      <c r="R741" s="25"/>
      <c r="S741" s="25"/>
      <c r="T741" s="174"/>
      <c r="U741" s="174"/>
      <c r="V741" s="174"/>
      <c r="W741" s="174"/>
      <c r="X741" s="25"/>
      <c r="Y741" s="25"/>
      <c r="Z741" s="25"/>
      <c r="AA741" s="25"/>
      <c r="AB741" s="25"/>
      <c r="AC741" s="25"/>
      <c r="AD741" s="25"/>
      <c r="AE741" s="25"/>
      <c r="AF741" s="25"/>
      <c r="AG741" s="25"/>
      <c r="AH741" s="25"/>
      <c r="AI741" s="25"/>
      <c r="AJ741" s="25"/>
    </row>
    <row r="742" spans="1:36" ht="12.75" customHeight="1" x14ac:dyDescent="0.25">
      <c r="A742" s="25"/>
      <c r="B742" s="25"/>
      <c r="C742" s="25"/>
      <c r="D742" s="25"/>
      <c r="E742" s="25"/>
      <c r="F742" s="25"/>
      <c r="G742" s="25"/>
      <c r="H742" s="25"/>
      <c r="I742" s="25"/>
      <c r="J742" s="25"/>
      <c r="K742" s="25"/>
      <c r="L742" s="25"/>
      <c r="M742" s="25"/>
      <c r="N742" s="25"/>
      <c r="O742" s="25"/>
      <c r="P742" s="25"/>
      <c r="Q742" s="25"/>
      <c r="R742" s="25"/>
      <c r="S742" s="25"/>
      <c r="T742" s="174"/>
      <c r="U742" s="174"/>
      <c r="V742" s="174"/>
      <c r="W742" s="174"/>
      <c r="X742" s="25"/>
      <c r="Y742" s="25"/>
      <c r="Z742" s="25"/>
      <c r="AA742" s="25"/>
      <c r="AB742" s="25"/>
      <c r="AC742" s="25"/>
      <c r="AD742" s="25"/>
      <c r="AE742" s="25"/>
      <c r="AF742" s="25"/>
      <c r="AG742" s="25"/>
      <c r="AH742" s="25"/>
      <c r="AI742" s="25"/>
      <c r="AJ742" s="25"/>
    </row>
    <row r="743" spans="1:36" ht="12.75" customHeight="1" x14ac:dyDescent="0.25">
      <c r="A743" s="25"/>
      <c r="B743" s="25"/>
      <c r="C743" s="25"/>
      <c r="D743" s="25"/>
      <c r="E743" s="25"/>
      <c r="F743" s="25"/>
      <c r="G743" s="25"/>
      <c r="H743" s="25"/>
      <c r="I743" s="25"/>
      <c r="J743" s="25"/>
      <c r="K743" s="25"/>
      <c r="L743" s="25"/>
      <c r="M743" s="25"/>
      <c r="N743" s="25"/>
      <c r="O743" s="25"/>
      <c r="P743" s="25"/>
      <c r="Q743" s="25"/>
      <c r="R743" s="25"/>
      <c r="S743" s="25"/>
      <c r="T743" s="174"/>
      <c r="U743" s="174"/>
      <c r="V743" s="174"/>
      <c r="W743" s="174"/>
      <c r="X743" s="25"/>
      <c r="Y743" s="25"/>
      <c r="Z743" s="25"/>
      <c r="AA743" s="25"/>
      <c r="AB743" s="25"/>
      <c r="AC743" s="25"/>
      <c r="AD743" s="25"/>
      <c r="AE743" s="25"/>
      <c r="AF743" s="25"/>
      <c r="AG743" s="25"/>
      <c r="AH743" s="25"/>
      <c r="AI743" s="25"/>
      <c r="AJ743" s="25"/>
    </row>
    <row r="744" spans="1:36" ht="12.75" customHeight="1" x14ac:dyDescent="0.25">
      <c r="A744" s="25"/>
      <c r="B744" s="25"/>
      <c r="C744" s="25"/>
      <c r="D744" s="25"/>
      <c r="E744" s="25"/>
      <c r="F744" s="25"/>
      <c r="G744" s="25"/>
      <c r="H744" s="25"/>
      <c r="I744" s="25"/>
      <c r="J744" s="25"/>
      <c r="K744" s="25"/>
      <c r="L744" s="25"/>
      <c r="M744" s="25"/>
      <c r="N744" s="25"/>
      <c r="O744" s="25"/>
      <c r="P744" s="25"/>
      <c r="Q744" s="25"/>
      <c r="R744" s="25"/>
      <c r="S744" s="25"/>
      <c r="T744" s="174"/>
      <c r="U744" s="174"/>
      <c r="V744" s="174"/>
      <c r="W744" s="174"/>
      <c r="X744" s="25"/>
      <c r="Y744" s="25"/>
      <c r="Z744" s="25"/>
      <c r="AA744" s="25"/>
      <c r="AB744" s="25"/>
      <c r="AC744" s="25"/>
      <c r="AD744" s="25"/>
      <c r="AE744" s="25"/>
      <c r="AF744" s="25"/>
      <c r="AG744" s="25"/>
      <c r="AH744" s="25"/>
      <c r="AI744" s="25"/>
      <c r="AJ744" s="25"/>
    </row>
    <row r="745" spans="1:36" ht="12.75" customHeight="1" x14ac:dyDescent="0.25">
      <c r="A745" s="25"/>
      <c r="B745" s="25"/>
      <c r="C745" s="25"/>
      <c r="D745" s="25"/>
      <c r="E745" s="25"/>
      <c r="F745" s="25"/>
      <c r="G745" s="25"/>
      <c r="H745" s="25"/>
      <c r="I745" s="25"/>
      <c r="J745" s="25"/>
      <c r="K745" s="25"/>
      <c r="L745" s="25"/>
      <c r="M745" s="25"/>
      <c r="N745" s="25"/>
      <c r="O745" s="25"/>
      <c r="P745" s="25"/>
      <c r="Q745" s="25"/>
      <c r="R745" s="25"/>
      <c r="S745" s="25"/>
      <c r="T745" s="174"/>
      <c r="U745" s="174"/>
      <c r="V745" s="174"/>
      <c r="W745" s="174"/>
      <c r="X745" s="25"/>
      <c r="Y745" s="25"/>
      <c r="Z745" s="25"/>
      <c r="AA745" s="25"/>
      <c r="AB745" s="25"/>
      <c r="AC745" s="25"/>
      <c r="AD745" s="25"/>
      <c r="AE745" s="25"/>
      <c r="AF745" s="25"/>
      <c r="AG745" s="25"/>
      <c r="AH745" s="25"/>
      <c r="AI745" s="25"/>
      <c r="AJ745" s="25"/>
    </row>
    <row r="746" spans="1:36" ht="12.75" customHeight="1" x14ac:dyDescent="0.25">
      <c r="A746" s="25"/>
      <c r="B746" s="25"/>
      <c r="C746" s="25"/>
      <c r="D746" s="25"/>
      <c r="E746" s="25"/>
      <c r="F746" s="25"/>
      <c r="G746" s="25"/>
      <c r="H746" s="25"/>
      <c r="I746" s="25"/>
      <c r="J746" s="25"/>
      <c r="K746" s="25"/>
      <c r="L746" s="25"/>
      <c r="M746" s="25"/>
      <c r="N746" s="25"/>
      <c r="O746" s="25"/>
      <c r="P746" s="25"/>
      <c r="Q746" s="25"/>
      <c r="R746" s="25"/>
      <c r="S746" s="25"/>
      <c r="T746" s="174"/>
      <c r="U746" s="174"/>
      <c r="V746" s="174"/>
      <c r="W746" s="174"/>
      <c r="X746" s="25"/>
      <c r="Y746" s="25"/>
      <c r="Z746" s="25"/>
      <c r="AA746" s="25"/>
      <c r="AB746" s="25"/>
      <c r="AC746" s="25"/>
      <c r="AD746" s="25"/>
      <c r="AE746" s="25"/>
      <c r="AF746" s="25"/>
      <c r="AG746" s="25"/>
      <c r="AH746" s="25"/>
      <c r="AI746" s="25"/>
      <c r="AJ746" s="25"/>
    </row>
    <row r="747" spans="1:36" ht="12.75" customHeight="1" x14ac:dyDescent="0.25">
      <c r="A747" s="25"/>
      <c r="B747" s="25"/>
      <c r="C747" s="25"/>
      <c r="D747" s="25"/>
      <c r="E747" s="25"/>
      <c r="F747" s="25"/>
      <c r="G747" s="25"/>
      <c r="H747" s="25"/>
      <c r="I747" s="25"/>
      <c r="J747" s="25"/>
      <c r="K747" s="25"/>
      <c r="L747" s="25"/>
      <c r="M747" s="25"/>
      <c r="N747" s="25"/>
      <c r="O747" s="25"/>
      <c r="P747" s="25"/>
      <c r="Q747" s="25"/>
      <c r="R747" s="25"/>
      <c r="S747" s="25"/>
      <c r="T747" s="174"/>
      <c r="U747" s="174"/>
      <c r="V747" s="174"/>
      <c r="W747" s="174"/>
      <c r="X747" s="25"/>
      <c r="Y747" s="25"/>
      <c r="Z747" s="25"/>
      <c r="AA747" s="25"/>
      <c r="AB747" s="25"/>
      <c r="AC747" s="25"/>
      <c r="AD747" s="25"/>
      <c r="AE747" s="25"/>
      <c r="AF747" s="25"/>
      <c r="AG747" s="25"/>
      <c r="AH747" s="25"/>
      <c r="AI747" s="25"/>
      <c r="AJ747" s="25"/>
    </row>
    <row r="748" spans="1:36" ht="12.75" customHeight="1" x14ac:dyDescent="0.25">
      <c r="A748" s="25"/>
      <c r="B748" s="25"/>
      <c r="C748" s="25"/>
      <c r="D748" s="25"/>
      <c r="E748" s="25"/>
      <c r="F748" s="25"/>
      <c r="G748" s="25"/>
      <c r="H748" s="25"/>
      <c r="I748" s="25"/>
      <c r="J748" s="25"/>
      <c r="K748" s="25"/>
      <c r="L748" s="25"/>
      <c r="M748" s="25"/>
      <c r="N748" s="25"/>
      <c r="O748" s="25"/>
      <c r="P748" s="25"/>
      <c r="Q748" s="25"/>
      <c r="R748" s="25"/>
      <c r="S748" s="25"/>
      <c r="T748" s="174"/>
      <c r="U748" s="174"/>
      <c r="V748" s="174"/>
      <c r="W748" s="174"/>
      <c r="X748" s="25"/>
      <c r="Y748" s="25"/>
      <c r="Z748" s="25"/>
      <c r="AA748" s="25"/>
      <c r="AB748" s="25"/>
      <c r="AC748" s="25"/>
      <c r="AD748" s="25"/>
      <c r="AE748" s="25"/>
      <c r="AF748" s="25"/>
      <c r="AG748" s="25"/>
      <c r="AH748" s="25"/>
      <c r="AI748" s="25"/>
      <c r="AJ748" s="25"/>
    </row>
    <row r="749" spans="1:36" ht="12.75" customHeight="1" x14ac:dyDescent="0.25">
      <c r="A749" s="25"/>
      <c r="B749" s="25"/>
      <c r="C749" s="25"/>
      <c r="D749" s="25"/>
      <c r="E749" s="25"/>
      <c r="F749" s="25"/>
      <c r="G749" s="25"/>
      <c r="H749" s="25"/>
      <c r="I749" s="25"/>
      <c r="J749" s="25"/>
      <c r="K749" s="25"/>
      <c r="L749" s="25"/>
      <c r="M749" s="25"/>
      <c r="N749" s="25"/>
      <c r="O749" s="25"/>
      <c r="P749" s="25"/>
      <c r="Q749" s="25"/>
      <c r="R749" s="25"/>
      <c r="S749" s="25"/>
      <c r="T749" s="174"/>
      <c r="U749" s="174"/>
      <c r="V749" s="174"/>
      <c r="W749" s="174"/>
      <c r="X749" s="25"/>
      <c r="Y749" s="25"/>
      <c r="Z749" s="25"/>
      <c r="AA749" s="25"/>
      <c r="AB749" s="25"/>
      <c r="AC749" s="25"/>
      <c r="AD749" s="25"/>
      <c r="AE749" s="25"/>
      <c r="AF749" s="25"/>
      <c r="AG749" s="25"/>
      <c r="AH749" s="25"/>
      <c r="AI749" s="25"/>
      <c r="AJ749" s="25"/>
    </row>
    <row r="750" spans="1:36" ht="12.75" customHeight="1" x14ac:dyDescent="0.25">
      <c r="A750" s="25"/>
      <c r="B750" s="25"/>
      <c r="C750" s="25"/>
      <c r="D750" s="25"/>
      <c r="E750" s="25"/>
      <c r="F750" s="25"/>
      <c r="G750" s="25"/>
      <c r="H750" s="25"/>
      <c r="I750" s="25"/>
      <c r="J750" s="25"/>
      <c r="K750" s="25"/>
      <c r="L750" s="25"/>
      <c r="M750" s="25"/>
      <c r="N750" s="25"/>
      <c r="O750" s="25"/>
      <c r="P750" s="25"/>
      <c r="Q750" s="25"/>
      <c r="R750" s="25"/>
      <c r="S750" s="25"/>
      <c r="T750" s="174"/>
      <c r="U750" s="174"/>
      <c r="V750" s="174"/>
      <c r="W750" s="174"/>
      <c r="X750" s="25"/>
      <c r="Y750" s="25"/>
      <c r="Z750" s="25"/>
      <c r="AA750" s="25"/>
      <c r="AB750" s="25"/>
      <c r="AC750" s="25"/>
      <c r="AD750" s="25"/>
      <c r="AE750" s="25"/>
      <c r="AF750" s="25"/>
      <c r="AG750" s="25"/>
      <c r="AH750" s="25"/>
      <c r="AI750" s="25"/>
      <c r="AJ750" s="25"/>
    </row>
    <row r="751" spans="1:36" ht="12.75" customHeight="1" x14ac:dyDescent="0.25">
      <c r="A751" s="25"/>
      <c r="B751" s="25"/>
      <c r="C751" s="25"/>
      <c r="D751" s="25"/>
      <c r="E751" s="25"/>
      <c r="F751" s="25"/>
      <c r="G751" s="25"/>
      <c r="H751" s="25"/>
      <c r="I751" s="25"/>
      <c r="J751" s="25"/>
      <c r="K751" s="25"/>
      <c r="L751" s="25"/>
      <c r="M751" s="25"/>
      <c r="N751" s="25"/>
      <c r="O751" s="25"/>
      <c r="P751" s="25"/>
      <c r="Q751" s="25"/>
      <c r="R751" s="25"/>
      <c r="S751" s="25"/>
      <c r="T751" s="174"/>
      <c r="U751" s="174"/>
      <c r="V751" s="174"/>
      <c r="W751" s="174"/>
      <c r="X751" s="25"/>
      <c r="Y751" s="25"/>
      <c r="Z751" s="25"/>
      <c r="AA751" s="25"/>
      <c r="AB751" s="25"/>
      <c r="AC751" s="25"/>
      <c r="AD751" s="25"/>
      <c r="AE751" s="25"/>
      <c r="AF751" s="25"/>
      <c r="AG751" s="25"/>
      <c r="AH751" s="25"/>
      <c r="AI751" s="25"/>
      <c r="AJ751" s="25"/>
    </row>
    <row r="752" spans="1:36" ht="12.75" customHeight="1" x14ac:dyDescent="0.25">
      <c r="A752" s="25"/>
      <c r="B752" s="25"/>
      <c r="C752" s="25"/>
      <c r="D752" s="25"/>
      <c r="E752" s="25"/>
      <c r="F752" s="25"/>
      <c r="G752" s="25"/>
      <c r="H752" s="25"/>
      <c r="I752" s="25"/>
      <c r="J752" s="25"/>
      <c r="K752" s="25"/>
      <c r="L752" s="25"/>
      <c r="M752" s="25"/>
      <c r="N752" s="25"/>
      <c r="O752" s="25"/>
      <c r="P752" s="25"/>
      <c r="Q752" s="25"/>
      <c r="R752" s="25"/>
      <c r="S752" s="25"/>
      <c r="T752" s="174"/>
      <c r="U752" s="174"/>
      <c r="V752" s="174"/>
      <c r="W752" s="174"/>
      <c r="X752" s="25"/>
      <c r="Y752" s="25"/>
      <c r="Z752" s="25"/>
      <c r="AA752" s="25"/>
      <c r="AB752" s="25"/>
      <c r="AC752" s="25"/>
      <c r="AD752" s="25"/>
      <c r="AE752" s="25"/>
      <c r="AF752" s="25"/>
      <c r="AG752" s="25"/>
      <c r="AH752" s="25"/>
      <c r="AI752" s="25"/>
      <c r="AJ752" s="25"/>
    </row>
    <row r="753" spans="1:36" ht="12.75" customHeight="1" x14ac:dyDescent="0.25">
      <c r="A753" s="25"/>
      <c r="B753" s="25"/>
      <c r="C753" s="25"/>
      <c r="D753" s="25"/>
      <c r="E753" s="25"/>
      <c r="F753" s="25"/>
      <c r="G753" s="25"/>
      <c r="H753" s="25"/>
      <c r="I753" s="25"/>
      <c r="J753" s="25"/>
      <c r="K753" s="25"/>
      <c r="L753" s="25"/>
      <c r="M753" s="25"/>
      <c r="N753" s="25"/>
      <c r="O753" s="25"/>
      <c r="P753" s="25"/>
      <c r="Q753" s="25"/>
      <c r="R753" s="25"/>
      <c r="S753" s="25"/>
      <c r="T753" s="174"/>
      <c r="U753" s="174"/>
      <c r="V753" s="174"/>
      <c r="W753" s="174"/>
      <c r="X753" s="25"/>
      <c r="Y753" s="25"/>
      <c r="Z753" s="25"/>
      <c r="AA753" s="25"/>
      <c r="AB753" s="25"/>
      <c r="AC753" s="25"/>
      <c r="AD753" s="25"/>
      <c r="AE753" s="25"/>
      <c r="AF753" s="25"/>
      <c r="AG753" s="25"/>
      <c r="AH753" s="25"/>
      <c r="AI753" s="25"/>
      <c r="AJ753" s="25"/>
    </row>
    <row r="754" spans="1:36" ht="12.75" customHeight="1" x14ac:dyDescent="0.25">
      <c r="A754" s="25"/>
      <c r="B754" s="25"/>
      <c r="C754" s="25"/>
      <c r="D754" s="25"/>
      <c r="E754" s="25"/>
      <c r="F754" s="25"/>
      <c r="G754" s="25"/>
      <c r="H754" s="25"/>
      <c r="I754" s="25"/>
      <c r="J754" s="25"/>
      <c r="K754" s="25"/>
      <c r="L754" s="25"/>
      <c r="M754" s="25"/>
      <c r="N754" s="25"/>
      <c r="O754" s="25"/>
      <c r="P754" s="25"/>
      <c r="Q754" s="25"/>
      <c r="R754" s="25"/>
      <c r="S754" s="25"/>
      <c r="T754" s="174"/>
      <c r="U754" s="174"/>
      <c r="V754" s="174"/>
      <c r="W754" s="174"/>
      <c r="X754" s="25"/>
      <c r="Y754" s="25"/>
      <c r="Z754" s="25"/>
      <c r="AA754" s="25"/>
      <c r="AB754" s="25"/>
      <c r="AC754" s="25"/>
      <c r="AD754" s="25"/>
      <c r="AE754" s="25"/>
      <c r="AF754" s="25"/>
      <c r="AG754" s="25"/>
      <c r="AH754" s="25"/>
      <c r="AI754" s="25"/>
      <c r="AJ754" s="25"/>
    </row>
    <row r="755" spans="1:36" ht="12.75" customHeight="1" x14ac:dyDescent="0.25">
      <c r="A755" s="25"/>
      <c r="B755" s="25"/>
      <c r="C755" s="25"/>
      <c r="D755" s="25"/>
      <c r="E755" s="25"/>
      <c r="F755" s="25"/>
      <c r="G755" s="25"/>
      <c r="H755" s="25"/>
      <c r="I755" s="25"/>
      <c r="J755" s="25"/>
      <c r="K755" s="25"/>
      <c r="L755" s="25"/>
      <c r="M755" s="25"/>
      <c r="N755" s="25"/>
      <c r="O755" s="25"/>
      <c r="P755" s="25"/>
      <c r="Q755" s="25"/>
      <c r="R755" s="25"/>
      <c r="S755" s="25"/>
      <c r="T755" s="174"/>
      <c r="U755" s="174"/>
      <c r="V755" s="174"/>
      <c r="W755" s="174"/>
      <c r="X755" s="25"/>
      <c r="Y755" s="25"/>
      <c r="Z755" s="25"/>
      <c r="AA755" s="25"/>
      <c r="AB755" s="25"/>
      <c r="AC755" s="25"/>
      <c r="AD755" s="25"/>
      <c r="AE755" s="25"/>
      <c r="AF755" s="25"/>
      <c r="AG755" s="25"/>
      <c r="AH755" s="25"/>
      <c r="AI755" s="25"/>
      <c r="AJ755" s="25"/>
    </row>
    <row r="756" spans="1:36" ht="12.75" customHeight="1" x14ac:dyDescent="0.25">
      <c r="A756" s="25"/>
      <c r="B756" s="25"/>
      <c r="C756" s="25"/>
      <c r="D756" s="25"/>
      <c r="E756" s="25"/>
      <c r="F756" s="25"/>
      <c r="G756" s="25"/>
      <c r="H756" s="25"/>
      <c r="I756" s="25"/>
      <c r="J756" s="25"/>
      <c r="K756" s="25"/>
      <c r="L756" s="25"/>
      <c r="M756" s="25"/>
      <c r="N756" s="25"/>
      <c r="O756" s="25"/>
      <c r="P756" s="25"/>
      <c r="Q756" s="25"/>
      <c r="R756" s="25"/>
      <c r="S756" s="25"/>
      <c r="T756" s="174"/>
      <c r="U756" s="174"/>
      <c r="V756" s="174"/>
      <c r="W756" s="174"/>
      <c r="X756" s="25"/>
      <c r="Y756" s="25"/>
      <c r="Z756" s="25"/>
      <c r="AA756" s="25"/>
      <c r="AB756" s="25"/>
      <c r="AC756" s="25"/>
      <c r="AD756" s="25"/>
      <c r="AE756" s="25"/>
      <c r="AF756" s="25"/>
      <c r="AG756" s="25"/>
      <c r="AH756" s="25"/>
      <c r="AI756" s="25"/>
      <c r="AJ756" s="25"/>
    </row>
    <row r="757" spans="1:36" ht="12.75" customHeight="1" x14ac:dyDescent="0.25">
      <c r="A757" s="25"/>
      <c r="B757" s="25"/>
      <c r="C757" s="25"/>
      <c r="D757" s="25"/>
      <c r="E757" s="25"/>
      <c r="F757" s="25"/>
      <c r="G757" s="25"/>
      <c r="H757" s="25"/>
      <c r="I757" s="25"/>
      <c r="J757" s="25"/>
      <c r="K757" s="25"/>
      <c r="L757" s="25"/>
      <c r="M757" s="25"/>
      <c r="N757" s="25"/>
      <c r="O757" s="25"/>
      <c r="P757" s="25"/>
      <c r="Q757" s="25"/>
      <c r="R757" s="25"/>
      <c r="S757" s="25"/>
      <c r="T757" s="174"/>
      <c r="U757" s="174"/>
      <c r="V757" s="174"/>
      <c r="W757" s="174"/>
      <c r="X757" s="25"/>
      <c r="Y757" s="25"/>
      <c r="Z757" s="25"/>
      <c r="AA757" s="25"/>
      <c r="AB757" s="25"/>
      <c r="AC757" s="25"/>
      <c r="AD757" s="25"/>
      <c r="AE757" s="25"/>
      <c r="AF757" s="25"/>
      <c r="AG757" s="25"/>
      <c r="AH757" s="25"/>
      <c r="AI757" s="25"/>
      <c r="AJ757" s="25"/>
    </row>
    <row r="758" spans="1:36" ht="12.75" customHeight="1" x14ac:dyDescent="0.25">
      <c r="A758" s="25"/>
      <c r="B758" s="25"/>
      <c r="C758" s="25"/>
      <c r="D758" s="25"/>
      <c r="E758" s="25"/>
      <c r="F758" s="25"/>
      <c r="G758" s="25"/>
      <c r="H758" s="25"/>
      <c r="I758" s="25"/>
      <c r="J758" s="25"/>
      <c r="K758" s="25"/>
      <c r="L758" s="25"/>
      <c r="M758" s="25"/>
      <c r="N758" s="25"/>
      <c r="O758" s="25"/>
      <c r="P758" s="25"/>
      <c r="Q758" s="25"/>
      <c r="R758" s="25"/>
      <c r="S758" s="25"/>
      <c r="T758" s="174"/>
      <c r="U758" s="174"/>
      <c r="V758" s="174"/>
      <c r="W758" s="174"/>
      <c r="X758" s="25"/>
      <c r="Y758" s="25"/>
      <c r="Z758" s="25"/>
      <c r="AA758" s="25"/>
      <c r="AB758" s="25"/>
      <c r="AC758" s="25"/>
      <c r="AD758" s="25"/>
      <c r="AE758" s="25"/>
      <c r="AF758" s="25"/>
      <c r="AG758" s="25"/>
      <c r="AH758" s="25"/>
      <c r="AI758" s="25"/>
      <c r="AJ758" s="25"/>
    </row>
    <row r="759" spans="1:36" ht="12.75" customHeight="1" x14ac:dyDescent="0.25">
      <c r="A759" s="25"/>
      <c r="B759" s="25"/>
      <c r="C759" s="25"/>
      <c r="D759" s="25"/>
      <c r="E759" s="25"/>
      <c r="F759" s="25"/>
      <c r="G759" s="25"/>
      <c r="H759" s="25"/>
      <c r="I759" s="25"/>
      <c r="J759" s="25"/>
      <c r="K759" s="25"/>
      <c r="L759" s="25"/>
      <c r="M759" s="25"/>
      <c r="N759" s="25"/>
      <c r="O759" s="25"/>
      <c r="P759" s="25"/>
      <c r="Q759" s="25"/>
      <c r="R759" s="25"/>
      <c r="S759" s="25"/>
      <c r="T759" s="174"/>
      <c r="U759" s="174"/>
      <c r="V759" s="174"/>
      <c r="W759" s="174"/>
      <c r="X759" s="25"/>
      <c r="Y759" s="25"/>
      <c r="Z759" s="25"/>
      <c r="AA759" s="25"/>
      <c r="AB759" s="25"/>
      <c r="AC759" s="25"/>
      <c r="AD759" s="25"/>
      <c r="AE759" s="25"/>
      <c r="AF759" s="25"/>
      <c r="AG759" s="25"/>
      <c r="AH759" s="25"/>
      <c r="AI759" s="25"/>
      <c r="AJ759" s="25"/>
    </row>
    <row r="760" spans="1:36" ht="12.75" customHeight="1" x14ac:dyDescent="0.25">
      <c r="A760" s="25"/>
      <c r="B760" s="25"/>
      <c r="C760" s="25"/>
      <c r="D760" s="25"/>
      <c r="E760" s="25"/>
      <c r="F760" s="25"/>
      <c r="G760" s="25"/>
      <c r="H760" s="25"/>
      <c r="I760" s="25"/>
      <c r="J760" s="25"/>
      <c r="K760" s="25"/>
      <c r="L760" s="25"/>
      <c r="M760" s="25"/>
      <c r="N760" s="25"/>
      <c r="O760" s="25"/>
      <c r="P760" s="25"/>
      <c r="Q760" s="25"/>
      <c r="R760" s="25"/>
      <c r="S760" s="25"/>
      <c r="T760" s="174"/>
      <c r="U760" s="174"/>
      <c r="V760" s="174"/>
      <c r="W760" s="174"/>
      <c r="X760" s="25"/>
      <c r="Y760" s="25"/>
      <c r="Z760" s="25"/>
      <c r="AA760" s="25"/>
      <c r="AB760" s="25"/>
      <c r="AC760" s="25"/>
      <c r="AD760" s="25"/>
      <c r="AE760" s="25"/>
      <c r="AF760" s="25"/>
      <c r="AG760" s="25"/>
      <c r="AH760" s="25"/>
      <c r="AI760" s="25"/>
      <c r="AJ760" s="25"/>
    </row>
    <row r="761" spans="1:36" ht="12.75" customHeight="1" x14ac:dyDescent="0.25">
      <c r="A761" s="25"/>
      <c r="B761" s="25"/>
      <c r="C761" s="25"/>
      <c r="D761" s="25"/>
      <c r="E761" s="25"/>
      <c r="F761" s="25"/>
      <c r="G761" s="25"/>
      <c r="H761" s="25"/>
      <c r="I761" s="25"/>
      <c r="J761" s="25"/>
      <c r="K761" s="25"/>
      <c r="L761" s="25"/>
      <c r="M761" s="25"/>
      <c r="N761" s="25"/>
      <c r="O761" s="25"/>
      <c r="P761" s="25"/>
      <c r="Q761" s="25"/>
      <c r="R761" s="25"/>
      <c r="S761" s="25"/>
      <c r="T761" s="174"/>
      <c r="U761" s="174"/>
      <c r="V761" s="174"/>
      <c r="W761" s="174"/>
      <c r="X761" s="25"/>
      <c r="Y761" s="25"/>
      <c r="Z761" s="25"/>
      <c r="AA761" s="25"/>
      <c r="AB761" s="25"/>
      <c r="AC761" s="25"/>
      <c r="AD761" s="25"/>
      <c r="AE761" s="25"/>
      <c r="AF761" s="25"/>
      <c r="AG761" s="25"/>
      <c r="AH761" s="25"/>
      <c r="AI761" s="25"/>
      <c r="AJ761" s="25"/>
    </row>
    <row r="762" spans="1:36" ht="12.75" customHeight="1" x14ac:dyDescent="0.25">
      <c r="A762" s="25"/>
      <c r="B762" s="25"/>
      <c r="C762" s="25"/>
      <c r="D762" s="25"/>
      <c r="E762" s="25"/>
      <c r="F762" s="25"/>
      <c r="G762" s="25"/>
      <c r="H762" s="25"/>
      <c r="I762" s="25"/>
      <c r="J762" s="25"/>
      <c r="K762" s="25"/>
      <c r="L762" s="25"/>
      <c r="M762" s="25"/>
      <c r="N762" s="25"/>
      <c r="O762" s="25"/>
      <c r="P762" s="25"/>
      <c r="Q762" s="25"/>
      <c r="R762" s="25"/>
      <c r="S762" s="25"/>
      <c r="T762" s="174"/>
      <c r="U762" s="174"/>
      <c r="V762" s="174"/>
      <c r="W762" s="174"/>
      <c r="X762" s="25"/>
      <c r="Y762" s="25"/>
      <c r="Z762" s="25"/>
      <c r="AA762" s="25"/>
      <c r="AB762" s="25"/>
      <c r="AC762" s="25"/>
      <c r="AD762" s="25"/>
      <c r="AE762" s="25"/>
      <c r="AF762" s="25"/>
      <c r="AG762" s="25"/>
      <c r="AH762" s="25"/>
      <c r="AI762" s="25"/>
      <c r="AJ762" s="25"/>
    </row>
    <row r="763" spans="1:36" ht="12.75" customHeight="1" x14ac:dyDescent="0.25">
      <c r="A763" s="25"/>
      <c r="B763" s="25"/>
      <c r="C763" s="25"/>
      <c r="D763" s="25"/>
      <c r="E763" s="25"/>
      <c r="F763" s="25"/>
      <c r="G763" s="25"/>
      <c r="H763" s="25"/>
      <c r="I763" s="25"/>
      <c r="J763" s="25"/>
      <c r="K763" s="25"/>
      <c r="L763" s="25"/>
      <c r="M763" s="25"/>
      <c r="N763" s="25"/>
      <c r="O763" s="25"/>
      <c r="P763" s="25"/>
      <c r="Q763" s="25"/>
      <c r="R763" s="25"/>
      <c r="S763" s="25"/>
      <c r="T763" s="174"/>
      <c r="U763" s="174"/>
      <c r="V763" s="174"/>
      <c r="W763" s="174"/>
      <c r="X763" s="25"/>
      <c r="Y763" s="25"/>
      <c r="Z763" s="25"/>
      <c r="AA763" s="25"/>
      <c r="AB763" s="25"/>
      <c r="AC763" s="25"/>
      <c r="AD763" s="25"/>
      <c r="AE763" s="25"/>
      <c r="AF763" s="25"/>
      <c r="AG763" s="25"/>
      <c r="AH763" s="25"/>
      <c r="AI763" s="25"/>
      <c r="AJ763" s="25"/>
    </row>
    <row r="764" spans="1:36" ht="12.75" customHeight="1" x14ac:dyDescent="0.25">
      <c r="A764" s="25"/>
      <c r="B764" s="25"/>
      <c r="C764" s="25"/>
      <c r="D764" s="25"/>
      <c r="E764" s="25"/>
      <c r="F764" s="25"/>
      <c r="G764" s="25"/>
      <c r="H764" s="25"/>
      <c r="I764" s="25"/>
      <c r="J764" s="25"/>
      <c r="K764" s="25"/>
      <c r="L764" s="25"/>
      <c r="M764" s="25"/>
      <c r="N764" s="25"/>
      <c r="O764" s="25"/>
      <c r="P764" s="25"/>
      <c r="Q764" s="25"/>
      <c r="R764" s="25"/>
      <c r="S764" s="25"/>
      <c r="T764" s="174"/>
      <c r="U764" s="174"/>
      <c r="V764" s="174"/>
      <c r="W764" s="174"/>
      <c r="X764" s="25"/>
      <c r="Y764" s="25"/>
      <c r="Z764" s="25"/>
      <c r="AA764" s="25"/>
      <c r="AB764" s="25"/>
      <c r="AC764" s="25"/>
      <c r="AD764" s="25"/>
      <c r="AE764" s="25"/>
      <c r="AF764" s="25"/>
      <c r="AG764" s="25"/>
      <c r="AH764" s="25"/>
      <c r="AI764" s="25"/>
      <c r="AJ764" s="25"/>
    </row>
    <row r="765" spans="1:36" ht="12.75" customHeight="1" x14ac:dyDescent="0.25">
      <c r="A765" s="25"/>
      <c r="B765" s="25"/>
      <c r="C765" s="25"/>
      <c r="D765" s="25"/>
      <c r="E765" s="25"/>
      <c r="F765" s="25"/>
      <c r="G765" s="25"/>
      <c r="H765" s="25"/>
      <c r="I765" s="25"/>
      <c r="J765" s="25"/>
      <c r="K765" s="25"/>
      <c r="L765" s="25"/>
      <c r="M765" s="25"/>
      <c r="N765" s="25"/>
      <c r="O765" s="25"/>
      <c r="P765" s="25"/>
      <c r="Q765" s="25"/>
      <c r="R765" s="25"/>
      <c r="S765" s="25"/>
      <c r="T765" s="174"/>
      <c r="U765" s="174"/>
      <c r="V765" s="174"/>
      <c r="W765" s="174"/>
      <c r="X765" s="25"/>
      <c r="Y765" s="25"/>
      <c r="Z765" s="25"/>
      <c r="AA765" s="25"/>
      <c r="AB765" s="25"/>
      <c r="AC765" s="25"/>
      <c r="AD765" s="25"/>
      <c r="AE765" s="25"/>
      <c r="AF765" s="25"/>
      <c r="AG765" s="25"/>
      <c r="AH765" s="25"/>
      <c r="AI765" s="25"/>
      <c r="AJ765" s="25"/>
    </row>
    <row r="766" spans="1:36" ht="12.75" customHeight="1" x14ac:dyDescent="0.25">
      <c r="A766" s="25"/>
      <c r="B766" s="25"/>
      <c r="C766" s="25"/>
      <c r="D766" s="25"/>
      <c r="E766" s="25"/>
      <c r="F766" s="25"/>
      <c r="G766" s="25"/>
      <c r="H766" s="25"/>
      <c r="I766" s="25"/>
      <c r="J766" s="25"/>
      <c r="K766" s="25"/>
      <c r="L766" s="25"/>
      <c r="M766" s="25"/>
      <c r="N766" s="25"/>
      <c r="O766" s="25"/>
      <c r="P766" s="25"/>
      <c r="Q766" s="25"/>
      <c r="R766" s="25"/>
      <c r="S766" s="25"/>
      <c r="T766" s="174"/>
      <c r="U766" s="174"/>
      <c r="V766" s="174"/>
      <c r="W766" s="174"/>
      <c r="X766" s="25"/>
      <c r="Y766" s="25"/>
      <c r="Z766" s="25"/>
      <c r="AA766" s="25"/>
      <c r="AB766" s="25"/>
      <c r="AC766" s="25"/>
      <c r="AD766" s="25"/>
      <c r="AE766" s="25"/>
      <c r="AF766" s="25"/>
      <c r="AG766" s="25"/>
      <c r="AH766" s="25"/>
      <c r="AI766" s="25"/>
      <c r="AJ766" s="25"/>
    </row>
    <row r="767" spans="1:36" ht="12.75" customHeight="1" x14ac:dyDescent="0.25">
      <c r="A767" s="25"/>
      <c r="B767" s="25"/>
      <c r="C767" s="25"/>
      <c r="D767" s="25"/>
      <c r="E767" s="25"/>
      <c r="F767" s="25"/>
      <c r="G767" s="25"/>
      <c r="H767" s="25"/>
      <c r="I767" s="25"/>
      <c r="J767" s="25"/>
      <c r="K767" s="25"/>
      <c r="L767" s="25"/>
      <c r="M767" s="25"/>
      <c r="N767" s="25"/>
      <c r="O767" s="25"/>
      <c r="P767" s="25"/>
      <c r="Q767" s="25"/>
      <c r="R767" s="25"/>
      <c r="S767" s="25"/>
      <c r="T767" s="174"/>
      <c r="U767" s="174"/>
      <c r="V767" s="174"/>
      <c r="W767" s="174"/>
      <c r="X767" s="25"/>
      <c r="Y767" s="25"/>
      <c r="Z767" s="25"/>
      <c r="AA767" s="25"/>
      <c r="AB767" s="25"/>
      <c r="AC767" s="25"/>
      <c r="AD767" s="25"/>
      <c r="AE767" s="25"/>
      <c r="AF767" s="25"/>
      <c r="AG767" s="25"/>
      <c r="AH767" s="25"/>
      <c r="AI767" s="25"/>
      <c r="AJ767" s="25"/>
    </row>
    <row r="768" spans="1:36" ht="12.75" customHeight="1" x14ac:dyDescent="0.25">
      <c r="A768" s="25"/>
      <c r="B768" s="25"/>
      <c r="C768" s="25"/>
      <c r="D768" s="25"/>
      <c r="E768" s="25"/>
      <c r="F768" s="25"/>
      <c r="G768" s="25"/>
      <c r="H768" s="25"/>
      <c r="I768" s="25"/>
      <c r="J768" s="25"/>
      <c r="K768" s="25"/>
      <c r="L768" s="25"/>
      <c r="M768" s="25"/>
      <c r="N768" s="25"/>
      <c r="O768" s="25"/>
      <c r="P768" s="25"/>
      <c r="Q768" s="25"/>
      <c r="R768" s="25"/>
      <c r="S768" s="25"/>
      <c r="T768" s="174"/>
      <c r="U768" s="174"/>
      <c r="V768" s="174"/>
      <c r="W768" s="174"/>
      <c r="X768" s="25"/>
      <c r="Y768" s="25"/>
      <c r="Z768" s="25"/>
      <c r="AA768" s="25"/>
      <c r="AB768" s="25"/>
      <c r="AC768" s="25"/>
      <c r="AD768" s="25"/>
      <c r="AE768" s="25"/>
      <c r="AF768" s="25"/>
      <c r="AG768" s="25"/>
      <c r="AH768" s="25"/>
      <c r="AI768" s="25"/>
      <c r="AJ768" s="25"/>
    </row>
    <row r="769" spans="1:36" ht="12.75" customHeight="1" x14ac:dyDescent="0.25">
      <c r="A769" s="25"/>
      <c r="B769" s="25"/>
      <c r="C769" s="25"/>
      <c r="D769" s="25"/>
      <c r="E769" s="25"/>
      <c r="F769" s="25"/>
      <c r="G769" s="25"/>
      <c r="H769" s="25"/>
      <c r="I769" s="25"/>
      <c r="J769" s="25"/>
      <c r="K769" s="25"/>
      <c r="L769" s="25"/>
      <c r="M769" s="25"/>
      <c r="N769" s="25"/>
      <c r="O769" s="25"/>
      <c r="P769" s="25"/>
      <c r="Q769" s="25"/>
      <c r="R769" s="25"/>
      <c r="S769" s="25"/>
      <c r="T769" s="174"/>
      <c r="U769" s="174"/>
      <c r="V769" s="174"/>
      <c r="W769" s="174"/>
      <c r="X769" s="25"/>
      <c r="Y769" s="25"/>
      <c r="Z769" s="25"/>
      <c r="AA769" s="25"/>
      <c r="AB769" s="25"/>
      <c r="AC769" s="25"/>
      <c r="AD769" s="25"/>
      <c r="AE769" s="25"/>
      <c r="AF769" s="25"/>
      <c r="AG769" s="25"/>
      <c r="AH769" s="25"/>
      <c r="AI769" s="25"/>
      <c r="AJ769" s="25"/>
    </row>
    <row r="770" spans="1:36" ht="12.75" customHeight="1" x14ac:dyDescent="0.25">
      <c r="A770" s="25"/>
      <c r="B770" s="25"/>
      <c r="C770" s="25"/>
      <c r="D770" s="25"/>
      <c r="E770" s="25"/>
      <c r="F770" s="25"/>
      <c r="G770" s="25"/>
      <c r="H770" s="25"/>
      <c r="I770" s="25"/>
      <c r="J770" s="25"/>
      <c r="K770" s="25"/>
      <c r="L770" s="25"/>
      <c r="M770" s="25"/>
      <c r="N770" s="25"/>
      <c r="O770" s="25"/>
      <c r="P770" s="25"/>
      <c r="Q770" s="25"/>
      <c r="R770" s="25"/>
      <c r="S770" s="25"/>
      <c r="T770" s="174"/>
      <c r="U770" s="174"/>
      <c r="V770" s="174"/>
      <c r="W770" s="174"/>
      <c r="X770" s="25"/>
      <c r="Y770" s="25"/>
      <c r="Z770" s="25"/>
      <c r="AA770" s="25"/>
      <c r="AB770" s="25"/>
      <c r="AC770" s="25"/>
      <c r="AD770" s="25"/>
      <c r="AE770" s="25"/>
      <c r="AF770" s="25"/>
      <c r="AG770" s="25"/>
      <c r="AH770" s="25"/>
      <c r="AI770" s="25"/>
      <c r="AJ770" s="25"/>
    </row>
    <row r="771" spans="1:36" ht="12.75" customHeight="1" x14ac:dyDescent="0.25">
      <c r="A771" s="25"/>
      <c r="B771" s="25"/>
      <c r="C771" s="25"/>
      <c r="D771" s="25"/>
      <c r="E771" s="25"/>
      <c r="F771" s="25"/>
      <c r="G771" s="25"/>
      <c r="H771" s="25"/>
      <c r="I771" s="25"/>
      <c r="J771" s="25"/>
      <c r="K771" s="25"/>
      <c r="L771" s="25"/>
      <c r="M771" s="25"/>
      <c r="N771" s="25"/>
      <c r="O771" s="25"/>
      <c r="P771" s="25"/>
      <c r="Q771" s="25"/>
      <c r="R771" s="25"/>
      <c r="S771" s="25"/>
      <c r="T771" s="174"/>
      <c r="U771" s="174"/>
      <c r="V771" s="174"/>
      <c r="W771" s="174"/>
      <c r="X771" s="25"/>
      <c r="Y771" s="25"/>
      <c r="Z771" s="25"/>
      <c r="AA771" s="25"/>
      <c r="AB771" s="25"/>
      <c r="AC771" s="25"/>
      <c r="AD771" s="25"/>
      <c r="AE771" s="25"/>
      <c r="AF771" s="25"/>
      <c r="AG771" s="25"/>
      <c r="AH771" s="25"/>
      <c r="AI771" s="25"/>
      <c r="AJ771" s="25"/>
    </row>
    <row r="772" spans="1:36" ht="12.75" customHeight="1" x14ac:dyDescent="0.25">
      <c r="A772" s="25"/>
      <c r="B772" s="25"/>
      <c r="C772" s="25"/>
      <c r="D772" s="25"/>
      <c r="E772" s="25"/>
      <c r="F772" s="25"/>
      <c r="G772" s="25"/>
      <c r="H772" s="25"/>
      <c r="I772" s="25"/>
      <c r="J772" s="25"/>
      <c r="K772" s="25"/>
      <c r="L772" s="25"/>
      <c r="M772" s="25"/>
      <c r="N772" s="25"/>
      <c r="O772" s="25"/>
      <c r="P772" s="25"/>
      <c r="Q772" s="25"/>
      <c r="R772" s="25"/>
      <c r="S772" s="25"/>
      <c r="T772" s="174"/>
      <c r="U772" s="174"/>
      <c r="V772" s="174"/>
      <c r="W772" s="174"/>
      <c r="X772" s="25"/>
      <c r="Y772" s="25"/>
      <c r="Z772" s="25"/>
      <c r="AA772" s="25"/>
      <c r="AB772" s="25"/>
      <c r="AC772" s="25"/>
      <c r="AD772" s="25"/>
      <c r="AE772" s="25"/>
      <c r="AF772" s="25"/>
      <c r="AG772" s="25"/>
      <c r="AH772" s="25"/>
      <c r="AI772" s="25"/>
      <c r="AJ772" s="25"/>
    </row>
    <row r="773" spans="1:36" ht="12.75" customHeight="1" x14ac:dyDescent="0.25">
      <c r="A773" s="25"/>
      <c r="B773" s="25"/>
      <c r="C773" s="25"/>
      <c r="D773" s="25"/>
      <c r="E773" s="25"/>
      <c r="F773" s="25"/>
      <c r="G773" s="25"/>
      <c r="H773" s="25"/>
      <c r="I773" s="25"/>
      <c r="J773" s="25"/>
      <c r="K773" s="25"/>
      <c r="L773" s="25"/>
      <c r="M773" s="25"/>
      <c r="N773" s="25"/>
      <c r="O773" s="25"/>
      <c r="P773" s="25"/>
      <c r="Q773" s="25"/>
      <c r="R773" s="25"/>
      <c r="S773" s="25"/>
      <c r="T773" s="174"/>
      <c r="U773" s="174"/>
      <c r="V773" s="174"/>
      <c r="W773" s="174"/>
      <c r="X773" s="25"/>
      <c r="Y773" s="25"/>
      <c r="Z773" s="25"/>
      <c r="AA773" s="25"/>
      <c r="AB773" s="25"/>
      <c r="AC773" s="25"/>
      <c r="AD773" s="25"/>
      <c r="AE773" s="25"/>
      <c r="AF773" s="25"/>
      <c r="AG773" s="25"/>
      <c r="AH773" s="25"/>
      <c r="AI773" s="25"/>
      <c r="AJ773" s="25"/>
    </row>
    <row r="774" spans="1:36" ht="12.75" customHeight="1" x14ac:dyDescent="0.25">
      <c r="A774" s="25"/>
      <c r="B774" s="25"/>
      <c r="C774" s="25"/>
      <c r="D774" s="25"/>
      <c r="E774" s="25"/>
      <c r="F774" s="25"/>
      <c r="G774" s="25"/>
      <c r="H774" s="25"/>
      <c r="I774" s="25"/>
      <c r="J774" s="25"/>
      <c r="K774" s="25"/>
      <c r="L774" s="25"/>
      <c r="M774" s="25"/>
      <c r="N774" s="25"/>
      <c r="O774" s="25"/>
      <c r="P774" s="25"/>
      <c r="Q774" s="25"/>
      <c r="R774" s="25"/>
      <c r="S774" s="25"/>
      <c r="T774" s="174"/>
      <c r="U774" s="174"/>
      <c r="V774" s="174"/>
      <c r="W774" s="174"/>
      <c r="X774" s="25"/>
      <c r="Y774" s="25"/>
      <c r="Z774" s="25"/>
      <c r="AA774" s="25"/>
      <c r="AB774" s="25"/>
      <c r="AC774" s="25"/>
      <c r="AD774" s="25"/>
      <c r="AE774" s="25"/>
      <c r="AF774" s="25"/>
      <c r="AG774" s="25"/>
      <c r="AH774" s="25"/>
      <c r="AI774" s="25"/>
      <c r="AJ774" s="25"/>
    </row>
    <row r="775" spans="1:36" ht="12.75" customHeight="1" x14ac:dyDescent="0.25">
      <c r="A775" s="25"/>
      <c r="B775" s="25"/>
      <c r="C775" s="25"/>
      <c r="D775" s="25"/>
      <c r="E775" s="25"/>
      <c r="F775" s="25"/>
      <c r="G775" s="25"/>
      <c r="H775" s="25"/>
      <c r="I775" s="25"/>
      <c r="J775" s="25"/>
      <c r="K775" s="25"/>
      <c r="L775" s="25"/>
      <c r="M775" s="25"/>
      <c r="N775" s="25"/>
      <c r="O775" s="25"/>
      <c r="P775" s="25"/>
      <c r="Q775" s="25"/>
      <c r="R775" s="25"/>
      <c r="S775" s="25"/>
      <c r="T775" s="174"/>
      <c r="U775" s="174"/>
      <c r="V775" s="174"/>
      <c r="W775" s="174"/>
      <c r="X775" s="25"/>
      <c r="Y775" s="25"/>
      <c r="Z775" s="25"/>
      <c r="AA775" s="25"/>
      <c r="AB775" s="25"/>
      <c r="AC775" s="25"/>
      <c r="AD775" s="25"/>
      <c r="AE775" s="25"/>
      <c r="AF775" s="25"/>
      <c r="AG775" s="25"/>
      <c r="AH775" s="25"/>
      <c r="AI775" s="25"/>
      <c r="AJ775" s="25"/>
    </row>
    <row r="776" spans="1:36" ht="12.75" customHeight="1" x14ac:dyDescent="0.25">
      <c r="A776" s="25"/>
      <c r="B776" s="25"/>
      <c r="C776" s="25"/>
      <c r="D776" s="25"/>
      <c r="E776" s="25"/>
      <c r="F776" s="25"/>
      <c r="G776" s="25"/>
      <c r="H776" s="25"/>
      <c r="I776" s="25"/>
      <c r="J776" s="25"/>
      <c r="K776" s="25"/>
      <c r="L776" s="25"/>
      <c r="M776" s="25"/>
      <c r="N776" s="25"/>
      <c r="O776" s="25"/>
      <c r="P776" s="25"/>
      <c r="Q776" s="25"/>
      <c r="R776" s="25"/>
      <c r="S776" s="25"/>
      <c r="T776" s="174"/>
      <c r="U776" s="174"/>
      <c r="V776" s="174"/>
      <c r="W776" s="174"/>
      <c r="X776" s="25"/>
      <c r="Y776" s="25"/>
      <c r="Z776" s="25"/>
      <c r="AA776" s="25"/>
      <c r="AB776" s="25"/>
      <c r="AC776" s="25"/>
      <c r="AD776" s="25"/>
      <c r="AE776" s="25"/>
      <c r="AF776" s="25"/>
      <c r="AG776" s="25"/>
      <c r="AH776" s="25"/>
      <c r="AI776" s="25"/>
      <c r="AJ776" s="25"/>
    </row>
    <row r="777" spans="1:36" ht="12.75" customHeight="1" x14ac:dyDescent="0.25">
      <c r="A777" s="25"/>
      <c r="B777" s="25"/>
      <c r="C777" s="25"/>
      <c r="D777" s="25"/>
      <c r="E777" s="25"/>
      <c r="F777" s="25"/>
      <c r="G777" s="25"/>
      <c r="H777" s="25"/>
      <c r="I777" s="25"/>
      <c r="J777" s="25"/>
      <c r="K777" s="25"/>
      <c r="L777" s="25"/>
      <c r="M777" s="25"/>
      <c r="N777" s="25"/>
      <c r="O777" s="25"/>
      <c r="P777" s="25"/>
      <c r="Q777" s="25"/>
      <c r="R777" s="25"/>
      <c r="S777" s="25"/>
      <c r="T777" s="174"/>
      <c r="U777" s="174"/>
      <c r="V777" s="174"/>
      <c r="W777" s="174"/>
      <c r="X777" s="25"/>
      <c r="Y777" s="25"/>
      <c r="Z777" s="25"/>
      <c r="AA777" s="25"/>
      <c r="AB777" s="25"/>
      <c r="AC777" s="25"/>
      <c r="AD777" s="25"/>
      <c r="AE777" s="25"/>
      <c r="AF777" s="25"/>
      <c r="AG777" s="25"/>
      <c r="AH777" s="25"/>
      <c r="AI777" s="25"/>
      <c r="AJ777" s="25"/>
    </row>
    <row r="778" spans="1:36" ht="12.75" customHeight="1" x14ac:dyDescent="0.25">
      <c r="A778" s="25"/>
      <c r="B778" s="25"/>
      <c r="C778" s="25"/>
      <c r="D778" s="25"/>
      <c r="E778" s="25"/>
      <c r="F778" s="25"/>
      <c r="G778" s="25"/>
      <c r="H778" s="25"/>
      <c r="I778" s="25"/>
      <c r="J778" s="25"/>
      <c r="K778" s="25"/>
      <c r="L778" s="25"/>
      <c r="M778" s="25"/>
      <c r="N778" s="25"/>
      <c r="O778" s="25"/>
      <c r="P778" s="25"/>
      <c r="Q778" s="25"/>
      <c r="R778" s="25"/>
      <c r="S778" s="25"/>
      <c r="T778" s="174"/>
      <c r="U778" s="174"/>
      <c r="V778" s="174"/>
      <c r="W778" s="174"/>
      <c r="X778" s="25"/>
      <c r="Y778" s="25"/>
      <c r="Z778" s="25"/>
      <c r="AA778" s="25"/>
      <c r="AB778" s="25"/>
      <c r="AC778" s="25"/>
      <c r="AD778" s="25"/>
      <c r="AE778" s="25"/>
      <c r="AF778" s="25"/>
      <c r="AG778" s="25"/>
      <c r="AH778" s="25"/>
      <c r="AI778" s="25"/>
      <c r="AJ778" s="25"/>
    </row>
    <row r="779" spans="1:36" ht="12.75" customHeight="1" x14ac:dyDescent="0.25">
      <c r="A779" s="25"/>
      <c r="B779" s="25"/>
      <c r="C779" s="25"/>
      <c r="D779" s="25"/>
      <c r="E779" s="25"/>
      <c r="F779" s="25"/>
      <c r="G779" s="25"/>
      <c r="H779" s="25"/>
      <c r="I779" s="25"/>
      <c r="J779" s="25"/>
      <c r="K779" s="25"/>
      <c r="L779" s="25"/>
      <c r="M779" s="25"/>
      <c r="N779" s="25"/>
      <c r="O779" s="25"/>
      <c r="P779" s="25"/>
      <c r="Q779" s="25"/>
      <c r="R779" s="25"/>
      <c r="S779" s="25"/>
      <c r="T779" s="174"/>
      <c r="U779" s="174"/>
      <c r="V779" s="174"/>
      <c r="W779" s="174"/>
      <c r="X779" s="25"/>
      <c r="Y779" s="25"/>
      <c r="Z779" s="25"/>
      <c r="AA779" s="25"/>
      <c r="AB779" s="25"/>
      <c r="AC779" s="25"/>
      <c r="AD779" s="25"/>
      <c r="AE779" s="25"/>
      <c r="AF779" s="25"/>
      <c r="AG779" s="25"/>
      <c r="AH779" s="25"/>
      <c r="AI779" s="25"/>
      <c r="AJ779" s="25"/>
    </row>
    <row r="780" spans="1:36" ht="12.75" customHeight="1" x14ac:dyDescent="0.25">
      <c r="A780" s="25"/>
      <c r="B780" s="25"/>
      <c r="C780" s="25"/>
      <c r="D780" s="25"/>
      <c r="E780" s="25"/>
      <c r="F780" s="25"/>
      <c r="G780" s="25"/>
      <c r="H780" s="25"/>
      <c r="I780" s="25"/>
      <c r="J780" s="25"/>
      <c r="K780" s="25"/>
      <c r="L780" s="25"/>
      <c r="M780" s="25"/>
      <c r="N780" s="25"/>
      <c r="O780" s="25"/>
      <c r="P780" s="25"/>
      <c r="Q780" s="25"/>
      <c r="R780" s="25"/>
      <c r="S780" s="25"/>
      <c r="T780" s="174"/>
      <c r="U780" s="174"/>
      <c r="V780" s="174"/>
      <c r="W780" s="174"/>
      <c r="X780" s="25"/>
      <c r="Y780" s="25"/>
      <c r="Z780" s="25"/>
      <c r="AA780" s="25"/>
      <c r="AB780" s="25"/>
      <c r="AC780" s="25"/>
      <c r="AD780" s="25"/>
      <c r="AE780" s="25"/>
      <c r="AF780" s="25"/>
      <c r="AG780" s="25"/>
      <c r="AH780" s="25"/>
      <c r="AI780" s="25"/>
      <c r="AJ780" s="25"/>
    </row>
    <row r="781" spans="1:36" ht="12.75" customHeight="1" x14ac:dyDescent="0.25">
      <c r="A781" s="25"/>
      <c r="B781" s="25"/>
      <c r="C781" s="25"/>
      <c r="D781" s="25"/>
      <c r="E781" s="25"/>
      <c r="F781" s="25"/>
      <c r="G781" s="25"/>
      <c r="H781" s="25"/>
      <c r="I781" s="25"/>
      <c r="J781" s="25"/>
      <c r="K781" s="25"/>
      <c r="L781" s="25"/>
      <c r="M781" s="25"/>
      <c r="N781" s="25"/>
      <c r="O781" s="25"/>
      <c r="P781" s="25"/>
      <c r="Q781" s="25"/>
      <c r="R781" s="25"/>
      <c r="S781" s="25"/>
      <c r="T781" s="174"/>
      <c r="U781" s="174"/>
      <c r="V781" s="174"/>
      <c r="W781" s="174"/>
      <c r="X781" s="25"/>
      <c r="Y781" s="25"/>
      <c r="Z781" s="25"/>
      <c r="AA781" s="25"/>
      <c r="AB781" s="25"/>
      <c r="AC781" s="25"/>
      <c r="AD781" s="25"/>
      <c r="AE781" s="25"/>
      <c r="AF781" s="25"/>
      <c r="AG781" s="25"/>
      <c r="AH781" s="25"/>
      <c r="AI781" s="25"/>
      <c r="AJ781" s="25"/>
    </row>
    <row r="782" spans="1:36" ht="12.75" customHeight="1" x14ac:dyDescent="0.25">
      <c r="A782" s="25"/>
      <c r="B782" s="25"/>
      <c r="C782" s="25"/>
      <c r="D782" s="25"/>
      <c r="E782" s="25"/>
      <c r="F782" s="25"/>
      <c r="G782" s="25"/>
      <c r="H782" s="25"/>
      <c r="I782" s="25"/>
      <c r="J782" s="25"/>
      <c r="K782" s="25"/>
      <c r="L782" s="25"/>
      <c r="M782" s="25"/>
      <c r="N782" s="25"/>
      <c r="O782" s="25"/>
      <c r="P782" s="25"/>
      <c r="Q782" s="25"/>
      <c r="R782" s="25"/>
      <c r="S782" s="25"/>
      <c r="T782" s="174"/>
      <c r="U782" s="174"/>
      <c r="V782" s="174"/>
      <c r="W782" s="174"/>
      <c r="X782" s="25"/>
      <c r="Y782" s="25"/>
      <c r="Z782" s="25"/>
      <c r="AA782" s="25"/>
      <c r="AB782" s="25"/>
      <c r="AC782" s="25"/>
      <c r="AD782" s="25"/>
      <c r="AE782" s="25"/>
      <c r="AF782" s="25"/>
      <c r="AG782" s="25"/>
      <c r="AH782" s="25"/>
      <c r="AI782" s="25"/>
      <c r="AJ782" s="25"/>
    </row>
    <row r="783" spans="1:36" ht="12.75" customHeight="1" x14ac:dyDescent="0.25">
      <c r="A783" s="25"/>
      <c r="B783" s="25"/>
      <c r="C783" s="25"/>
      <c r="D783" s="25"/>
      <c r="E783" s="25"/>
      <c r="F783" s="25"/>
      <c r="G783" s="25"/>
      <c r="H783" s="25"/>
      <c r="I783" s="25"/>
      <c r="J783" s="25"/>
      <c r="K783" s="25"/>
      <c r="L783" s="25"/>
      <c r="M783" s="25"/>
      <c r="N783" s="25"/>
      <c r="O783" s="25"/>
      <c r="P783" s="25"/>
      <c r="Q783" s="25"/>
      <c r="R783" s="25"/>
      <c r="S783" s="25"/>
      <c r="T783" s="174"/>
      <c r="U783" s="174"/>
      <c r="V783" s="174"/>
      <c r="W783" s="174"/>
      <c r="X783" s="25"/>
      <c r="Y783" s="25"/>
      <c r="Z783" s="25"/>
      <c r="AA783" s="25"/>
      <c r="AB783" s="25"/>
      <c r="AC783" s="25"/>
      <c r="AD783" s="25"/>
      <c r="AE783" s="25"/>
      <c r="AF783" s="25"/>
      <c r="AG783" s="25"/>
      <c r="AH783" s="25"/>
      <c r="AI783" s="25"/>
      <c r="AJ783" s="25"/>
    </row>
    <row r="784" spans="1:36" ht="12.75" customHeight="1" x14ac:dyDescent="0.25">
      <c r="A784" s="25"/>
      <c r="B784" s="25"/>
      <c r="C784" s="25"/>
      <c r="D784" s="25"/>
      <c r="E784" s="25"/>
      <c r="F784" s="25"/>
      <c r="G784" s="25"/>
      <c r="H784" s="25"/>
      <c r="I784" s="25"/>
      <c r="J784" s="25"/>
      <c r="K784" s="25"/>
      <c r="L784" s="25"/>
      <c r="M784" s="25"/>
      <c r="N784" s="25"/>
      <c r="O784" s="25"/>
      <c r="P784" s="25"/>
      <c r="Q784" s="25"/>
      <c r="R784" s="25"/>
      <c r="S784" s="25"/>
      <c r="T784" s="174"/>
      <c r="U784" s="174"/>
      <c r="V784" s="174"/>
      <c r="W784" s="174"/>
      <c r="X784" s="25"/>
      <c r="Y784" s="25"/>
      <c r="Z784" s="25"/>
      <c r="AA784" s="25"/>
      <c r="AB784" s="25"/>
      <c r="AC784" s="25"/>
      <c r="AD784" s="25"/>
      <c r="AE784" s="25"/>
      <c r="AF784" s="25"/>
      <c r="AG784" s="25"/>
      <c r="AH784" s="25"/>
      <c r="AI784" s="25"/>
      <c r="AJ784" s="25"/>
    </row>
    <row r="785" spans="1:36" ht="12.75" customHeight="1" x14ac:dyDescent="0.25">
      <c r="A785" s="25"/>
      <c r="B785" s="25"/>
      <c r="C785" s="25"/>
      <c r="D785" s="25"/>
      <c r="E785" s="25"/>
      <c r="F785" s="25"/>
      <c r="G785" s="25"/>
      <c r="H785" s="25"/>
      <c r="I785" s="25"/>
      <c r="J785" s="25"/>
      <c r="K785" s="25"/>
      <c r="L785" s="25"/>
      <c r="M785" s="25"/>
      <c r="N785" s="25"/>
      <c r="O785" s="25"/>
      <c r="P785" s="25"/>
      <c r="Q785" s="25"/>
      <c r="R785" s="25"/>
      <c r="S785" s="25"/>
      <c r="T785" s="174"/>
      <c r="U785" s="174"/>
      <c r="V785" s="174"/>
      <c r="W785" s="174"/>
      <c r="X785" s="25"/>
      <c r="Y785" s="25"/>
      <c r="Z785" s="25"/>
      <c r="AA785" s="25"/>
      <c r="AB785" s="25"/>
      <c r="AC785" s="25"/>
      <c r="AD785" s="25"/>
      <c r="AE785" s="25"/>
      <c r="AF785" s="25"/>
      <c r="AG785" s="25"/>
      <c r="AH785" s="25"/>
      <c r="AI785" s="25"/>
      <c r="AJ785" s="25"/>
    </row>
    <row r="786" spans="1:36" ht="12.75" customHeight="1" x14ac:dyDescent="0.25">
      <c r="A786" s="25"/>
      <c r="B786" s="25"/>
      <c r="C786" s="25"/>
      <c r="D786" s="25"/>
      <c r="E786" s="25"/>
      <c r="F786" s="25"/>
      <c r="G786" s="25"/>
      <c r="H786" s="25"/>
      <c r="I786" s="25"/>
      <c r="J786" s="25"/>
      <c r="K786" s="25"/>
      <c r="L786" s="25"/>
      <c r="M786" s="25"/>
      <c r="N786" s="25"/>
      <c r="O786" s="25"/>
      <c r="P786" s="25"/>
      <c r="Q786" s="25"/>
      <c r="R786" s="25"/>
      <c r="S786" s="25"/>
      <c r="T786" s="174"/>
      <c r="U786" s="174"/>
      <c r="V786" s="174"/>
      <c r="W786" s="174"/>
      <c r="X786" s="25"/>
      <c r="Y786" s="25"/>
      <c r="Z786" s="25"/>
      <c r="AA786" s="25"/>
      <c r="AB786" s="25"/>
      <c r="AC786" s="25"/>
      <c r="AD786" s="25"/>
      <c r="AE786" s="25"/>
      <c r="AF786" s="25"/>
      <c r="AG786" s="25"/>
      <c r="AH786" s="25"/>
      <c r="AI786" s="25"/>
      <c r="AJ786" s="25"/>
    </row>
    <row r="787" spans="1:36" ht="12.75" customHeight="1" x14ac:dyDescent="0.25">
      <c r="A787" s="25"/>
      <c r="B787" s="25"/>
      <c r="C787" s="25"/>
      <c r="D787" s="25"/>
      <c r="E787" s="25"/>
      <c r="F787" s="25"/>
      <c r="G787" s="25"/>
      <c r="H787" s="25"/>
      <c r="I787" s="25"/>
      <c r="J787" s="25"/>
      <c r="K787" s="25"/>
      <c r="L787" s="25"/>
      <c r="M787" s="25"/>
      <c r="N787" s="25"/>
      <c r="O787" s="25"/>
      <c r="P787" s="25"/>
      <c r="Q787" s="25"/>
      <c r="R787" s="25"/>
      <c r="S787" s="25"/>
      <c r="T787" s="174"/>
      <c r="U787" s="174"/>
      <c r="V787" s="174"/>
      <c r="W787" s="174"/>
      <c r="X787" s="25"/>
      <c r="Y787" s="25"/>
      <c r="Z787" s="25"/>
      <c r="AA787" s="25"/>
      <c r="AB787" s="25"/>
      <c r="AC787" s="25"/>
      <c r="AD787" s="25"/>
      <c r="AE787" s="25"/>
      <c r="AF787" s="25"/>
      <c r="AG787" s="25"/>
      <c r="AH787" s="25"/>
      <c r="AI787" s="25"/>
      <c r="AJ787" s="25"/>
    </row>
    <row r="788" spans="1:36" ht="12.75" customHeight="1" x14ac:dyDescent="0.25">
      <c r="A788" s="25"/>
      <c r="B788" s="25"/>
      <c r="C788" s="25"/>
      <c r="D788" s="25"/>
      <c r="E788" s="25"/>
      <c r="F788" s="25"/>
      <c r="G788" s="25"/>
      <c r="H788" s="25"/>
      <c r="I788" s="25"/>
      <c r="J788" s="25"/>
      <c r="K788" s="25"/>
      <c r="L788" s="25"/>
      <c r="M788" s="25"/>
      <c r="N788" s="25"/>
      <c r="O788" s="25"/>
      <c r="P788" s="25"/>
      <c r="Q788" s="25"/>
      <c r="R788" s="25"/>
      <c r="S788" s="25"/>
      <c r="T788" s="174"/>
      <c r="U788" s="174"/>
      <c r="V788" s="174"/>
      <c r="W788" s="174"/>
      <c r="X788" s="25"/>
      <c r="Y788" s="25"/>
      <c r="Z788" s="25"/>
      <c r="AA788" s="25"/>
      <c r="AB788" s="25"/>
      <c r="AC788" s="25"/>
      <c r="AD788" s="25"/>
      <c r="AE788" s="25"/>
      <c r="AF788" s="25"/>
      <c r="AG788" s="25"/>
      <c r="AH788" s="25"/>
      <c r="AI788" s="25"/>
      <c r="AJ788" s="25"/>
    </row>
    <row r="789" spans="1:36" ht="12.75" customHeight="1" x14ac:dyDescent="0.25">
      <c r="A789" s="25"/>
      <c r="B789" s="25"/>
      <c r="C789" s="25"/>
      <c r="D789" s="25"/>
      <c r="E789" s="25"/>
      <c r="F789" s="25"/>
      <c r="G789" s="25"/>
      <c r="H789" s="25"/>
      <c r="I789" s="25"/>
      <c r="J789" s="25"/>
      <c r="K789" s="25"/>
      <c r="L789" s="25"/>
      <c r="M789" s="25"/>
      <c r="N789" s="25"/>
      <c r="O789" s="25"/>
      <c r="P789" s="25"/>
      <c r="Q789" s="25"/>
      <c r="R789" s="25"/>
      <c r="S789" s="25"/>
      <c r="T789" s="174"/>
      <c r="U789" s="174"/>
      <c r="V789" s="174"/>
      <c r="W789" s="174"/>
      <c r="X789" s="25"/>
      <c r="Y789" s="25"/>
      <c r="Z789" s="25"/>
      <c r="AA789" s="25"/>
      <c r="AB789" s="25"/>
      <c r="AC789" s="25"/>
      <c r="AD789" s="25"/>
      <c r="AE789" s="25"/>
      <c r="AF789" s="25"/>
      <c r="AG789" s="25"/>
      <c r="AH789" s="25"/>
      <c r="AI789" s="25"/>
      <c r="AJ789" s="25"/>
    </row>
    <row r="790" spans="1:36" ht="12.75" customHeight="1" x14ac:dyDescent="0.25">
      <c r="A790" s="25"/>
      <c r="B790" s="25"/>
      <c r="C790" s="25"/>
      <c r="D790" s="25"/>
      <c r="E790" s="25"/>
      <c r="F790" s="25"/>
      <c r="G790" s="25"/>
      <c r="H790" s="25"/>
      <c r="I790" s="25"/>
      <c r="J790" s="25"/>
      <c r="K790" s="25"/>
      <c r="L790" s="25"/>
      <c r="M790" s="25"/>
      <c r="N790" s="25"/>
      <c r="O790" s="25"/>
      <c r="P790" s="25"/>
      <c r="Q790" s="25"/>
      <c r="R790" s="25"/>
      <c r="S790" s="25"/>
      <c r="T790" s="174"/>
      <c r="U790" s="174"/>
      <c r="V790" s="174"/>
      <c r="W790" s="174"/>
      <c r="X790" s="25"/>
      <c r="Y790" s="25"/>
      <c r="Z790" s="25"/>
      <c r="AA790" s="25"/>
      <c r="AB790" s="25"/>
      <c r="AC790" s="25"/>
      <c r="AD790" s="25"/>
      <c r="AE790" s="25"/>
      <c r="AF790" s="25"/>
      <c r="AG790" s="25"/>
      <c r="AH790" s="25"/>
      <c r="AI790" s="25"/>
      <c r="AJ790" s="25"/>
    </row>
    <row r="791" spans="1:36" ht="12.75" customHeight="1" x14ac:dyDescent="0.25">
      <c r="A791" s="25"/>
      <c r="B791" s="25"/>
      <c r="C791" s="25"/>
      <c r="D791" s="25"/>
      <c r="E791" s="25"/>
      <c r="F791" s="25"/>
      <c r="G791" s="25"/>
      <c r="H791" s="25"/>
      <c r="I791" s="25"/>
      <c r="J791" s="25"/>
      <c r="K791" s="25"/>
      <c r="L791" s="25"/>
      <c r="M791" s="25"/>
      <c r="N791" s="25"/>
      <c r="O791" s="25"/>
      <c r="P791" s="25"/>
      <c r="Q791" s="25"/>
      <c r="R791" s="25"/>
      <c r="S791" s="25"/>
      <c r="T791" s="174"/>
      <c r="U791" s="174"/>
      <c r="V791" s="174"/>
      <c r="W791" s="174"/>
      <c r="X791" s="25"/>
      <c r="Y791" s="25"/>
      <c r="Z791" s="25"/>
      <c r="AA791" s="25"/>
      <c r="AB791" s="25"/>
      <c r="AC791" s="25"/>
      <c r="AD791" s="25"/>
      <c r="AE791" s="25"/>
      <c r="AF791" s="25"/>
      <c r="AG791" s="25"/>
      <c r="AH791" s="25"/>
      <c r="AI791" s="25"/>
      <c r="AJ791" s="25"/>
    </row>
    <row r="792" spans="1:36" ht="12.75" customHeight="1" x14ac:dyDescent="0.25">
      <c r="A792" s="25"/>
      <c r="B792" s="25"/>
      <c r="C792" s="25"/>
      <c r="D792" s="25"/>
      <c r="E792" s="25"/>
      <c r="F792" s="25"/>
      <c r="G792" s="25"/>
      <c r="H792" s="25"/>
      <c r="I792" s="25"/>
      <c r="J792" s="25"/>
      <c r="K792" s="25"/>
      <c r="L792" s="25"/>
      <c r="M792" s="25"/>
      <c r="N792" s="25"/>
      <c r="O792" s="25"/>
      <c r="P792" s="25"/>
      <c r="Q792" s="25"/>
      <c r="R792" s="25"/>
      <c r="S792" s="25"/>
      <c r="T792" s="174"/>
      <c r="U792" s="174"/>
      <c r="V792" s="174"/>
      <c r="W792" s="174"/>
      <c r="X792" s="25"/>
      <c r="Y792" s="25"/>
      <c r="Z792" s="25"/>
      <c r="AA792" s="25"/>
      <c r="AB792" s="25"/>
      <c r="AC792" s="25"/>
      <c r="AD792" s="25"/>
      <c r="AE792" s="25"/>
      <c r="AF792" s="25"/>
      <c r="AG792" s="25"/>
      <c r="AH792" s="25"/>
      <c r="AI792" s="25"/>
      <c r="AJ792" s="25"/>
    </row>
    <row r="793" spans="1:36" ht="12.75" customHeight="1" x14ac:dyDescent="0.25">
      <c r="A793" s="25"/>
      <c r="B793" s="25"/>
      <c r="C793" s="25"/>
      <c r="D793" s="25"/>
      <c r="E793" s="25"/>
      <c r="F793" s="25"/>
      <c r="G793" s="25"/>
      <c r="H793" s="25"/>
      <c r="I793" s="25"/>
      <c r="J793" s="25"/>
      <c r="K793" s="25"/>
      <c r="L793" s="25"/>
      <c r="M793" s="25"/>
      <c r="N793" s="25"/>
      <c r="O793" s="25"/>
      <c r="P793" s="25"/>
      <c r="Q793" s="25"/>
      <c r="R793" s="25"/>
      <c r="S793" s="25"/>
      <c r="T793" s="174"/>
      <c r="U793" s="174"/>
      <c r="V793" s="174"/>
      <c r="W793" s="174"/>
      <c r="X793" s="25"/>
      <c r="Y793" s="25"/>
      <c r="Z793" s="25"/>
      <c r="AA793" s="25"/>
      <c r="AB793" s="25"/>
      <c r="AC793" s="25"/>
      <c r="AD793" s="25"/>
      <c r="AE793" s="25"/>
      <c r="AF793" s="25"/>
      <c r="AG793" s="25"/>
      <c r="AH793" s="25"/>
      <c r="AI793" s="25"/>
      <c r="AJ793" s="25"/>
    </row>
    <row r="794" spans="1:36" ht="12.75" customHeight="1" x14ac:dyDescent="0.25">
      <c r="A794" s="25"/>
      <c r="B794" s="25"/>
      <c r="C794" s="25"/>
      <c r="D794" s="25"/>
      <c r="E794" s="25"/>
      <c r="F794" s="25"/>
      <c r="G794" s="25"/>
      <c r="H794" s="25"/>
      <c r="I794" s="25"/>
      <c r="J794" s="25"/>
      <c r="K794" s="25"/>
      <c r="L794" s="25"/>
      <c r="M794" s="25"/>
      <c r="N794" s="25"/>
      <c r="O794" s="25"/>
      <c r="P794" s="25"/>
      <c r="Q794" s="25"/>
      <c r="R794" s="25"/>
      <c r="S794" s="25"/>
      <c r="T794" s="174"/>
      <c r="U794" s="174"/>
      <c r="V794" s="174"/>
      <c r="W794" s="174"/>
      <c r="X794" s="25"/>
      <c r="Y794" s="25"/>
      <c r="Z794" s="25"/>
      <c r="AA794" s="25"/>
      <c r="AB794" s="25"/>
      <c r="AC794" s="25"/>
      <c r="AD794" s="25"/>
      <c r="AE794" s="25"/>
      <c r="AF794" s="25"/>
      <c r="AG794" s="25"/>
      <c r="AH794" s="25"/>
      <c r="AI794" s="25"/>
      <c r="AJ794" s="25"/>
    </row>
    <row r="795" spans="1:36" ht="12.75" customHeight="1" x14ac:dyDescent="0.25">
      <c r="A795" s="25"/>
      <c r="B795" s="25"/>
      <c r="C795" s="25"/>
      <c r="D795" s="25"/>
      <c r="E795" s="25"/>
      <c r="F795" s="25"/>
      <c r="G795" s="25"/>
      <c r="H795" s="25"/>
      <c r="I795" s="25"/>
      <c r="J795" s="25"/>
      <c r="K795" s="25"/>
      <c r="L795" s="25"/>
      <c r="M795" s="25"/>
      <c r="N795" s="25"/>
      <c r="O795" s="25"/>
      <c r="P795" s="25"/>
      <c r="Q795" s="25"/>
      <c r="R795" s="25"/>
      <c r="S795" s="25"/>
      <c r="T795" s="174"/>
      <c r="U795" s="174"/>
      <c r="V795" s="174"/>
      <c r="W795" s="174"/>
      <c r="X795" s="25"/>
      <c r="Y795" s="25"/>
      <c r="Z795" s="25"/>
      <c r="AA795" s="25"/>
      <c r="AB795" s="25"/>
      <c r="AC795" s="25"/>
      <c r="AD795" s="25"/>
      <c r="AE795" s="25"/>
      <c r="AF795" s="25"/>
      <c r="AG795" s="25"/>
      <c r="AH795" s="25"/>
      <c r="AI795" s="25"/>
      <c r="AJ795" s="25"/>
    </row>
    <row r="796" spans="1:36" ht="12.75" customHeight="1" x14ac:dyDescent="0.25">
      <c r="A796" s="25"/>
      <c r="B796" s="25"/>
      <c r="C796" s="25"/>
      <c r="D796" s="25"/>
      <c r="E796" s="25"/>
      <c r="F796" s="25"/>
      <c r="G796" s="25"/>
      <c r="H796" s="25"/>
      <c r="I796" s="25"/>
      <c r="J796" s="25"/>
      <c r="K796" s="25"/>
      <c r="L796" s="25"/>
      <c r="M796" s="25"/>
      <c r="N796" s="25"/>
      <c r="O796" s="25"/>
      <c r="P796" s="25"/>
      <c r="Q796" s="25"/>
      <c r="R796" s="25"/>
      <c r="S796" s="25"/>
      <c r="T796" s="174"/>
      <c r="U796" s="174"/>
      <c r="V796" s="174"/>
      <c r="W796" s="174"/>
      <c r="X796" s="25"/>
      <c r="Y796" s="25"/>
      <c r="Z796" s="25"/>
      <c r="AA796" s="25"/>
      <c r="AB796" s="25"/>
      <c r="AC796" s="25"/>
      <c r="AD796" s="25"/>
      <c r="AE796" s="25"/>
      <c r="AF796" s="25"/>
      <c r="AG796" s="25"/>
      <c r="AH796" s="25"/>
      <c r="AI796" s="25"/>
      <c r="AJ796" s="25"/>
    </row>
    <row r="797" spans="1:36" ht="12.75" customHeight="1" x14ac:dyDescent="0.25">
      <c r="A797" s="25"/>
      <c r="B797" s="25"/>
      <c r="C797" s="25"/>
      <c r="D797" s="25"/>
      <c r="E797" s="25"/>
      <c r="F797" s="25"/>
      <c r="G797" s="25"/>
      <c r="H797" s="25"/>
      <c r="I797" s="25"/>
      <c r="J797" s="25"/>
      <c r="K797" s="25"/>
      <c r="L797" s="25"/>
      <c r="M797" s="25"/>
      <c r="N797" s="25"/>
      <c r="O797" s="25"/>
      <c r="P797" s="25"/>
      <c r="Q797" s="25"/>
      <c r="R797" s="25"/>
      <c r="S797" s="25"/>
      <c r="T797" s="174"/>
      <c r="U797" s="174"/>
      <c r="V797" s="174"/>
      <c r="W797" s="174"/>
      <c r="X797" s="25"/>
      <c r="Y797" s="25"/>
      <c r="Z797" s="25"/>
      <c r="AA797" s="25"/>
      <c r="AB797" s="25"/>
      <c r="AC797" s="25"/>
      <c r="AD797" s="25"/>
      <c r="AE797" s="25"/>
      <c r="AF797" s="25"/>
      <c r="AG797" s="25"/>
      <c r="AH797" s="25"/>
      <c r="AI797" s="25"/>
      <c r="AJ797" s="25"/>
    </row>
    <row r="798" spans="1:36" ht="12.75" customHeight="1" x14ac:dyDescent="0.25">
      <c r="A798" s="25"/>
      <c r="B798" s="25"/>
      <c r="C798" s="25"/>
      <c r="D798" s="25"/>
      <c r="E798" s="25"/>
      <c r="F798" s="25"/>
      <c r="G798" s="25"/>
      <c r="H798" s="25"/>
      <c r="I798" s="25"/>
      <c r="J798" s="25"/>
      <c r="K798" s="25"/>
      <c r="L798" s="25"/>
      <c r="M798" s="25"/>
      <c r="N798" s="25"/>
      <c r="O798" s="25"/>
      <c r="P798" s="25"/>
      <c r="Q798" s="25"/>
      <c r="R798" s="25"/>
      <c r="S798" s="25"/>
      <c r="T798" s="174"/>
      <c r="U798" s="174"/>
      <c r="V798" s="174"/>
      <c r="W798" s="174"/>
      <c r="X798" s="25"/>
      <c r="Y798" s="25"/>
      <c r="Z798" s="25"/>
      <c r="AA798" s="25"/>
      <c r="AB798" s="25"/>
      <c r="AC798" s="25"/>
      <c r="AD798" s="25"/>
      <c r="AE798" s="25"/>
      <c r="AF798" s="25"/>
      <c r="AG798" s="25"/>
      <c r="AH798" s="25"/>
      <c r="AI798" s="25"/>
      <c r="AJ798" s="25"/>
    </row>
    <row r="799" spans="1:36" ht="12.75" customHeight="1" x14ac:dyDescent="0.25">
      <c r="A799" s="25"/>
      <c r="B799" s="25"/>
      <c r="C799" s="25"/>
      <c r="D799" s="25"/>
      <c r="E799" s="25"/>
      <c r="F799" s="25"/>
      <c r="G799" s="25"/>
      <c r="H799" s="25"/>
      <c r="I799" s="25"/>
      <c r="J799" s="25"/>
      <c r="K799" s="25"/>
      <c r="L799" s="25"/>
      <c r="M799" s="25"/>
      <c r="N799" s="25"/>
      <c r="O799" s="25"/>
      <c r="P799" s="25"/>
      <c r="Q799" s="25"/>
      <c r="R799" s="25"/>
      <c r="S799" s="25"/>
      <c r="T799" s="174"/>
      <c r="U799" s="174"/>
      <c r="V799" s="174"/>
      <c r="W799" s="174"/>
      <c r="X799" s="25"/>
      <c r="Y799" s="25"/>
      <c r="Z799" s="25"/>
      <c r="AA799" s="25"/>
      <c r="AB799" s="25"/>
      <c r="AC799" s="25"/>
      <c r="AD799" s="25"/>
      <c r="AE799" s="25"/>
      <c r="AF799" s="25"/>
      <c r="AG799" s="25"/>
      <c r="AH799" s="25"/>
      <c r="AI799" s="25"/>
      <c r="AJ799" s="25"/>
    </row>
    <row r="800" spans="1:36" ht="12.75" customHeight="1" x14ac:dyDescent="0.25">
      <c r="A800" s="25"/>
      <c r="B800" s="25"/>
      <c r="C800" s="25"/>
      <c r="D800" s="25"/>
      <c r="E800" s="25"/>
      <c r="F800" s="25"/>
      <c r="G800" s="25"/>
      <c r="H800" s="25"/>
      <c r="I800" s="25"/>
      <c r="J800" s="25"/>
      <c r="K800" s="25"/>
      <c r="L800" s="25"/>
      <c r="M800" s="25"/>
      <c r="N800" s="25"/>
      <c r="O800" s="25"/>
      <c r="P800" s="25"/>
      <c r="Q800" s="25"/>
      <c r="R800" s="25"/>
      <c r="S800" s="25"/>
      <c r="T800" s="174"/>
      <c r="U800" s="174"/>
      <c r="V800" s="174"/>
      <c r="W800" s="174"/>
      <c r="X800" s="25"/>
      <c r="Y800" s="25"/>
      <c r="Z800" s="25"/>
      <c r="AA800" s="25"/>
      <c r="AB800" s="25"/>
      <c r="AC800" s="25"/>
      <c r="AD800" s="25"/>
      <c r="AE800" s="25"/>
      <c r="AF800" s="25"/>
      <c r="AG800" s="25"/>
      <c r="AH800" s="25"/>
      <c r="AI800" s="25"/>
      <c r="AJ800" s="25"/>
    </row>
    <row r="801" spans="1:36" ht="12.75" customHeight="1" x14ac:dyDescent="0.25">
      <c r="A801" s="25"/>
      <c r="B801" s="25"/>
      <c r="C801" s="25"/>
      <c r="D801" s="25"/>
      <c r="E801" s="25"/>
      <c r="F801" s="25"/>
      <c r="G801" s="25"/>
      <c r="H801" s="25"/>
      <c r="I801" s="25"/>
      <c r="J801" s="25"/>
      <c r="K801" s="25"/>
      <c r="L801" s="25"/>
      <c r="M801" s="25"/>
      <c r="N801" s="25"/>
      <c r="O801" s="25"/>
      <c r="P801" s="25"/>
      <c r="Q801" s="25"/>
      <c r="R801" s="25"/>
      <c r="S801" s="25"/>
      <c r="T801" s="174"/>
      <c r="U801" s="174"/>
      <c r="V801" s="174"/>
      <c r="W801" s="174"/>
      <c r="X801" s="25"/>
      <c r="Y801" s="25"/>
      <c r="Z801" s="25"/>
      <c r="AA801" s="25"/>
      <c r="AB801" s="25"/>
      <c r="AC801" s="25"/>
      <c r="AD801" s="25"/>
      <c r="AE801" s="25"/>
      <c r="AF801" s="25"/>
      <c r="AG801" s="25"/>
      <c r="AH801" s="25"/>
      <c r="AI801" s="25"/>
      <c r="AJ801" s="25"/>
    </row>
    <row r="802" spans="1:36" ht="12.75" customHeight="1" x14ac:dyDescent="0.25">
      <c r="A802" s="25"/>
      <c r="B802" s="25"/>
      <c r="C802" s="25"/>
      <c r="D802" s="25"/>
      <c r="E802" s="25"/>
      <c r="F802" s="25"/>
      <c r="G802" s="25"/>
      <c r="H802" s="25"/>
      <c r="I802" s="25"/>
      <c r="J802" s="25"/>
      <c r="K802" s="25"/>
      <c r="L802" s="25"/>
      <c r="M802" s="25"/>
      <c r="N802" s="25"/>
      <c r="O802" s="25"/>
      <c r="P802" s="25"/>
      <c r="Q802" s="25"/>
      <c r="R802" s="25"/>
      <c r="S802" s="25"/>
      <c r="T802" s="174"/>
      <c r="U802" s="174"/>
      <c r="V802" s="174"/>
      <c r="W802" s="174"/>
      <c r="X802" s="25"/>
      <c r="Y802" s="25"/>
      <c r="Z802" s="25"/>
      <c r="AA802" s="25"/>
      <c r="AB802" s="25"/>
      <c r="AC802" s="25"/>
      <c r="AD802" s="25"/>
      <c r="AE802" s="25"/>
      <c r="AF802" s="25"/>
      <c r="AG802" s="25"/>
      <c r="AH802" s="25"/>
      <c r="AI802" s="25"/>
      <c r="AJ802" s="25"/>
    </row>
    <row r="803" spans="1:36" ht="12.75" customHeight="1" x14ac:dyDescent="0.25">
      <c r="A803" s="25"/>
      <c r="B803" s="25"/>
      <c r="C803" s="25"/>
      <c r="D803" s="25"/>
      <c r="E803" s="25"/>
      <c r="F803" s="25"/>
      <c r="G803" s="25"/>
      <c r="H803" s="25"/>
      <c r="I803" s="25"/>
      <c r="J803" s="25"/>
      <c r="K803" s="25"/>
      <c r="L803" s="25"/>
      <c r="M803" s="25"/>
      <c r="N803" s="25"/>
      <c r="O803" s="25"/>
      <c r="P803" s="25"/>
      <c r="Q803" s="25"/>
      <c r="R803" s="25"/>
      <c r="S803" s="25"/>
      <c r="T803" s="174"/>
      <c r="U803" s="174"/>
      <c r="V803" s="174"/>
      <c r="W803" s="174"/>
      <c r="X803" s="25"/>
      <c r="Y803" s="25"/>
      <c r="Z803" s="25"/>
      <c r="AA803" s="25"/>
      <c r="AB803" s="25"/>
      <c r="AC803" s="25"/>
      <c r="AD803" s="25"/>
      <c r="AE803" s="25"/>
      <c r="AF803" s="25"/>
      <c r="AG803" s="25"/>
      <c r="AH803" s="25"/>
      <c r="AI803" s="25"/>
      <c r="AJ803" s="25"/>
    </row>
    <row r="804" spans="1:36" ht="12.75" customHeight="1" x14ac:dyDescent="0.25">
      <c r="A804" s="25"/>
      <c r="B804" s="25"/>
      <c r="C804" s="25"/>
      <c r="D804" s="25"/>
      <c r="E804" s="25"/>
      <c r="F804" s="25"/>
      <c r="G804" s="25"/>
      <c r="H804" s="25"/>
      <c r="I804" s="25"/>
      <c r="J804" s="25"/>
      <c r="K804" s="25"/>
      <c r="L804" s="25"/>
      <c r="M804" s="25"/>
      <c r="N804" s="25"/>
      <c r="O804" s="25"/>
      <c r="P804" s="25"/>
      <c r="Q804" s="25"/>
      <c r="R804" s="25"/>
      <c r="S804" s="25"/>
      <c r="T804" s="174"/>
      <c r="U804" s="174"/>
      <c r="V804" s="174"/>
      <c r="W804" s="174"/>
      <c r="X804" s="25"/>
      <c r="Y804" s="25"/>
      <c r="Z804" s="25"/>
      <c r="AA804" s="25"/>
      <c r="AB804" s="25"/>
      <c r="AC804" s="25"/>
      <c r="AD804" s="25"/>
      <c r="AE804" s="25"/>
      <c r="AF804" s="25"/>
      <c r="AG804" s="25"/>
      <c r="AH804" s="25"/>
      <c r="AI804" s="25"/>
      <c r="AJ804" s="25"/>
    </row>
    <row r="805" spans="1:36" ht="12.75" customHeight="1" x14ac:dyDescent="0.25">
      <c r="A805" s="25"/>
      <c r="B805" s="25"/>
      <c r="C805" s="25"/>
      <c r="D805" s="25"/>
      <c r="E805" s="25"/>
      <c r="F805" s="25"/>
      <c r="G805" s="25"/>
      <c r="H805" s="25"/>
      <c r="I805" s="25"/>
      <c r="J805" s="25"/>
      <c r="K805" s="25"/>
      <c r="L805" s="25"/>
      <c r="M805" s="25"/>
      <c r="N805" s="25"/>
      <c r="O805" s="25"/>
      <c r="P805" s="25"/>
      <c r="Q805" s="25"/>
      <c r="R805" s="25"/>
      <c r="S805" s="25"/>
      <c r="T805" s="174"/>
      <c r="U805" s="174"/>
      <c r="V805" s="174"/>
      <c r="W805" s="174"/>
      <c r="X805" s="25"/>
      <c r="Y805" s="25"/>
      <c r="Z805" s="25"/>
      <c r="AA805" s="25"/>
      <c r="AB805" s="25"/>
      <c r="AC805" s="25"/>
      <c r="AD805" s="25"/>
      <c r="AE805" s="25"/>
      <c r="AF805" s="25"/>
      <c r="AG805" s="25"/>
      <c r="AH805" s="25"/>
      <c r="AI805" s="25"/>
      <c r="AJ805" s="25"/>
    </row>
    <row r="806" spans="1:36" ht="12.75" customHeight="1" x14ac:dyDescent="0.25">
      <c r="A806" s="25"/>
      <c r="B806" s="25"/>
      <c r="C806" s="25"/>
      <c r="D806" s="25"/>
      <c r="E806" s="25"/>
      <c r="F806" s="25"/>
      <c r="G806" s="25"/>
      <c r="H806" s="25"/>
      <c r="I806" s="25"/>
      <c r="J806" s="25"/>
      <c r="K806" s="25"/>
      <c r="L806" s="25"/>
      <c r="M806" s="25"/>
      <c r="N806" s="25"/>
      <c r="O806" s="25"/>
      <c r="P806" s="25"/>
      <c r="Q806" s="25"/>
      <c r="R806" s="25"/>
      <c r="S806" s="25"/>
      <c r="T806" s="174"/>
      <c r="U806" s="174"/>
      <c r="V806" s="174"/>
      <c r="W806" s="174"/>
      <c r="X806" s="25"/>
      <c r="Y806" s="25"/>
      <c r="Z806" s="25"/>
      <c r="AA806" s="25"/>
      <c r="AB806" s="25"/>
      <c r="AC806" s="25"/>
      <c r="AD806" s="25"/>
      <c r="AE806" s="25"/>
      <c r="AF806" s="25"/>
      <c r="AG806" s="25"/>
      <c r="AH806" s="25"/>
      <c r="AI806" s="25"/>
      <c r="AJ806" s="25"/>
    </row>
    <row r="807" spans="1:36" ht="12.75" customHeight="1" x14ac:dyDescent="0.25">
      <c r="A807" s="25"/>
      <c r="B807" s="25"/>
      <c r="C807" s="25"/>
      <c r="D807" s="25"/>
      <c r="E807" s="25"/>
      <c r="F807" s="25"/>
      <c r="G807" s="25"/>
      <c r="H807" s="25"/>
      <c r="I807" s="25"/>
      <c r="J807" s="25"/>
      <c r="K807" s="25"/>
      <c r="L807" s="25"/>
      <c r="M807" s="25"/>
      <c r="N807" s="25"/>
      <c r="O807" s="25"/>
      <c r="P807" s="25"/>
      <c r="Q807" s="25"/>
      <c r="R807" s="25"/>
      <c r="S807" s="25"/>
      <c r="T807" s="174"/>
      <c r="U807" s="174"/>
      <c r="V807" s="174"/>
      <c r="W807" s="174"/>
      <c r="X807" s="25"/>
      <c r="Y807" s="25"/>
      <c r="Z807" s="25"/>
      <c r="AA807" s="25"/>
      <c r="AB807" s="25"/>
      <c r="AC807" s="25"/>
      <c r="AD807" s="25"/>
      <c r="AE807" s="25"/>
      <c r="AF807" s="25"/>
      <c r="AG807" s="25"/>
      <c r="AH807" s="25"/>
      <c r="AI807" s="25"/>
      <c r="AJ807" s="25"/>
    </row>
    <row r="808" spans="1:36" ht="12.75" customHeight="1" x14ac:dyDescent="0.25">
      <c r="A808" s="25"/>
      <c r="B808" s="25"/>
      <c r="C808" s="25"/>
      <c r="D808" s="25"/>
      <c r="E808" s="25"/>
      <c r="F808" s="25"/>
      <c r="G808" s="25"/>
      <c r="H808" s="25"/>
      <c r="I808" s="25"/>
      <c r="J808" s="25"/>
      <c r="K808" s="25"/>
      <c r="L808" s="25"/>
      <c r="M808" s="25"/>
      <c r="N808" s="25"/>
      <c r="O808" s="25"/>
      <c r="P808" s="25"/>
      <c r="Q808" s="25"/>
      <c r="R808" s="25"/>
      <c r="S808" s="25"/>
      <c r="T808" s="174"/>
      <c r="U808" s="174"/>
      <c r="V808" s="174"/>
      <c r="W808" s="174"/>
      <c r="X808" s="25"/>
      <c r="Y808" s="25"/>
      <c r="Z808" s="25"/>
      <c r="AA808" s="25"/>
      <c r="AB808" s="25"/>
      <c r="AC808" s="25"/>
      <c r="AD808" s="25"/>
      <c r="AE808" s="25"/>
      <c r="AF808" s="25"/>
      <c r="AG808" s="25"/>
      <c r="AH808" s="25"/>
      <c r="AI808" s="25"/>
      <c r="AJ808" s="25"/>
    </row>
    <row r="809" spans="1:36" ht="12.75" customHeight="1" x14ac:dyDescent="0.25">
      <c r="A809" s="25"/>
      <c r="B809" s="25"/>
      <c r="C809" s="25"/>
      <c r="D809" s="25"/>
      <c r="E809" s="25"/>
      <c r="F809" s="25"/>
      <c r="G809" s="25"/>
      <c r="H809" s="25"/>
      <c r="I809" s="25"/>
      <c r="J809" s="25"/>
      <c r="K809" s="25"/>
      <c r="L809" s="25"/>
      <c r="M809" s="25"/>
      <c r="N809" s="25"/>
      <c r="O809" s="25"/>
      <c r="P809" s="25"/>
      <c r="Q809" s="25"/>
      <c r="R809" s="25"/>
      <c r="S809" s="25"/>
      <c r="T809" s="174"/>
      <c r="U809" s="174"/>
      <c r="V809" s="174"/>
      <c r="W809" s="174"/>
      <c r="X809" s="25"/>
      <c r="Y809" s="25"/>
      <c r="Z809" s="25"/>
      <c r="AA809" s="25"/>
      <c r="AB809" s="25"/>
      <c r="AC809" s="25"/>
      <c r="AD809" s="25"/>
      <c r="AE809" s="25"/>
      <c r="AF809" s="25"/>
      <c r="AG809" s="25"/>
      <c r="AH809" s="25"/>
      <c r="AI809" s="25"/>
      <c r="AJ809" s="25"/>
    </row>
    <row r="810" spans="1:36" ht="12.75" customHeight="1" x14ac:dyDescent="0.25">
      <c r="A810" s="25"/>
      <c r="B810" s="25"/>
      <c r="C810" s="25"/>
      <c r="D810" s="25"/>
      <c r="E810" s="25"/>
      <c r="F810" s="25"/>
      <c r="G810" s="25"/>
      <c r="H810" s="25"/>
      <c r="I810" s="25"/>
      <c r="J810" s="25"/>
      <c r="K810" s="25"/>
      <c r="L810" s="25"/>
      <c r="M810" s="25"/>
      <c r="N810" s="25"/>
      <c r="O810" s="25"/>
      <c r="P810" s="25"/>
      <c r="Q810" s="25"/>
      <c r="R810" s="25"/>
      <c r="S810" s="25"/>
      <c r="T810" s="174"/>
      <c r="U810" s="174"/>
      <c r="V810" s="174"/>
      <c r="W810" s="174"/>
      <c r="X810" s="25"/>
      <c r="Y810" s="25"/>
      <c r="Z810" s="25"/>
      <c r="AA810" s="25"/>
      <c r="AB810" s="25"/>
      <c r="AC810" s="25"/>
      <c r="AD810" s="25"/>
      <c r="AE810" s="25"/>
      <c r="AF810" s="25"/>
      <c r="AG810" s="25"/>
      <c r="AH810" s="25"/>
      <c r="AI810" s="25"/>
      <c r="AJ810" s="25"/>
    </row>
    <row r="811" spans="1:36" ht="12.75" customHeight="1" x14ac:dyDescent="0.25">
      <c r="A811" s="25"/>
      <c r="B811" s="25"/>
      <c r="C811" s="25"/>
      <c r="D811" s="25"/>
      <c r="E811" s="25"/>
      <c r="F811" s="25"/>
      <c r="G811" s="25"/>
      <c r="H811" s="25"/>
      <c r="I811" s="25"/>
      <c r="J811" s="25"/>
      <c r="K811" s="25"/>
      <c r="L811" s="25"/>
      <c r="M811" s="25"/>
      <c r="N811" s="25"/>
      <c r="O811" s="25"/>
      <c r="P811" s="25"/>
      <c r="Q811" s="25"/>
      <c r="R811" s="25"/>
      <c r="S811" s="25"/>
      <c r="T811" s="174"/>
      <c r="U811" s="174"/>
      <c r="V811" s="174"/>
      <c r="W811" s="174"/>
      <c r="X811" s="25"/>
      <c r="Y811" s="25"/>
      <c r="Z811" s="25"/>
      <c r="AA811" s="25"/>
      <c r="AB811" s="25"/>
      <c r="AC811" s="25"/>
      <c r="AD811" s="25"/>
      <c r="AE811" s="25"/>
      <c r="AF811" s="25"/>
      <c r="AG811" s="25"/>
      <c r="AH811" s="25"/>
      <c r="AI811" s="25"/>
      <c r="AJ811" s="25"/>
    </row>
    <row r="812" spans="1:36" ht="12.75" customHeight="1" x14ac:dyDescent="0.25">
      <c r="A812" s="25"/>
      <c r="B812" s="25"/>
      <c r="C812" s="25"/>
      <c r="D812" s="25"/>
      <c r="E812" s="25"/>
      <c r="F812" s="25"/>
      <c r="G812" s="25"/>
      <c r="H812" s="25"/>
      <c r="I812" s="25"/>
      <c r="J812" s="25"/>
      <c r="K812" s="25"/>
      <c r="L812" s="25"/>
      <c r="M812" s="25"/>
      <c r="N812" s="25"/>
      <c r="O812" s="25"/>
      <c r="P812" s="25"/>
      <c r="Q812" s="25"/>
      <c r="R812" s="25"/>
      <c r="S812" s="25"/>
      <c r="T812" s="174"/>
      <c r="U812" s="174"/>
      <c r="V812" s="174"/>
      <c r="W812" s="174"/>
      <c r="X812" s="25"/>
      <c r="Y812" s="25"/>
      <c r="Z812" s="25"/>
      <c r="AA812" s="25"/>
      <c r="AB812" s="25"/>
      <c r="AC812" s="25"/>
      <c r="AD812" s="25"/>
      <c r="AE812" s="25"/>
      <c r="AF812" s="25"/>
      <c r="AG812" s="25"/>
      <c r="AH812" s="25"/>
      <c r="AI812" s="25"/>
      <c r="AJ812" s="25"/>
    </row>
    <row r="813" spans="1:36" ht="12.75" customHeight="1" x14ac:dyDescent="0.25">
      <c r="A813" s="25"/>
      <c r="B813" s="25"/>
      <c r="C813" s="25"/>
      <c r="D813" s="25"/>
      <c r="E813" s="25"/>
      <c r="F813" s="25"/>
      <c r="G813" s="25"/>
      <c r="H813" s="25"/>
      <c r="I813" s="25"/>
      <c r="J813" s="25"/>
      <c r="K813" s="25"/>
      <c r="L813" s="25"/>
      <c r="M813" s="25"/>
      <c r="N813" s="25"/>
      <c r="O813" s="25"/>
      <c r="P813" s="25"/>
      <c r="Q813" s="25"/>
      <c r="R813" s="25"/>
      <c r="S813" s="25"/>
      <c r="T813" s="174"/>
      <c r="U813" s="174"/>
      <c r="V813" s="174"/>
      <c r="W813" s="174"/>
      <c r="X813" s="25"/>
      <c r="Y813" s="25"/>
      <c r="Z813" s="25"/>
      <c r="AA813" s="25"/>
      <c r="AB813" s="25"/>
      <c r="AC813" s="25"/>
      <c r="AD813" s="25"/>
      <c r="AE813" s="25"/>
      <c r="AF813" s="25"/>
      <c r="AG813" s="25"/>
      <c r="AH813" s="25"/>
      <c r="AI813" s="25"/>
      <c r="AJ813" s="25"/>
    </row>
    <row r="814" spans="1:36" ht="12.75" customHeight="1" x14ac:dyDescent="0.25">
      <c r="A814" s="25"/>
      <c r="B814" s="25"/>
      <c r="C814" s="25"/>
      <c r="D814" s="25"/>
      <c r="E814" s="25"/>
      <c r="F814" s="25"/>
      <c r="G814" s="25"/>
      <c r="H814" s="25"/>
      <c r="I814" s="25"/>
      <c r="J814" s="25"/>
      <c r="K814" s="25"/>
      <c r="L814" s="25"/>
      <c r="M814" s="25"/>
      <c r="N814" s="25"/>
      <c r="O814" s="25"/>
      <c r="P814" s="25"/>
      <c r="Q814" s="25"/>
      <c r="R814" s="25"/>
      <c r="S814" s="25"/>
      <c r="T814" s="174"/>
      <c r="U814" s="174"/>
      <c r="V814" s="174"/>
      <c r="W814" s="174"/>
      <c r="X814" s="25"/>
      <c r="Y814" s="25"/>
      <c r="Z814" s="25"/>
      <c r="AA814" s="25"/>
      <c r="AB814" s="25"/>
      <c r="AC814" s="25"/>
      <c r="AD814" s="25"/>
      <c r="AE814" s="25"/>
      <c r="AF814" s="25"/>
      <c r="AG814" s="25"/>
      <c r="AH814" s="25"/>
      <c r="AI814" s="25"/>
      <c r="AJ814" s="25"/>
    </row>
    <row r="815" spans="1:36" ht="12.75" customHeight="1" x14ac:dyDescent="0.25">
      <c r="A815" s="25"/>
      <c r="B815" s="25"/>
      <c r="C815" s="25"/>
      <c r="D815" s="25"/>
      <c r="E815" s="25"/>
      <c r="F815" s="25"/>
      <c r="G815" s="25"/>
      <c r="H815" s="25"/>
      <c r="I815" s="25"/>
      <c r="J815" s="25"/>
      <c r="K815" s="25"/>
      <c r="L815" s="25"/>
      <c r="M815" s="25"/>
      <c r="N815" s="25"/>
      <c r="O815" s="25"/>
      <c r="P815" s="25"/>
      <c r="Q815" s="25"/>
      <c r="R815" s="25"/>
      <c r="S815" s="25"/>
      <c r="T815" s="174"/>
      <c r="U815" s="174"/>
      <c r="V815" s="174"/>
      <c r="W815" s="174"/>
      <c r="X815" s="25"/>
      <c r="Y815" s="25"/>
      <c r="Z815" s="25"/>
      <c r="AA815" s="25"/>
      <c r="AB815" s="25"/>
      <c r="AC815" s="25"/>
      <c r="AD815" s="25"/>
      <c r="AE815" s="25"/>
      <c r="AF815" s="25"/>
      <c r="AG815" s="25"/>
      <c r="AH815" s="25"/>
      <c r="AI815" s="25"/>
      <c r="AJ815" s="25"/>
    </row>
    <row r="816" spans="1:36" ht="12.75" customHeight="1" x14ac:dyDescent="0.25">
      <c r="A816" s="25"/>
      <c r="B816" s="25"/>
      <c r="C816" s="25"/>
      <c r="D816" s="25"/>
      <c r="E816" s="25"/>
      <c r="F816" s="25"/>
      <c r="G816" s="25"/>
      <c r="H816" s="25"/>
      <c r="I816" s="25"/>
      <c r="J816" s="25"/>
      <c r="K816" s="25"/>
      <c r="L816" s="25"/>
      <c r="M816" s="25"/>
      <c r="N816" s="25"/>
      <c r="O816" s="25"/>
      <c r="P816" s="25"/>
      <c r="Q816" s="25"/>
      <c r="R816" s="25"/>
      <c r="S816" s="25"/>
      <c r="T816" s="174"/>
      <c r="U816" s="174"/>
      <c r="V816" s="174"/>
      <c r="W816" s="174"/>
      <c r="X816" s="25"/>
      <c r="Y816" s="25"/>
      <c r="Z816" s="25"/>
      <c r="AA816" s="25"/>
      <c r="AB816" s="25"/>
      <c r="AC816" s="25"/>
      <c r="AD816" s="25"/>
      <c r="AE816" s="25"/>
      <c r="AF816" s="25"/>
      <c r="AG816" s="25"/>
      <c r="AH816" s="25"/>
      <c r="AI816" s="25"/>
      <c r="AJ816" s="25"/>
    </row>
    <row r="817" spans="1:36" ht="12.75" customHeight="1" x14ac:dyDescent="0.25">
      <c r="A817" s="25"/>
      <c r="B817" s="25"/>
      <c r="C817" s="25"/>
      <c r="D817" s="25"/>
      <c r="E817" s="25"/>
      <c r="F817" s="25"/>
      <c r="G817" s="25"/>
      <c r="H817" s="25"/>
      <c r="I817" s="25"/>
      <c r="J817" s="25"/>
      <c r="K817" s="25"/>
      <c r="L817" s="25"/>
      <c r="M817" s="25"/>
      <c r="N817" s="25"/>
      <c r="O817" s="25"/>
      <c r="P817" s="25"/>
      <c r="Q817" s="25"/>
      <c r="R817" s="25"/>
      <c r="S817" s="25"/>
      <c r="T817" s="174"/>
      <c r="U817" s="174"/>
      <c r="V817" s="174"/>
      <c r="W817" s="174"/>
      <c r="X817" s="25"/>
      <c r="Y817" s="25"/>
      <c r="Z817" s="25"/>
      <c r="AA817" s="25"/>
      <c r="AB817" s="25"/>
      <c r="AC817" s="25"/>
      <c r="AD817" s="25"/>
      <c r="AE817" s="25"/>
      <c r="AF817" s="25"/>
      <c r="AG817" s="25"/>
      <c r="AH817" s="25"/>
      <c r="AI817" s="25"/>
      <c r="AJ817" s="25"/>
    </row>
    <row r="818" spans="1:36" ht="12.75" customHeight="1" x14ac:dyDescent="0.25">
      <c r="A818" s="25"/>
      <c r="B818" s="25"/>
      <c r="C818" s="25"/>
      <c r="D818" s="25"/>
      <c r="E818" s="25"/>
      <c r="F818" s="25"/>
      <c r="G818" s="25"/>
      <c r="H818" s="25"/>
      <c r="I818" s="25"/>
      <c r="J818" s="25"/>
      <c r="K818" s="25"/>
      <c r="L818" s="25"/>
      <c r="M818" s="25"/>
      <c r="N818" s="25"/>
      <c r="O818" s="25"/>
      <c r="P818" s="25"/>
      <c r="Q818" s="25"/>
      <c r="R818" s="25"/>
      <c r="S818" s="25"/>
      <c r="T818" s="174"/>
      <c r="U818" s="174"/>
      <c r="V818" s="174"/>
      <c r="W818" s="174"/>
      <c r="X818" s="25"/>
      <c r="Y818" s="25"/>
      <c r="Z818" s="25"/>
      <c r="AA818" s="25"/>
      <c r="AB818" s="25"/>
      <c r="AC818" s="25"/>
      <c r="AD818" s="25"/>
      <c r="AE818" s="25"/>
      <c r="AF818" s="25"/>
      <c r="AG818" s="25"/>
      <c r="AH818" s="25"/>
      <c r="AI818" s="25"/>
      <c r="AJ818" s="25"/>
    </row>
    <row r="819" spans="1:36" ht="12.75" customHeight="1" x14ac:dyDescent="0.25">
      <c r="A819" s="25"/>
      <c r="B819" s="25"/>
      <c r="C819" s="25"/>
      <c r="D819" s="25"/>
      <c r="E819" s="25"/>
      <c r="F819" s="25"/>
      <c r="G819" s="25"/>
      <c r="H819" s="25"/>
      <c r="I819" s="25"/>
      <c r="J819" s="25"/>
      <c r="K819" s="25"/>
      <c r="L819" s="25"/>
      <c r="M819" s="25"/>
      <c r="N819" s="25"/>
      <c r="O819" s="25"/>
      <c r="P819" s="25"/>
      <c r="Q819" s="25"/>
      <c r="R819" s="25"/>
      <c r="S819" s="25"/>
      <c r="T819" s="174"/>
      <c r="U819" s="174"/>
      <c r="V819" s="174"/>
      <c r="W819" s="174"/>
      <c r="X819" s="25"/>
      <c r="Y819" s="25"/>
      <c r="Z819" s="25"/>
      <c r="AA819" s="25"/>
      <c r="AB819" s="25"/>
      <c r="AC819" s="25"/>
      <c r="AD819" s="25"/>
      <c r="AE819" s="25"/>
      <c r="AF819" s="25"/>
      <c r="AG819" s="25"/>
      <c r="AH819" s="25"/>
      <c r="AI819" s="25"/>
      <c r="AJ819" s="25"/>
    </row>
    <row r="820" spans="1:36" ht="12.75" customHeight="1" x14ac:dyDescent="0.25">
      <c r="A820" s="25"/>
      <c r="B820" s="25"/>
      <c r="C820" s="25"/>
      <c r="D820" s="25"/>
      <c r="E820" s="25"/>
      <c r="F820" s="25"/>
      <c r="G820" s="25"/>
      <c r="H820" s="25"/>
      <c r="I820" s="25"/>
      <c r="J820" s="25"/>
      <c r="K820" s="25"/>
      <c r="L820" s="25"/>
      <c r="M820" s="25"/>
      <c r="N820" s="25"/>
      <c r="O820" s="25"/>
      <c r="P820" s="25"/>
      <c r="Q820" s="25"/>
      <c r="R820" s="25"/>
      <c r="S820" s="25"/>
      <c r="T820" s="174"/>
      <c r="U820" s="174"/>
      <c r="V820" s="174"/>
      <c r="W820" s="174"/>
      <c r="X820" s="25"/>
      <c r="Y820" s="25"/>
      <c r="Z820" s="25"/>
      <c r="AA820" s="25"/>
      <c r="AB820" s="25"/>
      <c r="AC820" s="25"/>
      <c r="AD820" s="25"/>
      <c r="AE820" s="25"/>
      <c r="AF820" s="25"/>
      <c r="AG820" s="25"/>
      <c r="AH820" s="25"/>
      <c r="AI820" s="25"/>
      <c r="AJ820" s="25"/>
    </row>
    <row r="821" spans="1:36" ht="12.75" customHeight="1" x14ac:dyDescent="0.25">
      <c r="A821" s="25"/>
      <c r="B821" s="25"/>
      <c r="C821" s="25"/>
      <c r="D821" s="25"/>
      <c r="E821" s="25"/>
      <c r="F821" s="25"/>
      <c r="G821" s="25"/>
      <c r="H821" s="25"/>
      <c r="I821" s="25"/>
      <c r="J821" s="25"/>
      <c r="K821" s="25"/>
      <c r="L821" s="25"/>
      <c r="M821" s="25"/>
      <c r="N821" s="25"/>
      <c r="O821" s="25"/>
      <c r="P821" s="25"/>
      <c r="Q821" s="25"/>
      <c r="R821" s="25"/>
      <c r="S821" s="25"/>
      <c r="T821" s="174"/>
      <c r="U821" s="174"/>
      <c r="V821" s="174"/>
      <c r="W821" s="174"/>
      <c r="X821" s="25"/>
      <c r="Y821" s="25"/>
      <c r="Z821" s="25"/>
      <c r="AA821" s="25"/>
      <c r="AB821" s="25"/>
      <c r="AC821" s="25"/>
      <c r="AD821" s="25"/>
      <c r="AE821" s="25"/>
      <c r="AF821" s="25"/>
      <c r="AG821" s="25"/>
      <c r="AH821" s="25"/>
      <c r="AI821" s="25"/>
      <c r="AJ821" s="25"/>
    </row>
    <row r="822" spans="1:36" ht="12.75" customHeight="1" x14ac:dyDescent="0.25">
      <c r="A822" s="25"/>
      <c r="B822" s="25"/>
      <c r="C822" s="25"/>
      <c r="D822" s="25"/>
      <c r="E822" s="25"/>
      <c r="F822" s="25"/>
      <c r="G822" s="25"/>
      <c r="H822" s="25"/>
      <c r="I822" s="25"/>
      <c r="J822" s="25"/>
      <c r="K822" s="25"/>
      <c r="L822" s="25"/>
      <c r="M822" s="25"/>
      <c r="N822" s="25"/>
      <c r="O822" s="25"/>
      <c r="P822" s="25"/>
      <c r="Q822" s="25"/>
      <c r="R822" s="25"/>
      <c r="S822" s="25"/>
      <c r="T822" s="174"/>
      <c r="U822" s="174"/>
      <c r="V822" s="174"/>
      <c r="W822" s="174"/>
      <c r="X822" s="25"/>
      <c r="Y822" s="25"/>
      <c r="Z822" s="25"/>
      <c r="AA822" s="25"/>
      <c r="AB822" s="25"/>
      <c r="AC822" s="25"/>
      <c r="AD822" s="25"/>
      <c r="AE822" s="25"/>
      <c r="AF822" s="25"/>
      <c r="AG822" s="25"/>
      <c r="AH822" s="25"/>
      <c r="AI822" s="25"/>
      <c r="AJ822" s="25"/>
    </row>
    <row r="823" spans="1:36" ht="12.75" customHeight="1" x14ac:dyDescent="0.25">
      <c r="A823" s="25"/>
      <c r="B823" s="25"/>
      <c r="C823" s="25"/>
      <c r="D823" s="25"/>
      <c r="E823" s="25"/>
      <c r="F823" s="25"/>
      <c r="G823" s="25"/>
      <c r="H823" s="25"/>
      <c r="I823" s="25"/>
      <c r="J823" s="25"/>
      <c r="K823" s="25"/>
      <c r="L823" s="25"/>
      <c r="M823" s="25"/>
      <c r="N823" s="25"/>
      <c r="O823" s="25"/>
      <c r="P823" s="25"/>
      <c r="Q823" s="25"/>
      <c r="R823" s="25"/>
      <c r="S823" s="25"/>
      <c r="T823" s="174"/>
      <c r="U823" s="174"/>
      <c r="V823" s="174"/>
      <c r="W823" s="174"/>
      <c r="X823" s="25"/>
      <c r="Y823" s="25"/>
      <c r="Z823" s="25"/>
      <c r="AA823" s="25"/>
      <c r="AB823" s="25"/>
      <c r="AC823" s="25"/>
      <c r="AD823" s="25"/>
      <c r="AE823" s="25"/>
      <c r="AF823" s="25"/>
      <c r="AG823" s="25"/>
      <c r="AH823" s="25"/>
      <c r="AI823" s="25"/>
      <c r="AJ823" s="25"/>
    </row>
    <row r="824" spans="1:36" ht="12.75" customHeight="1" x14ac:dyDescent="0.25">
      <c r="A824" s="25"/>
      <c r="B824" s="25"/>
      <c r="C824" s="25"/>
      <c r="D824" s="25"/>
      <c r="E824" s="25"/>
      <c r="F824" s="25"/>
      <c r="G824" s="25"/>
      <c r="H824" s="25"/>
      <c r="I824" s="25"/>
      <c r="J824" s="25"/>
      <c r="K824" s="25"/>
      <c r="L824" s="25"/>
      <c r="M824" s="25"/>
      <c r="N824" s="25"/>
      <c r="O824" s="25"/>
      <c r="P824" s="25"/>
      <c r="Q824" s="25"/>
      <c r="R824" s="25"/>
      <c r="S824" s="25"/>
      <c r="T824" s="174"/>
      <c r="U824" s="174"/>
      <c r="V824" s="174"/>
      <c r="W824" s="174"/>
      <c r="X824" s="25"/>
      <c r="Y824" s="25"/>
      <c r="Z824" s="25"/>
      <c r="AA824" s="25"/>
      <c r="AB824" s="25"/>
      <c r="AC824" s="25"/>
      <c r="AD824" s="25"/>
      <c r="AE824" s="25"/>
      <c r="AF824" s="25"/>
      <c r="AG824" s="25"/>
      <c r="AH824" s="25"/>
      <c r="AI824" s="25"/>
      <c r="AJ824" s="25"/>
    </row>
    <row r="825" spans="1:36" ht="12.75" customHeight="1" x14ac:dyDescent="0.25">
      <c r="A825" s="25"/>
      <c r="B825" s="25"/>
      <c r="C825" s="25"/>
      <c r="D825" s="25"/>
      <c r="E825" s="25"/>
      <c r="F825" s="25"/>
      <c r="G825" s="25"/>
      <c r="H825" s="25"/>
      <c r="I825" s="25"/>
      <c r="J825" s="25"/>
      <c r="K825" s="25"/>
      <c r="L825" s="25"/>
      <c r="M825" s="25"/>
      <c r="N825" s="25"/>
      <c r="O825" s="25"/>
      <c r="P825" s="25"/>
      <c r="Q825" s="25"/>
      <c r="R825" s="25"/>
      <c r="S825" s="25"/>
      <c r="T825" s="174"/>
      <c r="U825" s="174"/>
      <c r="V825" s="174"/>
      <c r="W825" s="174"/>
      <c r="X825" s="25"/>
      <c r="Y825" s="25"/>
      <c r="Z825" s="25"/>
      <c r="AA825" s="25"/>
      <c r="AB825" s="25"/>
      <c r="AC825" s="25"/>
      <c r="AD825" s="25"/>
      <c r="AE825" s="25"/>
      <c r="AF825" s="25"/>
      <c r="AG825" s="25"/>
      <c r="AH825" s="25"/>
      <c r="AI825" s="25"/>
      <c r="AJ825" s="25"/>
    </row>
    <row r="826" spans="1:36" ht="12.75" customHeight="1" x14ac:dyDescent="0.25">
      <c r="A826" s="25"/>
      <c r="B826" s="25"/>
      <c r="C826" s="25"/>
      <c r="D826" s="25"/>
      <c r="E826" s="25"/>
      <c r="F826" s="25"/>
      <c r="G826" s="25"/>
      <c r="H826" s="25"/>
      <c r="I826" s="25"/>
      <c r="J826" s="25"/>
      <c r="K826" s="25"/>
      <c r="L826" s="25"/>
      <c r="M826" s="25"/>
      <c r="N826" s="25"/>
      <c r="O826" s="25"/>
      <c r="P826" s="25"/>
      <c r="Q826" s="25"/>
      <c r="R826" s="25"/>
      <c r="S826" s="25"/>
      <c r="T826" s="174"/>
      <c r="U826" s="174"/>
      <c r="V826" s="174"/>
      <c r="W826" s="174"/>
      <c r="X826" s="25"/>
      <c r="Y826" s="25"/>
      <c r="Z826" s="25"/>
      <c r="AA826" s="25"/>
      <c r="AB826" s="25"/>
      <c r="AC826" s="25"/>
      <c r="AD826" s="25"/>
      <c r="AE826" s="25"/>
      <c r="AF826" s="25"/>
      <c r="AG826" s="25"/>
      <c r="AH826" s="25"/>
      <c r="AI826" s="25"/>
      <c r="AJ826" s="25"/>
    </row>
    <row r="827" spans="1:36" ht="12.75" customHeight="1" x14ac:dyDescent="0.25">
      <c r="A827" s="25"/>
      <c r="B827" s="25"/>
      <c r="C827" s="25"/>
      <c r="D827" s="25"/>
      <c r="E827" s="25"/>
      <c r="F827" s="25"/>
      <c r="G827" s="25"/>
      <c r="H827" s="25"/>
      <c r="I827" s="25"/>
      <c r="J827" s="25"/>
      <c r="K827" s="25"/>
      <c r="L827" s="25"/>
      <c r="M827" s="25"/>
      <c r="N827" s="25"/>
      <c r="O827" s="25"/>
      <c r="P827" s="25"/>
      <c r="Q827" s="25"/>
      <c r="R827" s="25"/>
      <c r="S827" s="25"/>
      <c r="T827" s="174"/>
      <c r="U827" s="174"/>
      <c r="V827" s="174"/>
      <c r="W827" s="174"/>
      <c r="X827" s="25"/>
      <c r="Y827" s="25"/>
      <c r="Z827" s="25"/>
      <c r="AA827" s="25"/>
      <c r="AB827" s="25"/>
      <c r="AC827" s="25"/>
      <c r="AD827" s="25"/>
      <c r="AE827" s="25"/>
      <c r="AF827" s="25"/>
      <c r="AG827" s="25"/>
      <c r="AH827" s="25"/>
      <c r="AI827" s="25"/>
      <c r="AJ827" s="25"/>
    </row>
    <row r="828" spans="1:36" ht="12.75" customHeight="1" x14ac:dyDescent="0.25">
      <c r="A828" s="25"/>
      <c r="B828" s="25"/>
      <c r="C828" s="25"/>
      <c r="D828" s="25"/>
      <c r="E828" s="25"/>
      <c r="F828" s="25"/>
      <c r="G828" s="25"/>
      <c r="H828" s="25"/>
      <c r="I828" s="25"/>
      <c r="J828" s="25"/>
      <c r="K828" s="25"/>
      <c r="L828" s="25"/>
      <c r="M828" s="25"/>
      <c r="N828" s="25"/>
      <c r="O828" s="25"/>
      <c r="P828" s="25"/>
      <c r="Q828" s="25"/>
      <c r="R828" s="25"/>
      <c r="S828" s="25"/>
      <c r="T828" s="174"/>
      <c r="U828" s="174"/>
      <c r="V828" s="174"/>
      <c r="W828" s="174"/>
      <c r="X828" s="25"/>
      <c r="Y828" s="25"/>
      <c r="Z828" s="25"/>
      <c r="AA828" s="25"/>
      <c r="AB828" s="25"/>
      <c r="AC828" s="25"/>
      <c r="AD828" s="25"/>
      <c r="AE828" s="25"/>
      <c r="AF828" s="25"/>
      <c r="AG828" s="25"/>
      <c r="AH828" s="25"/>
      <c r="AI828" s="25"/>
      <c r="AJ828" s="25"/>
    </row>
    <row r="829" spans="1:36" ht="12.75" customHeight="1" x14ac:dyDescent="0.25">
      <c r="A829" s="25"/>
      <c r="B829" s="25"/>
      <c r="C829" s="25"/>
      <c r="D829" s="25"/>
      <c r="E829" s="25"/>
      <c r="F829" s="25"/>
      <c r="G829" s="25"/>
      <c r="H829" s="25"/>
      <c r="I829" s="25"/>
      <c r="J829" s="25"/>
      <c r="K829" s="25"/>
      <c r="L829" s="25"/>
      <c r="M829" s="25"/>
      <c r="N829" s="25"/>
      <c r="O829" s="25"/>
      <c r="P829" s="25"/>
      <c r="Q829" s="25"/>
      <c r="R829" s="25"/>
      <c r="S829" s="25"/>
      <c r="T829" s="174"/>
      <c r="U829" s="174"/>
      <c r="V829" s="174"/>
      <c r="W829" s="174"/>
      <c r="X829" s="25"/>
      <c r="Y829" s="25"/>
      <c r="Z829" s="25"/>
      <c r="AA829" s="25"/>
      <c r="AB829" s="25"/>
      <c r="AC829" s="25"/>
      <c r="AD829" s="25"/>
      <c r="AE829" s="25"/>
      <c r="AF829" s="25"/>
      <c r="AG829" s="25"/>
      <c r="AH829" s="25"/>
      <c r="AI829" s="25"/>
      <c r="AJ829" s="25"/>
    </row>
    <row r="830" spans="1:36" ht="12.75" customHeight="1" x14ac:dyDescent="0.25">
      <c r="A830" s="25"/>
      <c r="B830" s="25"/>
      <c r="C830" s="25"/>
      <c r="D830" s="25"/>
      <c r="E830" s="25"/>
      <c r="F830" s="25"/>
      <c r="G830" s="25"/>
      <c r="H830" s="25"/>
      <c r="I830" s="25"/>
      <c r="J830" s="25"/>
      <c r="K830" s="25"/>
      <c r="L830" s="25"/>
      <c r="M830" s="25"/>
      <c r="N830" s="25"/>
      <c r="O830" s="25"/>
      <c r="P830" s="25"/>
      <c r="Q830" s="25"/>
      <c r="R830" s="25"/>
      <c r="S830" s="25"/>
      <c r="T830" s="174"/>
      <c r="U830" s="174"/>
      <c r="V830" s="174"/>
      <c r="W830" s="174"/>
      <c r="X830" s="25"/>
      <c r="Y830" s="25"/>
      <c r="Z830" s="25"/>
      <c r="AA830" s="25"/>
      <c r="AB830" s="25"/>
      <c r="AC830" s="25"/>
      <c r="AD830" s="25"/>
      <c r="AE830" s="25"/>
      <c r="AF830" s="25"/>
      <c r="AG830" s="25"/>
      <c r="AH830" s="25"/>
      <c r="AI830" s="25"/>
      <c r="AJ830" s="25"/>
    </row>
    <row r="831" spans="1:36" ht="12.75" customHeight="1" x14ac:dyDescent="0.25">
      <c r="A831" s="25"/>
      <c r="B831" s="25"/>
      <c r="C831" s="25"/>
      <c r="D831" s="25"/>
      <c r="E831" s="25"/>
      <c r="F831" s="25"/>
      <c r="G831" s="25"/>
      <c r="H831" s="25"/>
      <c r="I831" s="25"/>
      <c r="J831" s="25"/>
      <c r="K831" s="25"/>
      <c r="L831" s="25"/>
      <c r="M831" s="25"/>
      <c r="N831" s="25"/>
      <c r="O831" s="25"/>
      <c r="P831" s="25"/>
      <c r="Q831" s="25"/>
      <c r="R831" s="25"/>
      <c r="S831" s="25"/>
      <c r="T831" s="174"/>
      <c r="U831" s="174"/>
      <c r="V831" s="174"/>
      <c r="W831" s="174"/>
      <c r="X831" s="25"/>
      <c r="Y831" s="25"/>
      <c r="Z831" s="25"/>
      <c r="AA831" s="25"/>
      <c r="AB831" s="25"/>
      <c r="AC831" s="25"/>
      <c r="AD831" s="25"/>
      <c r="AE831" s="25"/>
      <c r="AF831" s="25"/>
      <c r="AG831" s="25"/>
      <c r="AH831" s="25"/>
      <c r="AI831" s="25"/>
      <c r="AJ831" s="25"/>
    </row>
    <row r="832" spans="1:36" ht="12.75" customHeight="1" x14ac:dyDescent="0.25">
      <c r="A832" s="25"/>
      <c r="B832" s="25"/>
      <c r="C832" s="25"/>
      <c r="D832" s="25"/>
      <c r="E832" s="25"/>
      <c r="F832" s="25"/>
      <c r="G832" s="25"/>
      <c r="H832" s="25"/>
      <c r="I832" s="25"/>
      <c r="J832" s="25"/>
      <c r="K832" s="25"/>
      <c r="L832" s="25"/>
      <c r="M832" s="25"/>
      <c r="N832" s="25"/>
      <c r="O832" s="25"/>
      <c r="P832" s="25"/>
      <c r="Q832" s="25"/>
      <c r="R832" s="25"/>
      <c r="S832" s="25"/>
      <c r="T832" s="174"/>
      <c r="U832" s="174"/>
      <c r="V832" s="174"/>
      <c r="W832" s="174"/>
      <c r="X832" s="25"/>
      <c r="Y832" s="25"/>
      <c r="Z832" s="25"/>
      <c r="AA832" s="25"/>
      <c r="AB832" s="25"/>
      <c r="AC832" s="25"/>
      <c r="AD832" s="25"/>
      <c r="AE832" s="25"/>
      <c r="AF832" s="25"/>
      <c r="AG832" s="25"/>
      <c r="AH832" s="25"/>
      <c r="AI832" s="25"/>
      <c r="AJ832" s="25"/>
    </row>
    <row r="833" spans="1:36" ht="12.75" customHeight="1" x14ac:dyDescent="0.25">
      <c r="A833" s="25"/>
      <c r="B833" s="25"/>
      <c r="C833" s="25"/>
      <c r="D833" s="25"/>
      <c r="E833" s="25"/>
      <c r="F833" s="25"/>
      <c r="G833" s="25"/>
      <c r="H833" s="25"/>
      <c r="I833" s="25"/>
      <c r="J833" s="25"/>
      <c r="K833" s="25"/>
      <c r="L833" s="25"/>
      <c r="M833" s="25"/>
      <c r="N833" s="25"/>
      <c r="O833" s="25"/>
      <c r="P833" s="25"/>
      <c r="Q833" s="25"/>
      <c r="R833" s="25"/>
      <c r="S833" s="25"/>
      <c r="T833" s="174"/>
      <c r="U833" s="174"/>
      <c r="V833" s="174"/>
      <c r="W833" s="174"/>
      <c r="X833" s="25"/>
      <c r="Y833" s="25"/>
      <c r="Z833" s="25"/>
      <c r="AA833" s="25"/>
      <c r="AB833" s="25"/>
      <c r="AC833" s="25"/>
      <c r="AD833" s="25"/>
      <c r="AE833" s="25"/>
      <c r="AF833" s="25"/>
      <c r="AG833" s="25"/>
      <c r="AH833" s="25"/>
      <c r="AI833" s="25"/>
      <c r="AJ833" s="25"/>
    </row>
    <row r="834" spans="1:36" ht="12.75" customHeight="1" x14ac:dyDescent="0.25">
      <c r="A834" s="25"/>
      <c r="B834" s="25"/>
      <c r="C834" s="25"/>
      <c r="D834" s="25"/>
      <c r="E834" s="25"/>
      <c r="F834" s="25"/>
      <c r="G834" s="25"/>
      <c r="H834" s="25"/>
      <c r="I834" s="25"/>
      <c r="J834" s="25"/>
      <c r="K834" s="25"/>
      <c r="L834" s="25"/>
      <c r="M834" s="25"/>
      <c r="N834" s="25"/>
      <c r="O834" s="25"/>
      <c r="P834" s="25"/>
      <c r="Q834" s="25"/>
      <c r="R834" s="25"/>
      <c r="S834" s="25"/>
      <c r="T834" s="174"/>
      <c r="U834" s="174"/>
      <c r="V834" s="174"/>
      <c r="W834" s="174"/>
      <c r="X834" s="25"/>
      <c r="Y834" s="25"/>
      <c r="Z834" s="25"/>
      <c r="AA834" s="25"/>
      <c r="AB834" s="25"/>
      <c r="AC834" s="25"/>
      <c r="AD834" s="25"/>
      <c r="AE834" s="25"/>
      <c r="AF834" s="25"/>
      <c r="AG834" s="25"/>
      <c r="AH834" s="25"/>
      <c r="AI834" s="25"/>
      <c r="AJ834" s="25"/>
    </row>
    <row r="835" spans="1:36" ht="12.75" customHeight="1" x14ac:dyDescent="0.25">
      <c r="A835" s="25"/>
      <c r="B835" s="25"/>
      <c r="C835" s="25"/>
      <c r="D835" s="25"/>
      <c r="E835" s="25"/>
      <c r="F835" s="25"/>
      <c r="G835" s="25"/>
      <c r="H835" s="25"/>
      <c r="I835" s="25"/>
      <c r="J835" s="25"/>
      <c r="K835" s="25"/>
      <c r="L835" s="25"/>
      <c r="M835" s="25"/>
      <c r="N835" s="25"/>
      <c r="O835" s="25"/>
      <c r="P835" s="25"/>
      <c r="Q835" s="25"/>
      <c r="R835" s="25"/>
      <c r="S835" s="25"/>
      <c r="T835" s="174"/>
      <c r="U835" s="174"/>
      <c r="V835" s="174"/>
      <c r="W835" s="174"/>
      <c r="X835" s="25"/>
      <c r="Y835" s="25"/>
      <c r="Z835" s="25"/>
      <c r="AA835" s="25"/>
      <c r="AB835" s="25"/>
      <c r="AC835" s="25"/>
      <c r="AD835" s="25"/>
      <c r="AE835" s="25"/>
      <c r="AF835" s="25"/>
      <c r="AG835" s="25"/>
      <c r="AH835" s="25"/>
      <c r="AI835" s="25"/>
      <c r="AJ835" s="25"/>
    </row>
    <row r="836" spans="1:36" ht="12.75" customHeight="1" x14ac:dyDescent="0.25">
      <c r="A836" s="25"/>
      <c r="B836" s="25"/>
      <c r="C836" s="25"/>
      <c r="D836" s="25"/>
      <c r="E836" s="25"/>
      <c r="F836" s="25"/>
      <c r="G836" s="25"/>
      <c r="H836" s="25"/>
      <c r="I836" s="25"/>
      <c r="J836" s="25"/>
      <c r="K836" s="25"/>
      <c r="L836" s="25"/>
      <c r="M836" s="25"/>
      <c r="N836" s="25"/>
      <c r="O836" s="25"/>
      <c r="P836" s="25"/>
      <c r="Q836" s="25"/>
      <c r="R836" s="25"/>
      <c r="S836" s="25"/>
      <c r="T836" s="174"/>
      <c r="U836" s="174"/>
      <c r="V836" s="174"/>
      <c r="W836" s="174"/>
      <c r="X836" s="25"/>
      <c r="Y836" s="25"/>
      <c r="Z836" s="25"/>
      <c r="AA836" s="25"/>
      <c r="AB836" s="25"/>
      <c r="AC836" s="25"/>
      <c r="AD836" s="25"/>
      <c r="AE836" s="25"/>
      <c r="AF836" s="25"/>
      <c r="AG836" s="25"/>
      <c r="AH836" s="25"/>
      <c r="AI836" s="25"/>
      <c r="AJ836" s="25"/>
    </row>
    <row r="837" spans="1:36" ht="12.75" customHeight="1" x14ac:dyDescent="0.25">
      <c r="A837" s="25"/>
      <c r="B837" s="25"/>
      <c r="C837" s="25"/>
      <c r="D837" s="25"/>
      <c r="E837" s="25"/>
      <c r="F837" s="25"/>
      <c r="G837" s="25"/>
      <c r="H837" s="25"/>
      <c r="I837" s="25"/>
      <c r="J837" s="25"/>
      <c r="K837" s="25"/>
      <c r="L837" s="25"/>
      <c r="M837" s="25"/>
      <c r="N837" s="25"/>
      <c r="O837" s="25"/>
      <c r="P837" s="25"/>
      <c r="Q837" s="25"/>
      <c r="R837" s="25"/>
      <c r="S837" s="25"/>
      <c r="T837" s="174"/>
      <c r="U837" s="174"/>
      <c r="V837" s="174"/>
      <c r="W837" s="174"/>
      <c r="X837" s="25"/>
      <c r="Y837" s="25"/>
      <c r="Z837" s="25"/>
      <c r="AA837" s="25"/>
      <c r="AB837" s="25"/>
      <c r="AC837" s="25"/>
      <c r="AD837" s="25"/>
      <c r="AE837" s="25"/>
      <c r="AF837" s="25"/>
      <c r="AG837" s="25"/>
      <c r="AH837" s="25"/>
      <c r="AI837" s="25"/>
      <c r="AJ837" s="25"/>
    </row>
    <row r="838" spans="1:36" ht="12.75" customHeight="1" x14ac:dyDescent="0.25">
      <c r="A838" s="25"/>
      <c r="B838" s="25"/>
      <c r="C838" s="25"/>
      <c r="D838" s="25"/>
      <c r="E838" s="25"/>
      <c r="F838" s="25"/>
      <c r="G838" s="25"/>
      <c r="H838" s="25"/>
      <c r="I838" s="25"/>
      <c r="J838" s="25"/>
      <c r="K838" s="25"/>
      <c r="L838" s="25"/>
      <c r="M838" s="25"/>
      <c r="N838" s="25"/>
      <c r="O838" s="25"/>
      <c r="P838" s="25"/>
      <c r="Q838" s="25"/>
      <c r="R838" s="25"/>
      <c r="S838" s="25"/>
      <c r="T838" s="174"/>
      <c r="U838" s="174"/>
      <c r="V838" s="174"/>
      <c r="W838" s="174"/>
      <c r="X838" s="25"/>
      <c r="Y838" s="25"/>
      <c r="Z838" s="25"/>
      <c r="AA838" s="25"/>
      <c r="AB838" s="25"/>
      <c r="AC838" s="25"/>
      <c r="AD838" s="25"/>
      <c r="AE838" s="25"/>
      <c r="AF838" s="25"/>
      <c r="AG838" s="25"/>
      <c r="AH838" s="25"/>
      <c r="AI838" s="25"/>
      <c r="AJ838" s="25"/>
    </row>
    <row r="839" spans="1:36" ht="12.75" customHeight="1" x14ac:dyDescent="0.25">
      <c r="A839" s="25"/>
      <c r="B839" s="25"/>
      <c r="C839" s="25"/>
      <c r="D839" s="25"/>
      <c r="E839" s="25"/>
      <c r="F839" s="25"/>
      <c r="G839" s="25"/>
      <c r="H839" s="25"/>
      <c r="I839" s="25"/>
      <c r="J839" s="25"/>
      <c r="K839" s="25"/>
      <c r="L839" s="25"/>
      <c r="M839" s="25"/>
      <c r="N839" s="25"/>
      <c r="O839" s="25"/>
      <c r="P839" s="25"/>
      <c r="Q839" s="25"/>
      <c r="R839" s="25"/>
      <c r="S839" s="25"/>
      <c r="T839" s="174"/>
      <c r="U839" s="174"/>
      <c r="V839" s="174"/>
      <c r="W839" s="174"/>
      <c r="X839" s="25"/>
      <c r="Y839" s="25"/>
      <c r="Z839" s="25"/>
      <c r="AA839" s="25"/>
      <c r="AB839" s="25"/>
      <c r="AC839" s="25"/>
      <c r="AD839" s="25"/>
      <c r="AE839" s="25"/>
      <c r="AF839" s="25"/>
      <c r="AG839" s="25"/>
      <c r="AH839" s="25"/>
      <c r="AI839" s="25"/>
      <c r="AJ839" s="25"/>
    </row>
    <row r="840" spans="1:36" ht="12.75" customHeight="1" x14ac:dyDescent="0.25">
      <c r="A840" s="25"/>
      <c r="B840" s="25"/>
      <c r="C840" s="25"/>
      <c r="D840" s="25"/>
      <c r="E840" s="25"/>
      <c r="F840" s="25"/>
      <c r="G840" s="25"/>
      <c r="H840" s="25"/>
      <c r="I840" s="25"/>
      <c r="J840" s="25"/>
      <c r="K840" s="25"/>
      <c r="L840" s="25"/>
      <c r="M840" s="25"/>
      <c r="N840" s="25"/>
      <c r="O840" s="25"/>
      <c r="P840" s="25"/>
      <c r="Q840" s="25"/>
      <c r="R840" s="25"/>
      <c r="S840" s="25"/>
      <c r="T840" s="174"/>
      <c r="U840" s="174"/>
      <c r="V840" s="174"/>
      <c r="W840" s="174"/>
      <c r="X840" s="25"/>
      <c r="Y840" s="25"/>
      <c r="Z840" s="25"/>
      <c r="AA840" s="25"/>
      <c r="AB840" s="25"/>
      <c r="AC840" s="25"/>
      <c r="AD840" s="25"/>
      <c r="AE840" s="25"/>
      <c r="AF840" s="25"/>
      <c r="AG840" s="25"/>
      <c r="AH840" s="25"/>
      <c r="AI840" s="25"/>
      <c r="AJ840" s="25"/>
    </row>
    <row r="841" spans="1:36" ht="12.75" customHeight="1" x14ac:dyDescent="0.25">
      <c r="A841" s="25"/>
      <c r="B841" s="25"/>
      <c r="C841" s="25"/>
      <c r="D841" s="25"/>
      <c r="E841" s="25"/>
      <c r="F841" s="25"/>
      <c r="G841" s="25"/>
      <c r="H841" s="25"/>
      <c r="I841" s="25"/>
      <c r="J841" s="25"/>
      <c r="K841" s="25"/>
      <c r="L841" s="25"/>
      <c r="M841" s="25"/>
      <c r="N841" s="25"/>
      <c r="O841" s="25"/>
      <c r="P841" s="25"/>
      <c r="Q841" s="25"/>
      <c r="R841" s="25"/>
      <c r="S841" s="25"/>
      <c r="T841" s="174"/>
      <c r="U841" s="174"/>
      <c r="V841" s="174"/>
      <c r="W841" s="174"/>
      <c r="X841" s="25"/>
      <c r="Y841" s="25"/>
      <c r="Z841" s="25"/>
      <c r="AA841" s="25"/>
      <c r="AB841" s="25"/>
      <c r="AC841" s="25"/>
      <c r="AD841" s="25"/>
      <c r="AE841" s="25"/>
      <c r="AF841" s="25"/>
      <c r="AG841" s="25"/>
      <c r="AH841" s="25"/>
      <c r="AI841" s="25"/>
      <c r="AJ841" s="25"/>
    </row>
    <row r="842" spans="1:36" ht="12.75" customHeight="1" x14ac:dyDescent="0.25">
      <c r="A842" s="25"/>
      <c r="B842" s="25"/>
      <c r="C842" s="25"/>
      <c r="D842" s="25"/>
      <c r="E842" s="25"/>
      <c r="F842" s="25"/>
      <c r="G842" s="25"/>
      <c r="H842" s="25"/>
      <c r="I842" s="25"/>
      <c r="J842" s="25"/>
      <c r="K842" s="25"/>
      <c r="L842" s="25"/>
      <c r="M842" s="25"/>
      <c r="N842" s="25"/>
      <c r="O842" s="25"/>
      <c r="P842" s="25"/>
      <c r="Q842" s="25"/>
      <c r="R842" s="25"/>
      <c r="S842" s="25"/>
      <c r="T842" s="174"/>
      <c r="U842" s="174"/>
      <c r="V842" s="174"/>
      <c r="W842" s="174"/>
      <c r="X842" s="25"/>
      <c r="Y842" s="25"/>
      <c r="Z842" s="25"/>
      <c r="AA842" s="25"/>
      <c r="AB842" s="25"/>
      <c r="AC842" s="25"/>
      <c r="AD842" s="25"/>
      <c r="AE842" s="25"/>
      <c r="AF842" s="25"/>
      <c r="AG842" s="25"/>
      <c r="AH842" s="25"/>
      <c r="AI842" s="25"/>
      <c r="AJ842" s="25"/>
    </row>
    <row r="843" spans="1:36" ht="12.75" customHeight="1" x14ac:dyDescent="0.25">
      <c r="A843" s="25"/>
      <c r="B843" s="25"/>
      <c r="C843" s="25"/>
      <c r="D843" s="25"/>
      <c r="E843" s="25"/>
      <c r="F843" s="25"/>
      <c r="G843" s="25"/>
      <c r="H843" s="25"/>
      <c r="I843" s="25"/>
      <c r="J843" s="25"/>
      <c r="K843" s="25"/>
      <c r="L843" s="25"/>
      <c r="M843" s="25"/>
      <c r="N843" s="25"/>
      <c r="O843" s="25"/>
      <c r="P843" s="25"/>
      <c r="Q843" s="25"/>
      <c r="R843" s="25"/>
      <c r="S843" s="25"/>
      <c r="T843" s="174"/>
      <c r="U843" s="174"/>
      <c r="V843" s="174"/>
      <c r="W843" s="174"/>
      <c r="X843" s="25"/>
      <c r="Y843" s="25"/>
      <c r="Z843" s="25"/>
      <c r="AA843" s="25"/>
      <c r="AB843" s="25"/>
      <c r="AC843" s="25"/>
      <c r="AD843" s="25"/>
      <c r="AE843" s="25"/>
      <c r="AF843" s="25"/>
      <c r="AG843" s="25"/>
      <c r="AH843" s="25"/>
      <c r="AI843" s="25"/>
      <c r="AJ843" s="25"/>
    </row>
    <row r="844" spans="1:36" ht="12.75" customHeight="1" x14ac:dyDescent="0.25">
      <c r="A844" s="25"/>
      <c r="B844" s="25"/>
      <c r="C844" s="25"/>
      <c r="D844" s="25"/>
      <c r="E844" s="25"/>
      <c r="F844" s="25"/>
      <c r="G844" s="25"/>
      <c r="H844" s="25"/>
      <c r="I844" s="25"/>
      <c r="J844" s="25"/>
      <c r="K844" s="25"/>
      <c r="L844" s="25"/>
      <c r="M844" s="25"/>
      <c r="N844" s="25"/>
      <c r="O844" s="25"/>
      <c r="P844" s="25"/>
      <c r="Q844" s="25"/>
      <c r="R844" s="25"/>
      <c r="S844" s="25"/>
      <c r="T844" s="174"/>
      <c r="U844" s="174"/>
      <c r="V844" s="174"/>
      <c r="W844" s="174"/>
      <c r="X844" s="25"/>
      <c r="Y844" s="25"/>
      <c r="Z844" s="25"/>
      <c r="AA844" s="25"/>
      <c r="AB844" s="25"/>
      <c r="AC844" s="25"/>
      <c r="AD844" s="25"/>
      <c r="AE844" s="25"/>
      <c r="AF844" s="25"/>
      <c r="AG844" s="25"/>
      <c r="AH844" s="25"/>
      <c r="AI844" s="25"/>
      <c r="AJ844" s="25"/>
    </row>
    <row r="845" spans="1:36" ht="12.75" customHeight="1" x14ac:dyDescent="0.25">
      <c r="A845" s="25"/>
      <c r="B845" s="25"/>
      <c r="C845" s="25"/>
      <c r="D845" s="25"/>
      <c r="E845" s="25"/>
      <c r="F845" s="25"/>
      <c r="G845" s="25"/>
      <c r="H845" s="25"/>
      <c r="I845" s="25"/>
      <c r="J845" s="25"/>
      <c r="K845" s="25"/>
      <c r="L845" s="25"/>
      <c r="M845" s="25"/>
      <c r="N845" s="25"/>
      <c r="O845" s="25"/>
      <c r="P845" s="25"/>
      <c r="Q845" s="25"/>
      <c r="R845" s="25"/>
      <c r="S845" s="25"/>
      <c r="T845" s="174"/>
      <c r="U845" s="174"/>
      <c r="V845" s="174"/>
      <c r="W845" s="174"/>
      <c r="X845" s="25"/>
      <c r="Y845" s="25"/>
      <c r="Z845" s="25"/>
      <c r="AA845" s="25"/>
      <c r="AB845" s="25"/>
      <c r="AC845" s="25"/>
      <c r="AD845" s="25"/>
      <c r="AE845" s="25"/>
      <c r="AF845" s="25"/>
      <c r="AG845" s="25"/>
      <c r="AH845" s="25"/>
      <c r="AI845" s="25"/>
      <c r="AJ845" s="25"/>
    </row>
    <row r="846" spans="1:36" ht="12.75" customHeight="1" x14ac:dyDescent="0.25">
      <c r="A846" s="25"/>
      <c r="B846" s="25"/>
      <c r="C846" s="25"/>
      <c r="D846" s="25"/>
      <c r="E846" s="25"/>
      <c r="F846" s="25"/>
      <c r="G846" s="25"/>
      <c r="H846" s="25"/>
      <c r="I846" s="25"/>
      <c r="J846" s="25"/>
      <c r="K846" s="25"/>
      <c r="L846" s="25"/>
      <c r="M846" s="25"/>
      <c r="N846" s="25"/>
      <c r="O846" s="25"/>
      <c r="P846" s="25"/>
      <c r="Q846" s="25"/>
      <c r="R846" s="25"/>
      <c r="S846" s="25"/>
      <c r="T846" s="174"/>
      <c r="U846" s="174"/>
      <c r="V846" s="174"/>
      <c r="W846" s="174"/>
      <c r="X846" s="25"/>
      <c r="Y846" s="25"/>
      <c r="Z846" s="25"/>
      <c r="AA846" s="25"/>
      <c r="AB846" s="25"/>
      <c r="AC846" s="25"/>
      <c r="AD846" s="25"/>
      <c r="AE846" s="25"/>
      <c r="AF846" s="25"/>
      <c r="AG846" s="25"/>
      <c r="AH846" s="25"/>
      <c r="AI846" s="25"/>
      <c r="AJ846" s="25"/>
    </row>
    <row r="847" spans="1:36" ht="12.75" customHeight="1" x14ac:dyDescent="0.25">
      <c r="A847" s="25"/>
      <c r="B847" s="25"/>
      <c r="C847" s="25"/>
      <c r="D847" s="25"/>
      <c r="E847" s="25"/>
      <c r="F847" s="25"/>
      <c r="G847" s="25"/>
      <c r="H847" s="25"/>
      <c r="I847" s="25"/>
      <c r="J847" s="25"/>
      <c r="K847" s="25"/>
      <c r="L847" s="25"/>
      <c r="M847" s="25"/>
      <c r="N847" s="25"/>
      <c r="O847" s="25"/>
      <c r="P847" s="25"/>
      <c r="Q847" s="25"/>
      <c r="R847" s="25"/>
      <c r="S847" s="25"/>
      <c r="T847" s="174"/>
      <c r="U847" s="174"/>
      <c r="V847" s="174"/>
      <c r="W847" s="174"/>
      <c r="X847" s="25"/>
      <c r="Y847" s="25"/>
      <c r="Z847" s="25"/>
      <c r="AA847" s="25"/>
      <c r="AB847" s="25"/>
      <c r="AC847" s="25"/>
      <c r="AD847" s="25"/>
      <c r="AE847" s="25"/>
      <c r="AF847" s="25"/>
      <c r="AG847" s="25"/>
      <c r="AH847" s="25"/>
      <c r="AI847" s="25"/>
      <c r="AJ847" s="25"/>
    </row>
    <row r="848" spans="1:36" ht="12.75" customHeight="1" x14ac:dyDescent="0.25">
      <c r="A848" s="25"/>
      <c r="B848" s="25"/>
      <c r="C848" s="25"/>
      <c r="D848" s="25"/>
      <c r="E848" s="25"/>
      <c r="F848" s="25"/>
      <c r="G848" s="25"/>
      <c r="H848" s="25"/>
      <c r="I848" s="25"/>
      <c r="J848" s="25"/>
      <c r="K848" s="25"/>
      <c r="L848" s="25"/>
      <c r="M848" s="25"/>
      <c r="N848" s="25"/>
      <c r="O848" s="25"/>
      <c r="P848" s="25"/>
      <c r="Q848" s="25"/>
      <c r="R848" s="25"/>
      <c r="S848" s="25"/>
      <c r="T848" s="174"/>
      <c r="U848" s="174"/>
      <c r="V848" s="174"/>
      <c r="W848" s="174"/>
      <c r="X848" s="25"/>
      <c r="Y848" s="25"/>
      <c r="Z848" s="25"/>
      <c r="AA848" s="25"/>
      <c r="AB848" s="25"/>
      <c r="AC848" s="25"/>
      <c r="AD848" s="25"/>
      <c r="AE848" s="25"/>
      <c r="AF848" s="25"/>
      <c r="AG848" s="25"/>
      <c r="AH848" s="25"/>
      <c r="AI848" s="25"/>
      <c r="AJ848" s="25"/>
    </row>
    <row r="849" spans="1:36" ht="12.75" customHeight="1" x14ac:dyDescent="0.25">
      <c r="A849" s="25"/>
      <c r="B849" s="25"/>
      <c r="C849" s="25"/>
      <c r="D849" s="25"/>
      <c r="E849" s="25"/>
      <c r="F849" s="25"/>
      <c r="G849" s="25"/>
      <c r="H849" s="25"/>
      <c r="I849" s="25"/>
      <c r="J849" s="25"/>
      <c r="K849" s="25"/>
      <c r="L849" s="25"/>
      <c r="M849" s="25"/>
      <c r="N849" s="25"/>
      <c r="O849" s="25"/>
      <c r="P849" s="25"/>
      <c r="Q849" s="25"/>
      <c r="R849" s="25"/>
      <c r="S849" s="25"/>
      <c r="T849" s="174"/>
      <c r="U849" s="174"/>
      <c r="V849" s="174"/>
      <c r="W849" s="174"/>
      <c r="X849" s="25"/>
      <c r="Y849" s="25"/>
      <c r="Z849" s="25"/>
      <c r="AA849" s="25"/>
      <c r="AB849" s="25"/>
      <c r="AC849" s="25"/>
      <c r="AD849" s="25"/>
      <c r="AE849" s="25"/>
      <c r="AF849" s="25"/>
      <c r="AG849" s="25"/>
      <c r="AH849" s="25"/>
      <c r="AI849" s="25"/>
      <c r="AJ849" s="25"/>
    </row>
    <row r="850" spans="1:36" ht="12.75" customHeight="1" x14ac:dyDescent="0.25">
      <c r="A850" s="25"/>
      <c r="B850" s="25"/>
      <c r="C850" s="25"/>
      <c r="D850" s="25"/>
      <c r="E850" s="25"/>
      <c r="F850" s="25"/>
      <c r="G850" s="25"/>
      <c r="H850" s="25"/>
      <c r="I850" s="25"/>
      <c r="J850" s="25"/>
      <c r="K850" s="25"/>
      <c r="L850" s="25"/>
      <c r="M850" s="25"/>
      <c r="N850" s="25"/>
      <c r="O850" s="25"/>
      <c r="P850" s="25"/>
      <c r="Q850" s="25"/>
      <c r="R850" s="25"/>
      <c r="S850" s="25"/>
      <c r="T850" s="174"/>
      <c r="U850" s="174"/>
      <c r="V850" s="174"/>
      <c r="W850" s="174"/>
      <c r="X850" s="25"/>
      <c r="Y850" s="25"/>
      <c r="Z850" s="25"/>
      <c r="AA850" s="25"/>
      <c r="AB850" s="25"/>
      <c r="AC850" s="25"/>
      <c r="AD850" s="25"/>
      <c r="AE850" s="25"/>
      <c r="AF850" s="25"/>
      <c r="AG850" s="25"/>
      <c r="AH850" s="25"/>
      <c r="AI850" s="25"/>
      <c r="AJ850" s="25"/>
    </row>
    <row r="851" spans="1:36" ht="12.75" customHeight="1" x14ac:dyDescent="0.25">
      <c r="A851" s="25"/>
      <c r="B851" s="25"/>
      <c r="C851" s="25"/>
      <c r="D851" s="25"/>
      <c r="E851" s="25"/>
      <c r="F851" s="25"/>
      <c r="G851" s="25"/>
      <c r="H851" s="25"/>
      <c r="I851" s="25"/>
      <c r="J851" s="25"/>
      <c r="K851" s="25"/>
      <c r="L851" s="25"/>
      <c r="M851" s="25"/>
      <c r="N851" s="25"/>
      <c r="O851" s="25"/>
      <c r="P851" s="25"/>
      <c r="Q851" s="25"/>
      <c r="R851" s="25"/>
      <c r="S851" s="25"/>
      <c r="T851" s="174"/>
      <c r="U851" s="174"/>
      <c r="V851" s="174"/>
      <c r="W851" s="174"/>
      <c r="X851" s="25"/>
      <c r="Y851" s="25"/>
      <c r="Z851" s="25"/>
      <c r="AA851" s="25"/>
      <c r="AB851" s="25"/>
      <c r="AC851" s="25"/>
      <c r="AD851" s="25"/>
      <c r="AE851" s="25"/>
      <c r="AF851" s="25"/>
      <c r="AG851" s="25"/>
      <c r="AH851" s="25"/>
      <c r="AI851" s="25"/>
      <c r="AJ851" s="25"/>
    </row>
    <row r="852" spans="1:36" ht="12.75" customHeight="1" x14ac:dyDescent="0.25">
      <c r="A852" s="25"/>
      <c r="B852" s="25"/>
      <c r="C852" s="25"/>
      <c r="D852" s="25"/>
      <c r="E852" s="25"/>
      <c r="F852" s="25"/>
      <c r="G852" s="25"/>
      <c r="H852" s="25"/>
      <c r="I852" s="25"/>
      <c r="J852" s="25"/>
      <c r="K852" s="25"/>
      <c r="L852" s="25"/>
      <c r="M852" s="25"/>
      <c r="N852" s="25"/>
      <c r="O852" s="25"/>
      <c r="P852" s="25"/>
      <c r="Q852" s="25"/>
      <c r="R852" s="25"/>
      <c r="S852" s="25"/>
      <c r="T852" s="174"/>
      <c r="U852" s="174"/>
      <c r="V852" s="174"/>
      <c r="W852" s="174"/>
      <c r="X852" s="25"/>
      <c r="Y852" s="25"/>
      <c r="Z852" s="25"/>
      <c r="AA852" s="25"/>
      <c r="AB852" s="25"/>
      <c r="AC852" s="25"/>
      <c r="AD852" s="25"/>
      <c r="AE852" s="25"/>
      <c r="AF852" s="25"/>
      <c r="AG852" s="25"/>
      <c r="AH852" s="25"/>
      <c r="AI852" s="25"/>
      <c r="AJ852" s="25"/>
    </row>
    <row r="853" spans="1:36" ht="12.75" customHeight="1" x14ac:dyDescent="0.25">
      <c r="A853" s="25"/>
      <c r="B853" s="25"/>
      <c r="C853" s="25"/>
      <c r="D853" s="25"/>
      <c r="E853" s="25"/>
      <c r="F853" s="25"/>
      <c r="G853" s="25"/>
      <c r="H853" s="25"/>
      <c r="I853" s="25"/>
      <c r="J853" s="25"/>
      <c r="K853" s="25"/>
      <c r="L853" s="25"/>
      <c r="M853" s="25"/>
      <c r="N853" s="25"/>
      <c r="O853" s="25"/>
      <c r="P853" s="25"/>
      <c r="Q853" s="25"/>
      <c r="R853" s="25"/>
      <c r="S853" s="25"/>
      <c r="T853" s="174"/>
      <c r="U853" s="174"/>
      <c r="V853" s="174"/>
      <c r="W853" s="174"/>
      <c r="X853" s="25"/>
      <c r="Y853" s="25"/>
      <c r="Z853" s="25"/>
      <c r="AA853" s="25"/>
      <c r="AB853" s="25"/>
      <c r="AC853" s="25"/>
      <c r="AD853" s="25"/>
      <c r="AE853" s="25"/>
      <c r="AF853" s="25"/>
      <c r="AG853" s="25"/>
      <c r="AH853" s="25"/>
      <c r="AI853" s="25"/>
      <c r="AJ853" s="25"/>
    </row>
    <row r="854" spans="1:36" ht="12.75" customHeight="1" x14ac:dyDescent="0.25">
      <c r="A854" s="25"/>
      <c r="B854" s="25"/>
      <c r="C854" s="25"/>
      <c r="D854" s="25"/>
      <c r="E854" s="25"/>
      <c r="F854" s="25"/>
      <c r="G854" s="25"/>
      <c r="H854" s="25"/>
      <c r="I854" s="25"/>
      <c r="J854" s="25"/>
      <c r="K854" s="25"/>
      <c r="L854" s="25"/>
      <c r="M854" s="25"/>
      <c r="N854" s="25"/>
      <c r="O854" s="25"/>
      <c r="P854" s="25"/>
      <c r="Q854" s="25"/>
      <c r="R854" s="25"/>
      <c r="S854" s="25"/>
      <c r="T854" s="174"/>
      <c r="U854" s="174"/>
      <c r="V854" s="174"/>
      <c r="W854" s="174"/>
      <c r="X854" s="25"/>
      <c r="Y854" s="25"/>
      <c r="Z854" s="25"/>
      <c r="AA854" s="25"/>
      <c r="AB854" s="25"/>
      <c r="AC854" s="25"/>
      <c r="AD854" s="25"/>
      <c r="AE854" s="25"/>
      <c r="AF854" s="25"/>
      <c r="AG854" s="25"/>
      <c r="AH854" s="25"/>
      <c r="AI854" s="25"/>
      <c r="AJ854" s="25"/>
    </row>
    <row r="855" spans="1:36" ht="12.75" customHeight="1" x14ac:dyDescent="0.25">
      <c r="A855" s="25"/>
      <c r="B855" s="25"/>
      <c r="C855" s="25"/>
      <c r="D855" s="25"/>
      <c r="E855" s="25"/>
      <c r="F855" s="25"/>
      <c r="G855" s="25"/>
      <c r="H855" s="25"/>
      <c r="I855" s="25"/>
      <c r="J855" s="25"/>
      <c r="K855" s="25"/>
      <c r="L855" s="25"/>
      <c r="M855" s="25"/>
      <c r="N855" s="25"/>
      <c r="O855" s="25"/>
      <c r="P855" s="25"/>
      <c r="Q855" s="25"/>
      <c r="R855" s="25"/>
      <c r="S855" s="25"/>
      <c r="T855" s="174"/>
      <c r="U855" s="174"/>
      <c r="V855" s="174"/>
      <c r="W855" s="174"/>
      <c r="X855" s="25"/>
      <c r="Y855" s="25"/>
      <c r="Z855" s="25"/>
      <c r="AA855" s="25"/>
      <c r="AB855" s="25"/>
      <c r="AC855" s="25"/>
      <c r="AD855" s="25"/>
      <c r="AE855" s="25"/>
      <c r="AF855" s="25"/>
      <c r="AG855" s="25"/>
      <c r="AH855" s="25"/>
      <c r="AI855" s="25"/>
      <c r="AJ855" s="25"/>
    </row>
    <row r="856" spans="1:36" ht="12.75" customHeight="1" x14ac:dyDescent="0.25">
      <c r="A856" s="25"/>
      <c r="B856" s="25"/>
      <c r="C856" s="25"/>
      <c r="D856" s="25"/>
      <c r="E856" s="25"/>
      <c r="F856" s="25"/>
      <c r="G856" s="25"/>
      <c r="H856" s="25"/>
      <c r="I856" s="25"/>
      <c r="J856" s="25"/>
      <c r="K856" s="25"/>
      <c r="L856" s="25"/>
      <c r="M856" s="25"/>
      <c r="N856" s="25"/>
      <c r="O856" s="25"/>
      <c r="P856" s="25"/>
      <c r="Q856" s="25"/>
      <c r="R856" s="25"/>
      <c r="S856" s="25"/>
      <c r="T856" s="174"/>
      <c r="U856" s="174"/>
      <c r="V856" s="174"/>
      <c r="W856" s="174"/>
      <c r="X856" s="25"/>
      <c r="Y856" s="25"/>
      <c r="Z856" s="25"/>
      <c r="AA856" s="25"/>
      <c r="AB856" s="25"/>
      <c r="AC856" s="25"/>
      <c r="AD856" s="25"/>
      <c r="AE856" s="25"/>
      <c r="AF856" s="25"/>
      <c r="AG856" s="25"/>
      <c r="AH856" s="25"/>
      <c r="AI856" s="25"/>
      <c r="AJ856" s="25"/>
    </row>
    <row r="857" spans="1:36" ht="12.75" customHeight="1" x14ac:dyDescent="0.25">
      <c r="A857" s="25"/>
      <c r="B857" s="25"/>
      <c r="C857" s="25"/>
      <c r="D857" s="25"/>
      <c r="E857" s="25"/>
      <c r="F857" s="25"/>
      <c r="G857" s="25"/>
      <c r="H857" s="25"/>
      <c r="I857" s="25"/>
      <c r="J857" s="25"/>
      <c r="K857" s="25"/>
      <c r="L857" s="25"/>
      <c r="M857" s="25"/>
      <c r="N857" s="25"/>
      <c r="O857" s="25"/>
      <c r="P857" s="25"/>
      <c r="Q857" s="25"/>
      <c r="R857" s="25"/>
      <c r="S857" s="25"/>
      <c r="T857" s="174"/>
      <c r="U857" s="174"/>
      <c r="V857" s="174"/>
      <c r="W857" s="174"/>
      <c r="X857" s="25"/>
      <c r="Y857" s="25"/>
      <c r="Z857" s="25"/>
      <c r="AA857" s="25"/>
      <c r="AB857" s="25"/>
      <c r="AC857" s="25"/>
      <c r="AD857" s="25"/>
      <c r="AE857" s="25"/>
      <c r="AF857" s="25"/>
      <c r="AG857" s="25"/>
      <c r="AH857" s="25"/>
      <c r="AI857" s="25"/>
      <c r="AJ857" s="25"/>
    </row>
    <row r="858" spans="1:36" ht="12.75" customHeight="1" x14ac:dyDescent="0.25">
      <c r="A858" s="25"/>
      <c r="B858" s="25"/>
      <c r="C858" s="25"/>
      <c r="D858" s="25"/>
      <c r="E858" s="25"/>
      <c r="F858" s="25"/>
      <c r="G858" s="25"/>
      <c r="H858" s="25"/>
      <c r="I858" s="25"/>
      <c r="J858" s="25"/>
      <c r="K858" s="25"/>
      <c r="L858" s="25"/>
      <c r="M858" s="25"/>
      <c r="N858" s="25"/>
      <c r="O858" s="25"/>
      <c r="P858" s="25"/>
      <c r="Q858" s="25"/>
      <c r="R858" s="25"/>
      <c r="S858" s="25"/>
      <c r="T858" s="174"/>
      <c r="U858" s="174"/>
      <c r="V858" s="174"/>
      <c r="W858" s="174"/>
      <c r="X858" s="25"/>
      <c r="Y858" s="25"/>
      <c r="Z858" s="25"/>
      <c r="AA858" s="25"/>
      <c r="AB858" s="25"/>
      <c r="AC858" s="25"/>
      <c r="AD858" s="25"/>
      <c r="AE858" s="25"/>
      <c r="AF858" s="25"/>
      <c r="AG858" s="25"/>
      <c r="AH858" s="25"/>
      <c r="AI858" s="25"/>
      <c r="AJ858" s="25"/>
    </row>
    <row r="859" spans="1:36" ht="12.75" customHeight="1" x14ac:dyDescent="0.25">
      <c r="A859" s="25"/>
      <c r="B859" s="25"/>
      <c r="C859" s="25"/>
      <c r="D859" s="25"/>
      <c r="E859" s="25"/>
      <c r="F859" s="25"/>
      <c r="G859" s="25"/>
      <c r="H859" s="25"/>
      <c r="I859" s="25"/>
      <c r="J859" s="25"/>
      <c r="K859" s="25"/>
      <c r="L859" s="25"/>
      <c r="M859" s="25"/>
      <c r="N859" s="25"/>
      <c r="O859" s="25"/>
      <c r="P859" s="25"/>
      <c r="Q859" s="25"/>
      <c r="R859" s="25"/>
      <c r="S859" s="25"/>
      <c r="T859" s="174"/>
      <c r="U859" s="174"/>
      <c r="V859" s="174"/>
      <c r="W859" s="174"/>
      <c r="X859" s="25"/>
      <c r="Y859" s="25"/>
      <c r="Z859" s="25"/>
      <c r="AA859" s="25"/>
      <c r="AB859" s="25"/>
      <c r="AC859" s="25"/>
      <c r="AD859" s="25"/>
      <c r="AE859" s="25"/>
      <c r="AF859" s="25"/>
      <c r="AG859" s="25"/>
      <c r="AH859" s="25"/>
      <c r="AI859" s="25"/>
      <c r="AJ859" s="25"/>
    </row>
    <row r="860" spans="1:36" ht="12.75" customHeight="1" x14ac:dyDescent="0.25">
      <c r="A860" s="25"/>
      <c r="B860" s="25"/>
      <c r="C860" s="25"/>
      <c r="D860" s="25"/>
      <c r="E860" s="25"/>
      <c r="F860" s="25"/>
      <c r="G860" s="25"/>
      <c r="H860" s="25"/>
      <c r="I860" s="25"/>
      <c r="J860" s="25"/>
      <c r="K860" s="25"/>
      <c r="L860" s="25"/>
      <c r="M860" s="25"/>
      <c r="N860" s="25"/>
      <c r="O860" s="25"/>
      <c r="P860" s="25"/>
      <c r="Q860" s="25"/>
      <c r="R860" s="25"/>
      <c r="S860" s="25"/>
      <c r="T860" s="174"/>
      <c r="U860" s="174"/>
      <c r="V860" s="174"/>
      <c r="W860" s="174"/>
      <c r="X860" s="25"/>
      <c r="Y860" s="25"/>
      <c r="Z860" s="25"/>
      <c r="AA860" s="25"/>
      <c r="AB860" s="25"/>
      <c r="AC860" s="25"/>
      <c r="AD860" s="25"/>
      <c r="AE860" s="25"/>
      <c r="AF860" s="25"/>
      <c r="AG860" s="25"/>
      <c r="AH860" s="25"/>
      <c r="AI860" s="25"/>
      <c r="AJ860" s="25"/>
    </row>
    <row r="861" spans="1:36" ht="12.75" customHeight="1" x14ac:dyDescent="0.25">
      <c r="A861" s="25"/>
      <c r="B861" s="25"/>
      <c r="C861" s="25"/>
      <c r="D861" s="25"/>
      <c r="E861" s="25"/>
      <c r="F861" s="25"/>
      <c r="G861" s="25"/>
      <c r="H861" s="25"/>
      <c r="I861" s="25"/>
      <c r="J861" s="25"/>
      <c r="K861" s="25"/>
      <c r="L861" s="25"/>
      <c r="M861" s="25"/>
      <c r="N861" s="25"/>
      <c r="O861" s="25"/>
      <c r="P861" s="25"/>
      <c r="Q861" s="25"/>
      <c r="R861" s="25"/>
      <c r="S861" s="25"/>
      <c r="T861" s="174"/>
      <c r="U861" s="174"/>
      <c r="V861" s="174"/>
      <c r="W861" s="174"/>
      <c r="X861" s="25"/>
      <c r="Y861" s="25"/>
      <c r="Z861" s="25"/>
      <c r="AA861" s="25"/>
      <c r="AB861" s="25"/>
      <c r="AC861" s="25"/>
      <c r="AD861" s="25"/>
      <c r="AE861" s="25"/>
      <c r="AF861" s="25"/>
      <c r="AG861" s="25"/>
      <c r="AH861" s="25"/>
      <c r="AI861" s="25"/>
      <c r="AJ861" s="25"/>
    </row>
    <row r="862" spans="1:36" ht="12.75" customHeight="1" x14ac:dyDescent="0.25">
      <c r="A862" s="25"/>
      <c r="B862" s="25"/>
      <c r="C862" s="25"/>
      <c r="D862" s="25"/>
      <c r="E862" s="25"/>
      <c r="F862" s="25"/>
      <c r="G862" s="25"/>
      <c r="H862" s="25"/>
      <c r="I862" s="25"/>
      <c r="J862" s="25"/>
      <c r="K862" s="25"/>
      <c r="L862" s="25"/>
      <c r="M862" s="25"/>
      <c r="N862" s="25"/>
      <c r="O862" s="25"/>
      <c r="P862" s="25"/>
      <c r="Q862" s="25"/>
      <c r="R862" s="25"/>
      <c r="S862" s="25"/>
      <c r="T862" s="174"/>
      <c r="U862" s="174"/>
      <c r="V862" s="174"/>
      <c r="W862" s="174"/>
      <c r="X862" s="25"/>
      <c r="Y862" s="25"/>
      <c r="Z862" s="25"/>
      <c r="AA862" s="25"/>
      <c r="AB862" s="25"/>
      <c r="AC862" s="25"/>
      <c r="AD862" s="25"/>
      <c r="AE862" s="25"/>
      <c r="AF862" s="25"/>
      <c r="AG862" s="25"/>
      <c r="AH862" s="25"/>
      <c r="AI862" s="25"/>
      <c r="AJ862" s="25"/>
    </row>
    <row r="863" spans="1:36" ht="12.75" customHeight="1" x14ac:dyDescent="0.25">
      <c r="A863" s="25"/>
      <c r="B863" s="25"/>
      <c r="C863" s="25"/>
      <c r="D863" s="25"/>
      <c r="E863" s="25"/>
      <c r="F863" s="25"/>
      <c r="G863" s="25"/>
      <c r="H863" s="25"/>
      <c r="I863" s="25"/>
      <c r="J863" s="25"/>
      <c r="K863" s="25"/>
      <c r="L863" s="25"/>
      <c r="M863" s="25"/>
      <c r="N863" s="25"/>
      <c r="O863" s="25"/>
      <c r="P863" s="25"/>
      <c r="Q863" s="25"/>
      <c r="R863" s="25"/>
      <c r="S863" s="25"/>
      <c r="T863" s="174"/>
      <c r="U863" s="174"/>
      <c r="V863" s="174"/>
      <c r="W863" s="174"/>
      <c r="X863" s="25"/>
      <c r="Y863" s="25"/>
      <c r="Z863" s="25"/>
      <c r="AA863" s="25"/>
      <c r="AB863" s="25"/>
      <c r="AC863" s="25"/>
      <c r="AD863" s="25"/>
      <c r="AE863" s="25"/>
      <c r="AF863" s="25"/>
      <c r="AG863" s="25"/>
      <c r="AH863" s="25"/>
      <c r="AI863" s="25"/>
      <c r="AJ863" s="25"/>
    </row>
    <row r="864" spans="1:36" ht="12.75" customHeight="1" x14ac:dyDescent="0.25">
      <c r="A864" s="25"/>
      <c r="B864" s="25"/>
      <c r="C864" s="25"/>
      <c r="D864" s="25"/>
      <c r="E864" s="25"/>
      <c r="F864" s="25"/>
      <c r="G864" s="25"/>
      <c r="H864" s="25"/>
      <c r="I864" s="25"/>
      <c r="J864" s="25"/>
      <c r="K864" s="25"/>
      <c r="L864" s="25"/>
      <c r="M864" s="25"/>
      <c r="N864" s="25"/>
      <c r="O864" s="25"/>
      <c r="P864" s="25"/>
      <c r="Q864" s="25"/>
      <c r="R864" s="25"/>
      <c r="S864" s="25"/>
      <c r="T864" s="174"/>
      <c r="U864" s="174"/>
      <c r="V864" s="174"/>
      <c r="W864" s="174"/>
      <c r="X864" s="25"/>
      <c r="Y864" s="25"/>
      <c r="Z864" s="25"/>
      <c r="AA864" s="25"/>
      <c r="AB864" s="25"/>
      <c r="AC864" s="25"/>
      <c r="AD864" s="25"/>
      <c r="AE864" s="25"/>
      <c r="AF864" s="25"/>
      <c r="AG864" s="25"/>
      <c r="AH864" s="25"/>
      <c r="AI864" s="25"/>
      <c r="AJ864" s="25"/>
    </row>
    <row r="865" spans="1:36" ht="12.75" customHeight="1" x14ac:dyDescent="0.25">
      <c r="A865" s="25"/>
      <c r="B865" s="25"/>
      <c r="C865" s="25"/>
      <c r="D865" s="25"/>
      <c r="E865" s="25"/>
      <c r="F865" s="25"/>
      <c r="G865" s="25"/>
      <c r="H865" s="25"/>
      <c r="I865" s="25"/>
      <c r="J865" s="25"/>
      <c r="K865" s="25"/>
      <c r="L865" s="25"/>
      <c r="M865" s="25"/>
      <c r="N865" s="25"/>
      <c r="O865" s="25"/>
      <c r="P865" s="25"/>
      <c r="Q865" s="25"/>
      <c r="R865" s="25"/>
      <c r="S865" s="25"/>
      <c r="T865" s="174"/>
      <c r="U865" s="174"/>
      <c r="V865" s="174"/>
      <c r="W865" s="174"/>
      <c r="X865" s="25"/>
      <c r="Y865" s="25"/>
      <c r="Z865" s="25"/>
      <c r="AA865" s="25"/>
      <c r="AB865" s="25"/>
      <c r="AC865" s="25"/>
      <c r="AD865" s="25"/>
      <c r="AE865" s="25"/>
      <c r="AF865" s="25"/>
      <c r="AG865" s="25"/>
      <c r="AH865" s="25"/>
      <c r="AI865" s="25"/>
      <c r="AJ865" s="25"/>
    </row>
    <row r="866" spans="1:36" ht="12.75" customHeight="1" x14ac:dyDescent="0.25">
      <c r="A866" s="25"/>
      <c r="B866" s="25"/>
      <c r="C866" s="25"/>
      <c r="D866" s="25"/>
      <c r="E866" s="25"/>
      <c r="F866" s="25"/>
      <c r="G866" s="25"/>
      <c r="H866" s="25"/>
      <c r="I866" s="25"/>
      <c r="J866" s="25"/>
      <c r="K866" s="25"/>
      <c r="L866" s="25"/>
      <c r="M866" s="25"/>
      <c r="N866" s="25"/>
      <c r="O866" s="25"/>
      <c r="P866" s="25"/>
      <c r="Q866" s="25"/>
      <c r="R866" s="25"/>
      <c r="S866" s="25"/>
      <c r="T866" s="174"/>
      <c r="U866" s="174"/>
      <c r="V866" s="174"/>
      <c r="W866" s="174"/>
      <c r="X866" s="25"/>
      <c r="Y866" s="25"/>
      <c r="Z866" s="25"/>
      <c r="AA866" s="25"/>
      <c r="AB866" s="25"/>
      <c r="AC866" s="25"/>
      <c r="AD866" s="25"/>
      <c r="AE866" s="25"/>
      <c r="AF866" s="25"/>
      <c r="AG866" s="25"/>
      <c r="AH866" s="25"/>
      <c r="AI866" s="25"/>
      <c r="AJ866" s="25"/>
    </row>
    <row r="867" spans="1:36" ht="12.75" customHeight="1" x14ac:dyDescent="0.25">
      <c r="A867" s="25"/>
      <c r="B867" s="25"/>
      <c r="C867" s="25"/>
      <c r="D867" s="25"/>
      <c r="E867" s="25"/>
      <c r="F867" s="25"/>
      <c r="G867" s="25"/>
      <c r="H867" s="25"/>
      <c r="I867" s="25"/>
      <c r="J867" s="25"/>
      <c r="K867" s="25"/>
      <c r="L867" s="25"/>
      <c r="M867" s="25"/>
      <c r="N867" s="25"/>
      <c r="O867" s="25"/>
      <c r="P867" s="25"/>
      <c r="Q867" s="25"/>
      <c r="R867" s="25"/>
      <c r="S867" s="25"/>
      <c r="T867" s="174"/>
      <c r="U867" s="174"/>
      <c r="V867" s="174"/>
      <c r="W867" s="174"/>
      <c r="X867" s="25"/>
      <c r="Y867" s="25"/>
      <c r="Z867" s="25"/>
      <c r="AA867" s="25"/>
      <c r="AB867" s="25"/>
      <c r="AC867" s="25"/>
      <c r="AD867" s="25"/>
      <c r="AE867" s="25"/>
      <c r="AF867" s="25"/>
      <c r="AG867" s="25"/>
      <c r="AH867" s="25"/>
      <c r="AI867" s="25"/>
      <c r="AJ867" s="25"/>
    </row>
    <row r="868" spans="1:36" ht="12.75" customHeight="1" x14ac:dyDescent="0.25">
      <c r="A868" s="25"/>
      <c r="B868" s="25"/>
      <c r="C868" s="25"/>
      <c r="D868" s="25"/>
      <c r="E868" s="25"/>
      <c r="F868" s="25"/>
      <c r="G868" s="25"/>
      <c r="H868" s="25"/>
      <c r="I868" s="25"/>
      <c r="J868" s="25"/>
      <c r="K868" s="25"/>
      <c r="L868" s="25"/>
      <c r="M868" s="25"/>
      <c r="N868" s="25"/>
      <c r="O868" s="25"/>
      <c r="P868" s="25"/>
      <c r="Q868" s="25"/>
      <c r="R868" s="25"/>
      <c r="S868" s="25"/>
      <c r="T868" s="174"/>
      <c r="U868" s="174"/>
      <c r="V868" s="174"/>
      <c r="W868" s="174"/>
      <c r="X868" s="25"/>
      <c r="Y868" s="25"/>
      <c r="Z868" s="25"/>
      <c r="AA868" s="25"/>
      <c r="AB868" s="25"/>
      <c r="AC868" s="25"/>
      <c r="AD868" s="25"/>
      <c r="AE868" s="25"/>
      <c r="AF868" s="25"/>
      <c r="AG868" s="25"/>
      <c r="AH868" s="25"/>
      <c r="AI868" s="25"/>
      <c r="AJ868" s="25"/>
    </row>
    <row r="869" spans="1:36" ht="12.75" customHeight="1" x14ac:dyDescent="0.25">
      <c r="A869" s="25"/>
      <c r="B869" s="25"/>
      <c r="C869" s="25"/>
      <c r="D869" s="25"/>
      <c r="E869" s="25"/>
      <c r="F869" s="25"/>
      <c r="G869" s="25"/>
      <c r="H869" s="25"/>
      <c r="I869" s="25"/>
      <c r="J869" s="25"/>
      <c r="K869" s="25"/>
      <c r="L869" s="25"/>
      <c r="M869" s="25"/>
      <c r="N869" s="25"/>
      <c r="O869" s="25"/>
      <c r="P869" s="25"/>
      <c r="Q869" s="25"/>
      <c r="R869" s="25"/>
      <c r="S869" s="25"/>
      <c r="T869" s="174"/>
      <c r="U869" s="174"/>
      <c r="V869" s="174"/>
      <c r="W869" s="174"/>
      <c r="X869" s="25"/>
      <c r="Y869" s="25"/>
      <c r="Z869" s="25"/>
      <c r="AA869" s="25"/>
      <c r="AB869" s="25"/>
      <c r="AC869" s="25"/>
      <c r="AD869" s="25"/>
      <c r="AE869" s="25"/>
      <c r="AF869" s="25"/>
      <c r="AG869" s="25"/>
      <c r="AH869" s="25"/>
      <c r="AI869" s="25"/>
      <c r="AJ869" s="25"/>
    </row>
    <row r="870" spans="1:36" ht="12.75" customHeight="1" x14ac:dyDescent="0.25">
      <c r="A870" s="25"/>
      <c r="B870" s="25"/>
      <c r="C870" s="25"/>
      <c r="D870" s="25"/>
      <c r="E870" s="25"/>
      <c r="F870" s="25"/>
      <c r="G870" s="25"/>
      <c r="H870" s="25"/>
      <c r="I870" s="25"/>
      <c r="J870" s="25"/>
      <c r="K870" s="25"/>
      <c r="L870" s="25"/>
      <c r="M870" s="25"/>
      <c r="N870" s="25"/>
      <c r="O870" s="25"/>
      <c r="P870" s="25"/>
      <c r="Q870" s="25"/>
      <c r="R870" s="25"/>
      <c r="S870" s="25"/>
      <c r="T870" s="174"/>
      <c r="U870" s="174"/>
      <c r="V870" s="174"/>
      <c r="W870" s="174"/>
      <c r="X870" s="25"/>
      <c r="Y870" s="25"/>
      <c r="Z870" s="25"/>
      <c r="AA870" s="25"/>
      <c r="AB870" s="25"/>
      <c r="AC870" s="25"/>
      <c r="AD870" s="25"/>
      <c r="AE870" s="25"/>
      <c r="AF870" s="25"/>
      <c r="AG870" s="25"/>
      <c r="AH870" s="25"/>
      <c r="AI870" s="25"/>
      <c r="AJ870" s="25"/>
    </row>
    <row r="871" spans="1:36" ht="12.75" customHeight="1" x14ac:dyDescent="0.25">
      <c r="A871" s="25"/>
      <c r="B871" s="25"/>
      <c r="C871" s="25"/>
      <c r="D871" s="25"/>
      <c r="E871" s="25"/>
      <c r="F871" s="25"/>
      <c r="G871" s="25"/>
      <c r="H871" s="25"/>
      <c r="I871" s="25"/>
      <c r="J871" s="25"/>
      <c r="K871" s="25"/>
      <c r="L871" s="25"/>
      <c r="M871" s="25"/>
      <c r="N871" s="25"/>
      <c r="O871" s="25"/>
      <c r="P871" s="25"/>
      <c r="Q871" s="25"/>
      <c r="R871" s="25"/>
      <c r="S871" s="25"/>
      <c r="T871" s="174"/>
      <c r="U871" s="174"/>
      <c r="V871" s="174"/>
      <c r="W871" s="174"/>
      <c r="X871" s="25"/>
      <c r="Y871" s="25"/>
      <c r="Z871" s="25"/>
      <c r="AA871" s="25"/>
      <c r="AB871" s="25"/>
      <c r="AC871" s="25"/>
      <c r="AD871" s="25"/>
      <c r="AE871" s="25"/>
      <c r="AF871" s="25"/>
      <c r="AG871" s="25"/>
      <c r="AH871" s="25"/>
      <c r="AI871" s="25"/>
      <c r="AJ871" s="25"/>
    </row>
    <row r="872" spans="1:36" ht="12.75" customHeight="1" x14ac:dyDescent="0.25">
      <c r="A872" s="25"/>
      <c r="B872" s="25"/>
      <c r="C872" s="25"/>
      <c r="D872" s="25"/>
      <c r="E872" s="25"/>
      <c r="F872" s="25"/>
      <c r="G872" s="25"/>
      <c r="H872" s="25"/>
      <c r="I872" s="25"/>
      <c r="J872" s="25"/>
      <c r="K872" s="25"/>
      <c r="L872" s="25"/>
      <c r="M872" s="25"/>
      <c r="N872" s="25"/>
      <c r="O872" s="25"/>
      <c r="P872" s="25"/>
      <c r="Q872" s="25"/>
      <c r="R872" s="25"/>
      <c r="S872" s="25"/>
      <c r="T872" s="174"/>
      <c r="U872" s="174"/>
      <c r="V872" s="174"/>
      <c r="W872" s="174"/>
      <c r="X872" s="25"/>
      <c r="Y872" s="25"/>
      <c r="Z872" s="25"/>
      <c r="AA872" s="25"/>
      <c r="AB872" s="25"/>
      <c r="AC872" s="25"/>
      <c r="AD872" s="25"/>
      <c r="AE872" s="25"/>
      <c r="AF872" s="25"/>
      <c r="AG872" s="25"/>
      <c r="AH872" s="25"/>
      <c r="AI872" s="25"/>
      <c r="AJ872" s="25"/>
    </row>
    <row r="873" spans="1:36" ht="12.75" customHeight="1" x14ac:dyDescent="0.25">
      <c r="A873" s="25"/>
      <c r="B873" s="25"/>
      <c r="C873" s="25"/>
      <c r="D873" s="25"/>
      <c r="E873" s="25"/>
      <c r="F873" s="25"/>
      <c r="G873" s="25"/>
      <c r="H873" s="25"/>
      <c r="I873" s="25"/>
      <c r="J873" s="25"/>
      <c r="K873" s="25"/>
      <c r="L873" s="25"/>
      <c r="M873" s="25"/>
      <c r="N873" s="25"/>
      <c r="O873" s="25"/>
      <c r="P873" s="25"/>
      <c r="Q873" s="25"/>
      <c r="R873" s="25"/>
      <c r="S873" s="25"/>
      <c r="T873" s="174"/>
      <c r="U873" s="174"/>
      <c r="V873" s="174"/>
      <c r="W873" s="174"/>
      <c r="X873" s="25"/>
      <c r="Y873" s="25"/>
      <c r="Z873" s="25"/>
      <c r="AA873" s="25"/>
      <c r="AB873" s="25"/>
      <c r="AC873" s="25"/>
      <c r="AD873" s="25"/>
      <c r="AE873" s="25"/>
      <c r="AF873" s="25"/>
      <c r="AG873" s="25"/>
      <c r="AH873" s="25"/>
      <c r="AI873" s="25"/>
      <c r="AJ873" s="25"/>
    </row>
    <row r="874" spans="1:36" ht="12.75" customHeight="1" x14ac:dyDescent="0.25">
      <c r="A874" s="25"/>
      <c r="B874" s="25"/>
      <c r="C874" s="25"/>
      <c r="D874" s="25"/>
      <c r="E874" s="25"/>
      <c r="F874" s="25"/>
      <c r="G874" s="25"/>
      <c r="H874" s="25"/>
      <c r="I874" s="25"/>
      <c r="J874" s="25"/>
      <c r="K874" s="25"/>
      <c r="L874" s="25"/>
      <c r="M874" s="25"/>
      <c r="N874" s="25"/>
      <c r="O874" s="25"/>
      <c r="P874" s="25"/>
      <c r="Q874" s="25"/>
      <c r="R874" s="25"/>
      <c r="S874" s="25"/>
      <c r="T874" s="174"/>
      <c r="U874" s="174"/>
      <c r="V874" s="174"/>
      <c r="W874" s="174"/>
      <c r="X874" s="25"/>
      <c r="Y874" s="25"/>
      <c r="Z874" s="25"/>
      <c r="AA874" s="25"/>
      <c r="AB874" s="25"/>
      <c r="AC874" s="25"/>
      <c r="AD874" s="25"/>
      <c r="AE874" s="25"/>
      <c r="AF874" s="25"/>
      <c r="AG874" s="25"/>
      <c r="AH874" s="25"/>
      <c r="AI874" s="25"/>
      <c r="AJ874" s="25"/>
    </row>
    <row r="875" spans="1:36" ht="12.75" customHeight="1" x14ac:dyDescent="0.25">
      <c r="A875" s="25"/>
      <c r="B875" s="25"/>
      <c r="C875" s="25"/>
      <c r="D875" s="25"/>
      <c r="E875" s="25"/>
      <c r="F875" s="25"/>
      <c r="G875" s="25"/>
      <c r="H875" s="25"/>
      <c r="I875" s="25"/>
      <c r="J875" s="25"/>
      <c r="K875" s="25"/>
      <c r="L875" s="25"/>
      <c r="M875" s="25"/>
      <c r="N875" s="25"/>
      <c r="O875" s="25"/>
      <c r="P875" s="25"/>
      <c r="Q875" s="25"/>
      <c r="R875" s="25"/>
      <c r="S875" s="25"/>
      <c r="T875" s="174"/>
      <c r="U875" s="174"/>
      <c r="V875" s="174"/>
      <c r="W875" s="174"/>
      <c r="X875" s="25"/>
      <c r="Y875" s="25"/>
      <c r="Z875" s="25"/>
      <c r="AA875" s="25"/>
      <c r="AB875" s="25"/>
      <c r="AC875" s="25"/>
      <c r="AD875" s="25"/>
      <c r="AE875" s="25"/>
      <c r="AF875" s="25"/>
      <c r="AG875" s="25"/>
      <c r="AH875" s="25"/>
      <c r="AI875" s="25"/>
      <c r="AJ875" s="25"/>
    </row>
    <row r="876" spans="1:36" ht="12.75" customHeight="1" x14ac:dyDescent="0.25">
      <c r="A876" s="25"/>
      <c r="B876" s="25"/>
      <c r="C876" s="25"/>
      <c r="D876" s="25"/>
      <c r="E876" s="25"/>
      <c r="F876" s="25"/>
      <c r="G876" s="25"/>
      <c r="H876" s="25"/>
      <c r="I876" s="25"/>
      <c r="J876" s="25"/>
      <c r="K876" s="25"/>
      <c r="L876" s="25"/>
      <c r="M876" s="25"/>
      <c r="N876" s="25"/>
      <c r="O876" s="25"/>
      <c r="P876" s="25"/>
      <c r="Q876" s="25"/>
      <c r="R876" s="25"/>
      <c r="S876" s="25"/>
      <c r="T876" s="174"/>
      <c r="U876" s="174"/>
      <c r="V876" s="174"/>
      <c r="W876" s="174"/>
      <c r="X876" s="25"/>
      <c r="Y876" s="25"/>
      <c r="Z876" s="25"/>
      <c r="AA876" s="25"/>
      <c r="AB876" s="25"/>
      <c r="AC876" s="25"/>
      <c r="AD876" s="25"/>
      <c r="AE876" s="25"/>
      <c r="AF876" s="25"/>
      <c r="AG876" s="25"/>
      <c r="AH876" s="25"/>
      <c r="AI876" s="25"/>
      <c r="AJ876" s="25"/>
    </row>
    <row r="877" spans="1:36" ht="12.75" customHeight="1" x14ac:dyDescent="0.25">
      <c r="A877" s="25"/>
      <c r="B877" s="25"/>
      <c r="C877" s="25"/>
      <c r="D877" s="25"/>
      <c r="E877" s="25"/>
      <c r="F877" s="25"/>
      <c r="G877" s="25"/>
      <c r="H877" s="25"/>
      <c r="I877" s="25"/>
      <c r="J877" s="25"/>
      <c r="K877" s="25"/>
      <c r="L877" s="25"/>
      <c r="M877" s="25"/>
      <c r="N877" s="25"/>
      <c r="O877" s="25"/>
      <c r="P877" s="25"/>
      <c r="Q877" s="25"/>
      <c r="R877" s="25"/>
      <c r="S877" s="25"/>
      <c r="T877" s="174"/>
      <c r="U877" s="174"/>
      <c r="V877" s="174"/>
      <c r="W877" s="174"/>
      <c r="X877" s="25"/>
      <c r="Y877" s="25"/>
      <c r="Z877" s="25"/>
      <c r="AA877" s="25"/>
      <c r="AB877" s="25"/>
      <c r="AC877" s="25"/>
      <c r="AD877" s="25"/>
      <c r="AE877" s="25"/>
      <c r="AF877" s="25"/>
      <c r="AG877" s="25"/>
      <c r="AH877" s="25"/>
      <c r="AI877" s="25"/>
      <c r="AJ877" s="25"/>
    </row>
    <row r="878" spans="1:36" ht="12.75" customHeight="1" x14ac:dyDescent="0.25">
      <c r="A878" s="25"/>
      <c r="B878" s="25"/>
      <c r="C878" s="25"/>
      <c r="D878" s="25"/>
      <c r="E878" s="25"/>
      <c r="F878" s="25"/>
      <c r="G878" s="25"/>
      <c r="H878" s="25"/>
      <c r="I878" s="25"/>
      <c r="J878" s="25"/>
      <c r="K878" s="25"/>
      <c r="L878" s="25"/>
      <c r="M878" s="25"/>
      <c r="N878" s="25"/>
      <c r="O878" s="25"/>
      <c r="P878" s="25"/>
      <c r="Q878" s="25"/>
      <c r="R878" s="25"/>
      <c r="S878" s="25"/>
      <c r="T878" s="174"/>
      <c r="U878" s="174"/>
      <c r="V878" s="174"/>
      <c r="W878" s="174"/>
      <c r="X878" s="25"/>
      <c r="Y878" s="25"/>
      <c r="Z878" s="25"/>
      <c r="AA878" s="25"/>
      <c r="AB878" s="25"/>
      <c r="AC878" s="25"/>
      <c r="AD878" s="25"/>
      <c r="AE878" s="25"/>
      <c r="AF878" s="25"/>
      <c r="AG878" s="25"/>
      <c r="AH878" s="25"/>
      <c r="AI878" s="25"/>
      <c r="AJ878" s="25"/>
    </row>
    <row r="879" spans="1:36" ht="12.75" customHeight="1" x14ac:dyDescent="0.25">
      <c r="A879" s="25"/>
      <c r="B879" s="25"/>
      <c r="C879" s="25"/>
      <c r="D879" s="25"/>
      <c r="E879" s="25"/>
      <c r="F879" s="25"/>
      <c r="G879" s="25"/>
      <c r="H879" s="25"/>
      <c r="I879" s="25"/>
      <c r="J879" s="25"/>
      <c r="K879" s="25"/>
      <c r="L879" s="25"/>
      <c r="M879" s="25"/>
      <c r="N879" s="25"/>
      <c r="O879" s="25"/>
      <c r="P879" s="25"/>
      <c r="Q879" s="25"/>
      <c r="R879" s="25"/>
      <c r="S879" s="25"/>
      <c r="T879" s="174"/>
      <c r="U879" s="174"/>
      <c r="V879" s="174"/>
      <c r="W879" s="174"/>
      <c r="X879" s="25"/>
      <c r="Y879" s="25"/>
      <c r="Z879" s="25"/>
      <c r="AA879" s="25"/>
      <c r="AB879" s="25"/>
      <c r="AC879" s="25"/>
      <c r="AD879" s="25"/>
      <c r="AE879" s="25"/>
      <c r="AF879" s="25"/>
      <c r="AG879" s="25"/>
      <c r="AH879" s="25"/>
      <c r="AI879" s="25"/>
      <c r="AJ879" s="25"/>
    </row>
    <row r="880" spans="1:36" ht="12.75" customHeight="1" x14ac:dyDescent="0.25">
      <c r="A880" s="25"/>
      <c r="B880" s="25"/>
      <c r="C880" s="25"/>
      <c r="D880" s="25"/>
      <c r="E880" s="25"/>
      <c r="F880" s="25"/>
      <c r="G880" s="25"/>
      <c r="H880" s="25"/>
      <c r="I880" s="25"/>
      <c r="J880" s="25"/>
      <c r="K880" s="25"/>
      <c r="L880" s="25"/>
      <c r="M880" s="25"/>
      <c r="N880" s="25"/>
      <c r="O880" s="25"/>
      <c r="P880" s="25"/>
      <c r="Q880" s="25"/>
      <c r="R880" s="25"/>
      <c r="S880" s="25"/>
      <c r="T880" s="174"/>
      <c r="U880" s="174"/>
      <c r="V880" s="174"/>
      <c r="W880" s="174"/>
      <c r="X880" s="25"/>
      <c r="Y880" s="25"/>
      <c r="Z880" s="25"/>
      <c r="AA880" s="25"/>
      <c r="AB880" s="25"/>
      <c r="AC880" s="25"/>
      <c r="AD880" s="25"/>
      <c r="AE880" s="25"/>
      <c r="AF880" s="25"/>
      <c r="AG880" s="25"/>
      <c r="AH880" s="25"/>
      <c r="AI880" s="25"/>
      <c r="AJ880" s="25"/>
    </row>
    <row r="881" spans="1:36" ht="12.75" customHeight="1" x14ac:dyDescent="0.25">
      <c r="A881" s="25"/>
      <c r="B881" s="25"/>
      <c r="C881" s="25"/>
      <c r="D881" s="25"/>
      <c r="E881" s="25"/>
      <c r="F881" s="25"/>
      <c r="G881" s="25"/>
      <c r="H881" s="25"/>
      <c r="I881" s="25"/>
      <c r="J881" s="25"/>
      <c r="K881" s="25"/>
      <c r="L881" s="25"/>
      <c r="M881" s="25"/>
      <c r="N881" s="25"/>
      <c r="O881" s="25"/>
      <c r="P881" s="25"/>
      <c r="Q881" s="25"/>
      <c r="R881" s="25"/>
      <c r="S881" s="25"/>
      <c r="T881" s="174"/>
      <c r="U881" s="174"/>
      <c r="V881" s="174"/>
      <c r="W881" s="174"/>
      <c r="X881" s="25"/>
      <c r="Y881" s="25"/>
      <c r="Z881" s="25"/>
      <c r="AA881" s="25"/>
      <c r="AB881" s="25"/>
      <c r="AC881" s="25"/>
      <c r="AD881" s="25"/>
      <c r="AE881" s="25"/>
      <c r="AF881" s="25"/>
      <c r="AG881" s="25"/>
      <c r="AH881" s="25"/>
      <c r="AI881" s="25"/>
      <c r="AJ881" s="25"/>
    </row>
    <row r="882" spans="1:36" ht="12.75" customHeight="1" x14ac:dyDescent="0.25">
      <c r="A882" s="25"/>
      <c r="B882" s="25"/>
      <c r="C882" s="25"/>
      <c r="D882" s="25"/>
      <c r="E882" s="25"/>
      <c r="F882" s="25"/>
      <c r="G882" s="25"/>
      <c r="H882" s="25"/>
      <c r="I882" s="25"/>
      <c r="J882" s="25"/>
      <c r="K882" s="25"/>
      <c r="L882" s="25"/>
      <c r="M882" s="25"/>
      <c r="N882" s="25"/>
      <c r="O882" s="25"/>
      <c r="P882" s="25"/>
      <c r="Q882" s="25"/>
      <c r="R882" s="25"/>
      <c r="S882" s="25"/>
      <c r="T882" s="174"/>
      <c r="U882" s="174"/>
      <c r="V882" s="174"/>
      <c r="W882" s="174"/>
      <c r="X882" s="25"/>
      <c r="Y882" s="25"/>
      <c r="Z882" s="25"/>
      <c r="AA882" s="25"/>
      <c r="AB882" s="25"/>
      <c r="AC882" s="25"/>
      <c r="AD882" s="25"/>
      <c r="AE882" s="25"/>
      <c r="AF882" s="25"/>
      <c r="AG882" s="25"/>
      <c r="AH882" s="25"/>
      <c r="AI882" s="25"/>
      <c r="AJ882" s="25"/>
    </row>
    <row r="883" spans="1:36" ht="12.75" customHeight="1" x14ac:dyDescent="0.25">
      <c r="A883" s="25"/>
      <c r="B883" s="25"/>
      <c r="C883" s="25"/>
      <c r="D883" s="25"/>
      <c r="E883" s="25"/>
      <c r="F883" s="25"/>
      <c r="G883" s="25"/>
      <c r="H883" s="25"/>
      <c r="I883" s="25"/>
      <c r="J883" s="25"/>
      <c r="K883" s="25"/>
      <c r="L883" s="25"/>
      <c r="M883" s="25"/>
      <c r="N883" s="25"/>
      <c r="O883" s="25"/>
      <c r="P883" s="25"/>
      <c r="Q883" s="25"/>
      <c r="R883" s="25"/>
      <c r="S883" s="25"/>
      <c r="T883" s="174"/>
      <c r="U883" s="174"/>
      <c r="V883" s="174"/>
      <c r="W883" s="174"/>
      <c r="X883" s="25"/>
      <c r="Y883" s="25"/>
      <c r="Z883" s="25"/>
      <c r="AA883" s="25"/>
      <c r="AB883" s="25"/>
      <c r="AC883" s="25"/>
      <c r="AD883" s="25"/>
      <c r="AE883" s="25"/>
      <c r="AF883" s="25"/>
      <c r="AG883" s="25"/>
      <c r="AH883" s="25"/>
      <c r="AI883" s="25"/>
      <c r="AJ883" s="25"/>
    </row>
    <row r="884" spans="1:36" ht="12.75" customHeight="1" x14ac:dyDescent="0.25">
      <c r="A884" s="25"/>
      <c r="B884" s="25"/>
      <c r="C884" s="25"/>
      <c r="D884" s="25"/>
      <c r="E884" s="25"/>
      <c r="F884" s="25"/>
      <c r="G884" s="25"/>
      <c r="H884" s="25"/>
      <c r="I884" s="25"/>
      <c r="J884" s="25"/>
      <c r="K884" s="25"/>
      <c r="L884" s="25"/>
      <c r="M884" s="25"/>
      <c r="N884" s="25"/>
      <c r="O884" s="25"/>
      <c r="P884" s="25"/>
      <c r="Q884" s="25"/>
      <c r="R884" s="25"/>
      <c r="S884" s="25"/>
      <c r="T884" s="174"/>
      <c r="U884" s="174"/>
      <c r="V884" s="174"/>
      <c r="W884" s="174"/>
      <c r="X884" s="25"/>
      <c r="Y884" s="25"/>
      <c r="Z884" s="25"/>
      <c r="AA884" s="25"/>
      <c r="AB884" s="25"/>
      <c r="AC884" s="25"/>
      <c r="AD884" s="25"/>
      <c r="AE884" s="25"/>
      <c r="AF884" s="25"/>
      <c r="AG884" s="25"/>
      <c r="AH884" s="25"/>
      <c r="AI884" s="25"/>
      <c r="AJ884" s="25"/>
    </row>
    <row r="885" spans="1:36" ht="12.75" customHeight="1" x14ac:dyDescent="0.25">
      <c r="A885" s="25"/>
      <c r="B885" s="25"/>
      <c r="C885" s="25"/>
      <c r="D885" s="25"/>
      <c r="E885" s="25"/>
      <c r="F885" s="25"/>
      <c r="G885" s="25"/>
      <c r="H885" s="25"/>
      <c r="I885" s="25"/>
      <c r="J885" s="25"/>
      <c r="K885" s="25"/>
      <c r="L885" s="25"/>
      <c r="M885" s="25"/>
      <c r="N885" s="25"/>
      <c r="O885" s="25"/>
      <c r="P885" s="25"/>
      <c r="Q885" s="25"/>
      <c r="R885" s="25"/>
      <c r="S885" s="25"/>
      <c r="T885" s="174"/>
      <c r="U885" s="174"/>
      <c r="V885" s="174"/>
      <c r="W885" s="174"/>
      <c r="X885" s="25"/>
      <c r="Y885" s="25"/>
      <c r="Z885" s="25"/>
      <c r="AA885" s="25"/>
      <c r="AB885" s="25"/>
      <c r="AC885" s="25"/>
      <c r="AD885" s="25"/>
      <c r="AE885" s="25"/>
      <c r="AF885" s="25"/>
      <c r="AG885" s="25"/>
      <c r="AH885" s="25"/>
      <c r="AI885" s="25"/>
      <c r="AJ885" s="25"/>
    </row>
    <row r="886" spans="1:36" ht="12.75" customHeight="1" x14ac:dyDescent="0.25">
      <c r="A886" s="25"/>
      <c r="B886" s="25"/>
      <c r="C886" s="25"/>
      <c r="D886" s="25"/>
      <c r="E886" s="25"/>
      <c r="F886" s="25"/>
      <c r="G886" s="25"/>
      <c r="H886" s="25"/>
      <c r="I886" s="25"/>
      <c r="J886" s="25"/>
      <c r="K886" s="25"/>
      <c r="L886" s="25"/>
      <c r="M886" s="25"/>
      <c r="N886" s="25"/>
      <c r="O886" s="25"/>
      <c r="P886" s="25"/>
      <c r="Q886" s="25"/>
      <c r="R886" s="25"/>
      <c r="S886" s="25"/>
      <c r="T886" s="174"/>
      <c r="U886" s="174"/>
      <c r="V886" s="174"/>
      <c r="W886" s="174"/>
      <c r="X886" s="25"/>
      <c r="Y886" s="25"/>
      <c r="Z886" s="25"/>
      <c r="AA886" s="25"/>
      <c r="AB886" s="25"/>
      <c r="AC886" s="25"/>
      <c r="AD886" s="25"/>
      <c r="AE886" s="25"/>
      <c r="AF886" s="25"/>
      <c r="AG886" s="25"/>
      <c r="AH886" s="25"/>
      <c r="AI886" s="25"/>
      <c r="AJ886" s="25"/>
    </row>
    <row r="887" spans="1:36" ht="12.75" customHeight="1" x14ac:dyDescent="0.25">
      <c r="A887" s="25"/>
      <c r="B887" s="25"/>
      <c r="C887" s="25"/>
      <c r="D887" s="25"/>
      <c r="E887" s="25"/>
      <c r="F887" s="25"/>
      <c r="G887" s="25"/>
      <c r="H887" s="25"/>
      <c r="I887" s="25"/>
      <c r="J887" s="25"/>
      <c r="K887" s="25"/>
      <c r="L887" s="25"/>
      <c r="M887" s="25"/>
      <c r="N887" s="25"/>
      <c r="O887" s="25"/>
      <c r="P887" s="25"/>
      <c r="Q887" s="25"/>
      <c r="R887" s="25"/>
      <c r="S887" s="25"/>
      <c r="T887" s="174"/>
      <c r="U887" s="174"/>
      <c r="V887" s="174"/>
      <c r="W887" s="174"/>
      <c r="X887" s="25"/>
      <c r="Y887" s="25"/>
      <c r="Z887" s="25"/>
      <c r="AA887" s="25"/>
      <c r="AB887" s="25"/>
      <c r="AC887" s="25"/>
      <c r="AD887" s="25"/>
      <c r="AE887" s="25"/>
      <c r="AF887" s="25"/>
      <c r="AG887" s="25"/>
      <c r="AH887" s="25"/>
      <c r="AI887" s="25"/>
      <c r="AJ887" s="25"/>
    </row>
    <row r="888" spans="1:36" ht="12.75" customHeight="1" x14ac:dyDescent="0.25">
      <c r="A888" s="25"/>
      <c r="B888" s="25"/>
      <c r="C888" s="25"/>
      <c r="D888" s="25"/>
      <c r="E888" s="25"/>
      <c r="F888" s="25"/>
      <c r="G888" s="25"/>
      <c r="H888" s="25"/>
      <c r="I888" s="25"/>
      <c r="J888" s="25"/>
      <c r="K888" s="25"/>
      <c r="L888" s="25"/>
      <c r="M888" s="25"/>
      <c r="N888" s="25"/>
      <c r="O888" s="25"/>
      <c r="P888" s="25"/>
      <c r="Q888" s="25"/>
      <c r="R888" s="25"/>
      <c r="S888" s="25"/>
      <c r="T888" s="174"/>
      <c r="U888" s="174"/>
      <c r="V888" s="174"/>
      <c r="W888" s="174"/>
      <c r="X888" s="25"/>
      <c r="Y888" s="25"/>
      <c r="Z888" s="25"/>
      <c r="AA888" s="25"/>
      <c r="AB888" s="25"/>
      <c r="AC888" s="25"/>
      <c r="AD888" s="25"/>
      <c r="AE888" s="25"/>
      <c r="AF888" s="25"/>
      <c r="AG888" s="25"/>
      <c r="AH888" s="25"/>
      <c r="AI888" s="25"/>
      <c r="AJ888" s="25"/>
    </row>
    <row r="889" spans="1:36" ht="12.75" customHeight="1" x14ac:dyDescent="0.25">
      <c r="A889" s="25"/>
      <c r="B889" s="25"/>
      <c r="C889" s="25"/>
      <c r="D889" s="25"/>
      <c r="E889" s="25"/>
      <c r="F889" s="25"/>
      <c r="G889" s="25"/>
      <c r="H889" s="25"/>
      <c r="I889" s="25"/>
      <c r="J889" s="25"/>
      <c r="K889" s="25"/>
      <c r="L889" s="25"/>
      <c r="M889" s="25"/>
      <c r="N889" s="25"/>
      <c r="O889" s="25"/>
      <c r="P889" s="25"/>
      <c r="Q889" s="25"/>
      <c r="R889" s="25"/>
      <c r="S889" s="25"/>
      <c r="T889" s="174"/>
      <c r="U889" s="174"/>
      <c r="V889" s="174"/>
      <c r="W889" s="174"/>
      <c r="X889" s="25"/>
      <c r="Y889" s="25"/>
      <c r="Z889" s="25"/>
      <c r="AA889" s="25"/>
      <c r="AB889" s="25"/>
      <c r="AC889" s="25"/>
      <c r="AD889" s="25"/>
      <c r="AE889" s="25"/>
      <c r="AF889" s="25"/>
      <c r="AG889" s="25"/>
      <c r="AH889" s="25"/>
      <c r="AI889" s="25"/>
      <c r="AJ889" s="25"/>
    </row>
    <row r="890" spans="1:36" ht="12.75" customHeight="1" x14ac:dyDescent="0.25">
      <c r="A890" s="25"/>
      <c r="B890" s="25"/>
      <c r="C890" s="25"/>
      <c r="D890" s="25"/>
      <c r="E890" s="25"/>
      <c r="F890" s="25"/>
      <c r="G890" s="25"/>
      <c r="H890" s="25"/>
      <c r="I890" s="25"/>
      <c r="J890" s="25"/>
      <c r="K890" s="25"/>
      <c r="L890" s="25"/>
      <c r="M890" s="25"/>
      <c r="N890" s="25"/>
      <c r="O890" s="25"/>
      <c r="P890" s="25"/>
      <c r="Q890" s="25"/>
      <c r="R890" s="25"/>
      <c r="S890" s="25"/>
      <c r="T890" s="174"/>
      <c r="U890" s="174"/>
      <c r="V890" s="174"/>
      <c r="W890" s="174"/>
      <c r="X890" s="25"/>
      <c r="Y890" s="25"/>
      <c r="Z890" s="25"/>
      <c r="AA890" s="25"/>
      <c r="AB890" s="25"/>
      <c r="AC890" s="25"/>
      <c r="AD890" s="25"/>
      <c r="AE890" s="25"/>
      <c r="AF890" s="25"/>
      <c r="AG890" s="25"/>
      <c r="AH890" s="25"/>
      <c r="AI890" s="25"/>
      <c r="AJ890" s="25"/>
    </row>
    <row r="891" spans="1:36" ht="12.75" customHeight="1" x14ac:dyDescent="0.25">
      <c r="A891" s="25"/>
      <c r="B891" s="25"/>
      <c r="C891" s="25"/>
      <c r="D891" s="25"/>
      <c r="E891" s="25"/>
      <c r="F891" s="25"/>
      <c r="G891" s="25"/>
      <c r="H891" s="25"/>
      <c r="I891" s="25"/>
      <c r="J891" s="25"/>
      <c r="K891" s="25"/>
      <c r="L891" s="25"/>
      <c r="M891" s="25"/>
      <c r="N891" s="25"/>
      <c r="O891" s="25"/>
      <c r="P891" s="25"/>
      <c r="Q891" s="25"/>
      <c r="R891" s="25"/>
      <c r="S891" s="25"/>
      <c r="T891" s="174"/>
      <c r="U891" s="174"/>
      <c r="V891" s="174"/>
      <c r="W891" s="174"/>
      <c r="X891" s="25"/>
      <c r="Y891" s="25"/>
      <c r="Z891" s="25"/>
      <c r="AA891" s="25"/>
      <c r="AB891" s="25"/>
      <c r="AC891" s="25"/>
      <c r="AD891" s="25"/>
      <c r="AE891" s="25"/>
      <c r="AF891" s="25"/>
      <c r="AG891" s="25"/>
      <c r="AH891" s="25"/>
      <c r="AI891" s="25"/>
      <c r="AJ891" s="25"/>
    </row>
    <row r="892" spans="1:36" ht="12.75" customHeight="1" x14ac:dyDescent="0.25">
      <c r="A892" s="25"/>
      <c r="B892" s="25"/>
      <c r="C892" s="25"/>
      <c r="D892" s="25"/>
      <c r="E892" s="25"/>
      <c r="F892" s="25"/>
      <c r="G892" s="25"/>
      <c r="H892" s="25"/>
      <c r="I892" s="25"/>
      <c r="J892" s="25"/>
      <c r="K892" s="25"/>
      <c r="L892" s="25"/>
      <c r="M892" s="25"/>
      <c r="N892" s="25"/>
      <c r="O892" s="25"/>
      <c r="P892" s="25"/>
      <c r="Q892" s="25"/>
      <c r="R892" s="25"/>
      <c r="S892" s="25"/>
      <c r="T892" s="174"/>
      <c r="U892" s="174"/>
      <c r="V892" s="174"/>
      <c r="W892" s="174"/>
      <c r="X892" s="25"/>
      <c r="Y892" s="25"/>
      <c r="Z892" s="25"/>
      <c r="AA892" s="25"/>
      <c r="AB892" s="25"/>
      <c r="AC892" s="25"/>
      <c r="AD892" s="25"/>
      <c r="AE892" s="25"/>
      <c r="AF892" s="25"/>
      <c r="AG892" s="25"/>
      <c r="AH892" s="25"/>
      <c r="AI892" s="25"/>
      <c r="AJ892" s="25"/>
    </row>
    <row r="893" spans="1:36" ht="12.75" customHeight="1" x14ac:dyDescent="0.25">
      <c r="A893" s="25"/>
      <c r="B893" s="25"/>
      <c r="C893" s="25"/>
      <c r="D893" s="25"/>
      <c r="E893" s="25"/>
      <c r="F893" s="25"/>
      <c r="G893" s="25"/>
      <c r="H893" s="25"/>
      <c r="I893" s="25"/>
      <c r="J893" s="25"/>
      <c r="K893" s="25"/>
      <c r="L893" s="25"/>
      <c r="M893" s="25"/>
      <c r="N893" s="25"/>
      <c r="O893" s="25"/>
      <c r="P893" s="25"/>
      <c r="Q893" s="25"/>
      <c r="R893" s="25"/>
      <c r="S893" s="25"/>
      <c r="T893" s="174"/>
      <c r="U893" s="174"/>
      <c r="V893" s="174"/>
      <c r="W893" s="174"/>
      <c r="X893" s="25"/>
      <c r="Y893" s="25"/>
      <c r="Z893" s="25"/>
      <c r="AA893" s="25"/>
      <c r="AB893" s="25"/>
      <c r="AC893" s="25"/>
      <c r="AD893" s="25"/>
      <c r="AE893" s="25"/>
      <c r="AF893" s="25"/>
      <c r="AG893" s="25"/>
      <c r="AH893" s="25"/>
      <c r="AI893" s="25"/>
      <c r="AJ893" s="25"/>
    </row>
    <row r="894" spans="1:36" ht="12.75" customHeight="1" x14ac:dyDescent="0.25">
      <c r="A894" s="25"/>
      <c r="B894" s="25"/>
      <c r="C894" s="25"/>
      <c r="D894" s="25"/>
      <c r="E894" s="25"/>
      <c r="F894" s="25"/>
      <c r="G894" s="25"/>
      <c r="H894" s="25"/>
      <c r="I894" s="25"/>
      <c r="J894" s="25"/>
      <c r="K894" s="25"/>
      <c r="L894" s="25"/>
      <c r="M894" s="25"/>
      <c r="N894" s="25"/>
      <c r="O894" s="25"/>
      <c r="P894" s="25"/>
      <c r="Q894" s="25"/>
      <c r="R894" s="25"/>
      <c r="S894" s="25"/>
      <c r="T894" s="174"/>
      <c r="U894" s="174"/>
      <c r="V894" s="174"/>
      <c r="W894" s="174"/>
      <c r="X894" s="25"/>
      <c r="Y894" s="25"/>
      <c r="Z894" s="25"/>
      <c r="AA894" s="25"/>
      <c r="AB894" s="25"/>
      <c r="AC894" s="25"/>
      <c r="AD894" s="25"/>
      <c r="AE894" s="25"/>
      <c r="AF894" s="25"/>
      <c r="AG894" s="25"/>
      <c r="AH894" s="25"/>
      <c r="AI894" s="25"/>
      <c r="AJ894" s="25"/>
    </row>
    <row r="895" spans="1:36" ht="12.75" customHeight="1" x14ac:dyDescent="0.25">
      <c r="A895" s="25"/>
      <c r="B895" s="25"/>
      <c r="C895" s="25"/>
      <c r="D895" s="25"/>
      <c r="E895" s="25"/>
      <c r="F895" s="25"/>
      <c r="G895" s="25"/>
      <c r="H895" s="25"/>
      <c r="I895" s="25"/>
      <c r="J895" s="25"/>
      <c r="K895" s="25"/>
      <c r="L895" s="25"/>
      <c r="M895" s="25"/>
      <c r="N895" s="25"/>
      <c r="O895" s="25"/>
      <c r="P895" s="25"/>
      <c r="Q895" s="25"/>
      <c r="R895" s="25"/>
      <c r="S895" s="25"/>
      <c r="T895" s="174"/>
      <c r="U895" s="174"/>
      <c r="V895" s="174"/>
      <c r="W895" s="174"/>
      <c r="X895" s="25"/>
      <c r="Y895" s="25"/>
      <c r="Z895" s="25"/>
      <c r="AA895" s="25"/>
      <c r="AB895" s="25"/>
      <c r="AC895" s="25"/>
      <c r="AD895" s="25"/>
      <c r="AE895" s="25"/>
      <c r="AF895" s="25"/>
      <c r="AG895" s="25"/>
      <c r="AH895" s="25"/>
      <c r="AI895" s="25"/>
      <c r="AJ895" s="25"/>
    </row>
    <row r="896" spans="1:36" ht="12.75" customHeight="1" x14ac:dyDescent="0.25">
      <c r="A896" s="25"/>
      <c r="B896" s="25"/>
      <c r="C896" s="25"/>
      <c r="D896" s="25"/>
      <c r="E896" s="25"/>
      <c r="F896" s="25"/>
      <c r="G896" s="25"/>
      <c r="H896" s="25"/>
      <c r="I896" s="25"/>
      <c r="J896" s="25"/>
      <c r="K896" s="25"/>
      <c r="L896" s="25"/>
      <c r="M896" s="25"/>
      <c r="N896" s="25"/>
      <c r="O896" s="25"/>
      <c r="P896" s="25"/>
      <c r="Q896" s="25"/>
      <c r="R896" s="25"/>
      <c r="S896" s="25"/>
      <c r="T896" s="174"/>
      <c r="U896" s="174"/>
      <c r="V896" s="174"/>
      <c r="W896" s="174"/>
      <c r="X896" s="25"/>
      <c r="Y896" s="25"/>
      <c r="Z896" s="25"/>
      <c r="AA896" s="25"/>
      <c r="AB896" s="25"/>
      <c r="AC896" s="25"/>
      <c r="AD896" s="25"/>
      <c r="AE896" s="25"/>
      <c r="AF896" s="25"/>
      <c r="AG896" s="25"/>
      <c r="AH896" s="25"/>
      <c r="AI896" s="25"/>
      <c r="AJ896" s="25"/>
    </row>
    <row r="897" spans="1:36" ht="12.75" customHeight="1" x14ac:dyDescent="0.25">
      <c r="A897" s="25"/>
      <c r="B897" s="25"/>
      <c r="C897" s="25"/>
      <c r="D897" s="25"/>
      <c r="E897" s="25"/>
      <c r="F897" s="25"/>
      <c r="G897" s="25"/>
      <c r="H897" s="25"/>
      <c r="I897" s="25"/>
      <c r="J897" s="25"/>
      <c r="K897" s="25"/>
      <c r="L897" s="25"/>
      <c r="M897" s="25"/>
      <c r="N897" s="25"/>
      <c r="O897" s="25"/>
      <c r="P897" s="25"/>
      <c r="Q897" s="25"/>
      <c r="R897" s="25"/>
      <c r="S897" s="25"/>
      <c r="T897" s="174"/>
      <c r="U897" s="174"/>
      <c r="V897" s="174"/>
      <c r="W897" s="174"/>
      <c r="X897" s="25"/>
      <c r="Y897" s="25"/>
      <c r="Z897" s="25"/>
      <c r="AA897" s="25"/>
      <c r="AB897" s="25"/>
      <c r="AC897" s="25"/>
      <c r="AD897" s="25"/>
      <c r="AE897" s="25"/>
      <c r="AF897" s="25"/>
      <c r="AG897" s="25"/>
      <c r="AH897" s="25"/>
      <c r="AI897" s="25"/>
      <c r="AJ897" s="25"/>
    </row>
    <row r="898" spans="1:36" ht="12.75" customHeight="1" x14ac:dyDescent="0.25">
      <c r="A898" s="25"/>
      <c r="B898" s="25"/>
      <c r="C898" s="25"/>
      <c r="D898" s="25"/>
      <c r="E898" s="25"/>
      <c r="F898" s="25"/>
      <c r="G898" s="25"/>
      <c r="H898" s="25"/>
      <c r="I898" s="25"/>
      <c r="J898" s="25"/>
      <c r="K898" s="25"/>
      <c r="L898" s="25"/>
      <c r="M898" s="25"/>
      <c r="N898" s="25"/>
      <c r="O898" s="25"/>
      <c r="P898" s="25"/>
      <c r="Q898" s="25"/>
      <c r="R898" s="25"/>
      <c r="S898" s="25"/>
      <c r="T898" s="174"/>
      <c r="U898" s="174"/>
      <c r="V898" s="174"/>
      <c r="W898" s="174"/>
      <c r="X898" s="25"/>
      <c r="Y898" s="25"/>
      <c r="Z898" s="25"/>
      <c r="AA898" s="25"/>
      <c r="AB898" s="25"/>
      <c r="AC898" s="25"/>
      <c r="AD898" s="25"/>
      <c r="AE898" s="25"/>
      <c r="AF898" s="25"/>
      <c r="AG898" s="25"/>
      <c r="AH898" s="25"/>
      <c r="AI898" s="25"/>
      <c r="AJ898" s="25"/>
    </row>
    <row r="899" spans="1:36" ht="12.75" customHeight="1" x14ac:dyDescent="0.25">
      <c r="A899" s="25"/>
      <c r="B899" s="25"/>
      <c r="C899" s="25"/>
      <c r="D899" s="25"/>
      <c r="E899" s="25"/>
      <c r="F899" s="25"/>
      <c r="G899" s="25"/>
      <c r="H899" s="25"/>
      <c r="I899" s="25"/>
      <c r="J899" s="25"/>
      <c r="K899" s="25"/>
      <c r="L899" s="25"/>
      <c r="M899" s="25"/>
      <c r="N899" s="25"/>
      <c r="O899" s="25"/>
      <c r="P899" s="25"/>
      <c r="Q899" s="25"/>
      <c r="R899" s="25"/>
      <c r="S899" s="25"/>
      <c r="T899" s="174"/>
      <c r="U899" s="174"/>
      <c r="V899" s="174"/>
      <c r="W899" s="174"/>
      <c r="X899" s="25"/>
      <c r="Y899" s="25"/>
      <c r="Z899" s="25"/>
      <c r="AA899" s="25"/>
      <c r="AB899" s="25"/>
      <c r="AC899" s="25"/>
      <c r="AD899" s="25"/>
      <c r="AE899" s="25"/>
      <c r="AF899" s="25"/>
      <c r="AG899" s="25"/>
      <c r="AH899" s="25"/>
      <c r="AI899" s="25"/>
      <c r="AJ899" s="25"/>
    </row>
    <row r="900" spans="1:36" ht="12.75" customHeight="1" x14ac:dyDescent="0.25">
      <c r="A900" s="25"/>
      <c r="B900" s="25"/>
      <c r="C900" s="25"/>
      <c r="D900" s="25"/>
      <c r="E900" s="25"/>
      <c r="F900" s="25"/>
      <c r="G900" s="25"/>
      <c r="H900" s="25"/>
      <c r="I900" s="25"/>
      <c r="J900" s="25"/>
      <c r="K900" s="25"/>
      <c r="L900" s="25"/>
      <c r="M900" s="25"/>
      <c r="N900" s="25"/>
      <c r="O900" s="25"/>
      <c r="P900" s="25"/>
      <c r="Q900" s="25"/>
      <c r="R900" s="25"/>
      <c r="S900" s="25"/>
      <c r="T900" s="174"/>
      <c r="U900" s="174"/>
      <c r="V900" s="174"/>
      <c r="W900" s="174"/>
      <c r="X900" s="25"/>
      <c r="Y900" s="25"/>
      <c r="Z900" s="25"/>
      <c r="AA900" s="25"/>
      <c r="AB900" s="25"/>
      <c r="AC900" s="25"/>
      <c r="AD900" s="25"/>
      <c r="AE900" s="25"/>
      <c r="AF900" s="25"/>
      <c r="AG900" s="25"/>
      <c r="AH900" s="25"/>
      <c r="AI900" s="25"/>
      <c r="AJ900" s="25"/>
    </row>
    <row r="901" spans="1:36" ht="12.75" customHeight="1" x14ac:dyDescent="0.25">
      <c r="A901" s="25"/>
      <c r="B901" s="25"/>
      <c r="C901" s="25"/>
      <c r="D901" s="25"/>
      <c r="E901" s="25"/>
      <c r="F901" s="25"/>
      <c r="G901" s="25"/>
      <c r="H901" s="25"/>
      <c r="I901" s="25"/>
      <c r="J901" s="25"/>
      <c r="K901" s="25"/>
      <c r="L901" s="25"/>
      <c r="M901" s="25"/>
      <c r="N901" s="25"/>
      <c r="O901" s="25"/>
      <c r="P901" s="25"/>
      <c r="Q901" s="25"/>
      <c r="R901" s="25"/>
      <c r="S901" s="25"/>
      <c r="T901" s="174"/>
      <c r="U901" s="174"/>
      <c r="V901" s="174"/>
      <c r="W901" s="174"/>
      <c r="X901" s="25"/>
      <c r="Y901" s="25"/>
      <c r="Z901" s="25"/>
      <c r="AA901" s="25"/>
      <c r="AB901" s="25"/>
      <c r="AC901" s="25"/>
      <c r="AD901" s="25"/>
      <c r="AE901" s="25"/>
      <c r="AF901" s="25"/>
      <c r="AG901" s="25"/>
      <c r="AH901" s="25"/>
      <c r="AI901" s="25"/>
      <c r="AJ901" s="25"/>
    </row>
    <row r="902" spans="1:36" ht="12.75" customHeight="1" x14ac:dyDescent="0.25">
      <c r="A902" s="25"/>
      <c r="B902" s="25"/>
      <c r="C902" s="25"/>
      <c r="D902" s="25"/>
      <c r="E902" s="25"/>
      <c r="F902" s="25"/>
      <c r="G902" s="25"/>
      <c r="H902" s="25"/>
      <c r="I902" s="25"/>
      <c r="J902" s="25"/>
      <c r="K902" s="25"/>
      <c r="L902" s="25"/>
      <c r="M902" s="25"/>
      <c r="N902" s="25"/>
      <c r="O902" s="25"/>
      <c r="P902" s="25"/>
      <c r="Q902" s="25"/>
      <c r="R902" s="25"/>
      <c r="S902" s="25"/>
      <c r="T902" s="174"/>
      <c r="U902" s="174"/>
      <c r="V902" s="174"/>
      <c r="W902" s="174"/>
      <c r="X902" s="25"/>
      <c r="Y902" s="25"/>
      <c r="Z902" s="25"/>
      <c r="AA902" s="25"/>
      <c r="AB902" s="25"/>
      <c r="AC902" s="25"/>
      <c r="AD902" s="25"/>
      <c r="AE902" s="25"/>
      <c r="AF902" s="25"/>
      <c r="AG902" s="25"/>
      <c r="AH902" s="25"/>
      <c r="AI902" s="25"/>
      <c r="AJ902" s="25"/>
    </row>
    <row r="903" spans="1:36" ht="12.75" customHeight="1" x14ac:dyDescent="0.25">
      <c r="A903" s="25"/>
      <c r="B903" s="25"/>
      <c r="C903" s="25"/>
      <c r="D903" s="25"/>
      <c r="E903" s="25"/>
      <c r="F903" s="25"/>
      <c r="G903" s="25"/>
      <c r="H903" s="25"/>
      <c r="I903" s="25"/>
      <c r="J903" s="25"/>
      <c r="K903" s="25"/>
      <c r="L903" s="25"/>
      <c r="M903" s="25"/>
      <c r="N903" s="25"/>
      <c r="O903" s="25"/>
      <c r="P903" s="25"/>
      <c r="Q903" s="25"/>
      <c r="R903" s="25"/>
      <c r="S903" s="25"/>
      <c r="T903" s="174"/>
      <c r="U903" s="174"/>
      <c r="V903" s="174"/>
      <c r="W903" s="174"/>
      <c r="X903" s="25"/>
      <c r="Y903" s="25"/>
      <c r="Z903" s="25"/>
      <c r="AA903" s="25"/>
      <c r="AB903" s="25"/>
      <c r="AC903" s="25"/>
      <c r="AD903" s="25"/>
      <c r="AE903" s="25"/>
      <c r="AF903" s="25"/>
      <c r="AG903" s="25"/>
      <c r="AH903" s="25"/>
      <c r="AI903" s="25"/>
      <c r="AJ903" s="25"/>
    </row>
    <row r="904" spans="1:36" ht="12.75" customHeight="1" x14ac:dyDescent="0.25">
      <c r="A904" s="25"/>
      <c r="B904" s="25"/>
      <c r="C904" s="25"/>
      <c r="D904" s="25"/>
      <c r="E904" s="25"/>
      <c r="F904" s="25"/>
      <c r="G904" s="25"/>
      <c r="H904" s="25"/>
      <c r="I904" s="25"/>
      <c r="J904" s="25"/>
      <c r="K904" s="25"/>
      <c r="L904" s="25"/>
      <c r="M904" s="25"/>
      <c r="N904" s="25"/>
      <c r="O904" s="25"/>
      <c r="P904" s="25"/>
      <c r="Q904" s="25"/>
      <c r="R904" s="25"/>
      <c r="S904" s="25"/>
      <c r="T904" s="174"/>
      <c r="U904" s="174"/>
      <c r="V904" s="174"/>
      <c r="W904" s="174"/>
      <c r="X904" s="25"/>
      <c r="Y904" s="25"/>
      <c r="Z904" s="25"/>
      <c r="AA904" s="25"/>
      <c r="AB904" s="25"/>
      <c r="AC904" s="25"/>
      <c r="AD904" s="25"/>
      <c r="AE904" s="25"/>
      <c r="AF904" s="25"/>
      <c r="AG904" s="25"/>
      <c r="AH904" s="25"/>
      <c r="AI904" s="25"/>
      <c r="AJ904" s="25"/>
    </row>
    <row r="905" spans="1:36" ht="12.75" customHeight="1" x14ac:dyDescent="0.25">
      <c r="A905" s="25"/>
      <c r="B905" s="25"/>
      <c r="C905" s="25"/>
      <c r="D905" s="25"/>
      <c r="E905" s="25"/>
      <c r="F905" s="25"/>
      <c r="G905" s="25"/>
      <c r="H905" s="25"/>
      <c r="I905" s="25"/>
      <c r="J905" s="25"/>
      <c r="K905" s="25"/>
      <c r="L905" s="25"/>
      <c r="M905" s="25"/>
      <c r="N905" s="25"/>
      <c r="O905" s="25"/>
      <c r="P905" s="25"/>
      <c r="Q905" s="25"/>
      <c r="R905" s="25"/>
      <c r="S905" s="25"/>
      <c r="T905" s="174"/>
      <c r="U905" s="174"/>
      <c r="V905" s="174"/>
      <c r="W905" s="174"/>
      <c r="X905" s="25"/>
      <c r="Y905" s="25"/>
      <c r="Z905" s="25"/>
      <c r="AA905" s="25"/>
      <c r="AB905" s="25"/>
      <c r="AC905" s="25"/>
      <c r="AD905" s="25"/>
      <c r="AE905" s="25"/>
      <c r="AF905" s="25"/>
      <c r="AG905" s="25"/>
      <c r="AH905" s="25"/>
      <c r="AI905" s="25"/>
      <c r="AJ905" s="25"/>
    </row>
    <row r="906" spans="1:36" ht="12.75" customHeight="1" x14ac:dyDescent="0.25">
      <c r="A906" s="25"/>
      <c r="B906" s="25"/>
      <c r="C906" s="25"/>
      <c r="D906" s="25"/>
      <c r="E906" s="25"/>
      <c r="F906" s="25"/>
      <c r="G906" s="25"/>
      <c r="H906" s="25"/>
      <c r="I906" s="25"/>
      <c r="J906" s="25"/>
      <c r="K906" s="25"/>
      <c r="L906" s="25"/>
      <c r="M906" s="25"/>
      <c r="N906" s="25"/>
      <c r="O906" s="25"/>
      <c r="P906" s="25"/>
      <c r="Q906" s="25"/>
      <c r="R906" s="25"/>
      <c r="S906" s="25"/>
      <c r="T906" s="174"/>
      <c r="U906" s="174"/>
      <c r="V906" s="174"/>
      <c r="W906" s="174"/>
      <c r="X906" s="25"/>
      <c r="Y906" s="25"/>
      <c r="Z906" s="25"/>
      <c r="AA906" s="25"/>
      <c r="AB906" s="25"/>
      <c r="AC906" s="25"/>
      <c r="AD906" s="25"/>
      <c r="AE906" s="25"/>
      <c r="AF906" s="25"/>
      <c r="AG906" s="25"/>
      <c r="AH906" s="25"/>
      <c r="AI906" s="25"/>
      <c r="AJ906" s="25"/>
    </row>
    <row r="907" spans="1:36" ht="12.75" customHeight="1" x14ac:dyDescent="0.25">
      <c r="A907" s="25"/>
      <c r="B907" s="25"/>
      <c r="C907" s="25"/>
      <c r="D907" s="25"/>
      <c r="E907" s="25"/>
      <c r="F907" s="25"/>
      <c r="G907" s="25"/>
      <c r="H907" s="25"/>
      <c r="I907" s="25"/>
      <c r="J907" s="25"/>
      <c r="K907" s="25"/>
      <c r="L907" s="25"/>
      <c r="M907" s="25"/>
      <c r="N907" s="25"/>
      <c r="O907" s="25"/>
      <c r="P907" s="25"/>
      <c r="Q907" s="25"/>
      <c r="R907" s="25"/>
      <c r="S907" s="25"/>
      <c r="T907" s="174"/>
      <c r="U907" s="174"/>
      <c r="V907" s="174"/>
      <c r="W907" s="174"/>
      <c r="X907" s="25"/>
      <c r="Y907" s="25"/>
      <c r="Z907" s="25"/>
      <c r="AA907" s="25"/>
      <c r="AB907" s="25"/>
      <c r="AC907" s="25"/>
      <c r="AD907" s="25"/>
      <c r="AE907" s="25"/>
      <c r="AF907" s="25"/>
      <c r="AG907" s="25"/>
      <c r="AH907" s="25"/>
      <c r="AI907" s="25"/>
      <c r="AJ907" s="25"/>
    </row>
    <row r="908" spans="1:36" ht="12.75" customHeight="1" x14ac:dyDescent="0.25">
      <c r="A908" s="25"/>
      <c r="B908" s="25"/>
      <c r="C908" s="25"/>
      <c r="D908" s="25"/>
      <c r="E908" s="25"/>
      <c r="F908" s="25"/>
      <c r="G908" s="25"/>
      <c r="H908" s="25"/>
      <c r="I908" s="25"/>
      <c r="J908" s="25"/>
      <c r="K908" s="25"/>
      <c r="L908" s="25"/>
      <c r="M908" s="25"/>
      <c r="N908" s="25"/>
      <c r="O908" s="25"/>
      <c r="P908" s="25"/>
      <c r="Q908" s="25"/>
      <c r="R908" s="25"/>
      <c r="S908" s="25"/>
      <c r="T908" s="174"/>
      <c r="U908" s="174"/>
      <c r="V908" s="174"/>
      <c r="W908" s="174"/>
      <c r="X908" s="25"/>
      <c r="Y908" s="25"/>
      <c r="Z908" s="25"/>
      <c r="AA908" s="25"/>
      <c r="AB908" s="25"/>
      <c r="AC908" s="25"/>
      <c r="AD908" s="25"/>
      <c r="AE908" s="25"/>
      <c r="AF908" s="25"/>
      <c r="AG908" s="25"/>
      <c r="AH908" s="25"/>
      <c r="AI908" s="25"/>
      <c r="AJ908" s="25"/>
    </row>
    <row r="909" spans="1:36" ht="12.75" customHeight="1" x14ac:dyDescent="0.25">
      <c r="A909" s="25"/>
      <c r="B909" s="25"/>
      <c r="C909" s="25"/>
      <c r="D909" s="25"/>
      <c r="E909" s="25"/>
      <c r="F909" s="25"/>
      <c r="G909" s="25"/>
      <c r="H909" s="25"/>
      <c r="I909" s="25"/>
      <c r="J909" s="25"/>
      <c r="K909" s="25"/>
      <c r="L909" s="25"/>
      <c r="M909" s="25"/>
      <c r="N909" s="25"/>
      <c r="O909" s="25"/>
      <c r="P909" s="25"/>
      <c r="Q909" s="25"/>
      <c r="R909" s="25"/>
      <c r="S909" s="25"/>
      <c r="T909" s="174"/>
      <c r="U909" s="174"/>
      <c r="V909" s="174"/>
      <c r="W909" s="174"/>
      <c r="X909" s="25"/>
      <c r="Y909" s="25"/>
      <c r="Z909" s="25"/>
      <c r="AA909" s="25"/>
      <c r="AB909" s="25"/>
      <c r="AC909" s="25"/>
      <c r="AD909" s="25"/>
      <c r="AE909" s="25"/>
      <c r="AF909" s="25"/>
      <c r="AG909" s="25"/>
      <c r="AH909" s="25"/>
      <c r="AI909" s="25"/>
      <c r="AJ909" s="25"/>
    </row>
    <row r="910" spans="1:36" ht="12.75" customHeight="1" x14ac:dyDescent="0.25">
      <c r="A910" s="25"/>
      <c r="B910" s="25"/>
      <c r="C910" s="25"/>
      <c r="D910" s="25"/>
      <c r="E910" s="25"/>
      <c r="F910" s="25"/>
      <c r="G910" s="25"/>
      <c r="H910" s="25"/>
      <c r="I910" s="25"/>
      <c r="J910" s="25"/>
      <c r="K910" s="25"/>
      <c r="L910" s="25"/>
      <c r="M910" s="25"/>
      <c r="N910" s="25"/>
      <c r="O910" s="25"/>
      <c r="P910" s="25"/>
      <c r="Q910" s="25"/>
      <c r="R910" s="25"/>
      <c r="S910" s="25"/>
      <c r="T910" s="174"/>
      <c r="U910" s="174"/>
      <c r="V910" s="174"/>
      <c r="W910" s="174"/>
      <c r="X910" s="25"/>
      <c r="Y910" s="25"/>
      <c r="Z910" s="25"/>
      <c r="AA910" s="25"/>
      <c r="AB910" s="25"/>
      <c r="AC910" s="25"/>
      <c r="AD910" s="25"/>
      <c r="AE910" s="25"/>
      <c r="AF910" s="25"/>
      <c r="AG910" s="25"/>
      <c r="AH910" s="25"/>
      <c r="AI910" s="25"/>
      <c r="AJ910" s="25"/>
    </row>
    <row r="911" spans="1:36" ht="12.75" customHeight="1" x14ac:dyDescent="0.25">
      <c r="A911" s="25"/>
      <c r="B911" s="25"/>
      <c r="C911" s="25"/>
      <c r="D911" s="25"/>
      <c r="E911" s="25"/>
      <c r="F911" s="25"/>
      <c r="G911" s="25"/>
      <c r="H911" s="25"/>
      <c r="I911" s="25"/>
      <c r="J911" s="25"/>
      <c r="K911" s="25"/>
      <c r="L911" s="25"/>
      <c r="M911" s="25"/>
      <c r="N911" s="25"/>
      <c r="O911" s="25"/>
      <c r="P911" s="25"/>
      <c r="Q911" s="25"/>
      <c r="R911" s="25"/>
      <c r="S911" s="25"/>
      <c r="T911" s="174"/>
      <c r="U911" s="174"/>
      <c r="V911" s="174"/>
      <c r="W911" s="174"/>
      <c r="X911" s="25"/>
      <c r="Y911" s="25"/>
      <c r="Z911" s="25"/>
      <c r="AA911" s="25"/>
      <c r="AB911" s="25"/>
      <c r="AC911" s="25"/>
      <c r="AD911" s="25"/>
      <c r="AE911" s="25"/>
      <c r="AF911" s="25"/>
      <c r="AG911" s="25"/>
      <c r="AH911" s="25"/>
      <c r="AI911" s="25"/>
      <c r="AJ911" s="25"/>
    </row>
    <row r="912" spans="1:36" ht="12.75" customHeight="1" x14ac:dyDescent="0.25">
      <c r="A912" s="25"/>
      <c r="B912" s="25"/>
      <c r="C912" s="25"/>
      <c r="D912" s="25"/>
      <c r="E912" s="25"/>
      <c r="F912" s="25"/>
      <c r="G912" s="25"/>
      <c r="H912" s="25"/>
      <c r="I912" s="25"/>
      <c r="J912" s="25"/>
      <c r="K912" s="25"/>
      <c r="L912" s="25"/>
      <c r="M912" s="25"/>
      <c r="N912" s="25"/>
      <c r="O912" s="25"/>
      <c r="P912" s="25"/>
      <c r="Q912" s="25"/>
      <c r="R912" s="25"/>
      <c r="S912" s="25"/>
      <c r="T912" s="174"/>
      <c r="U912" s="174"/>
      <c r="V912" s="174"/>
      <c r="W912" s="174"/>
      <c r="X912" s="25"/>
      <c r="Y912" s="25"/>
      <c r="Z912" s="25"/>
      <c r="AA912" s="25"/>
      <c r="AB912" s="25"/>
      <c r="AC912" s="25"/>
      <c r="AD912" s="25"/>
      <c r="AE912" s="25"/>
      <c r="AF912" s="25"/>
      <c r="AG912" s="25"/>
      <c r="AH912" s="25"/>
      <c r="AI912" s="25"/>
      <c r="AJ912" s="25"/>
    </row>
    <row r="913" spans="1:36" ht="12.75" customHeight="1" x14ac:dyDescent="0.25">
      <c r="A913" s="25"/>
      <c r="B913" s="25"/>
      <c r="C913" s="25"/>
      <c r="D913" s="25"/>
      <c r="E913" s="25"/>
      <c r="F913" s="25"/>
      <c r="G913" s="25"/>
      <c r="H913" s="25"/>
      <c r="I913" s="25"/>
      <c r="J913" s="25"/>
      <c r="K913" s="25"/>
      <c r="L913" s="25"/>
      <c r="M913" s="25"/>
      <c r="N913" s="25"/>
      <c r="O913" s="25"/>
      <c r="P913" s="25"/>
      <c r="Q913" s="25"/>
      <c r="R913" s="25"/>
      <c r="S913" s="25"/>
      <c r="T913" s="174"/>
      <c r="U913" s="174"/>
      <c r="V913" s="174"/>
      <c r="W913" s="174"/>
      <c r="X913" s="25"/>
      <c r="Y913" s="25"/>
      <c r="Z913" s="25"/>
      <c r="AA913" s="25"/>
      <c r="AB913" s="25"/>
      <c r="AC913" s="25"/>
      <c r="AD913" s="25"/>
      <c r="AE913" s="25"/>
      <c r="AF913" s="25"/>
      <c r="AG913" s="25"/>
      <c r="AH913" s="25"/>
      <c r="AI913" s="25"/>
      <c r="AJ913" s="25"/>
    </row>
    <row r="914" spans="1:36" ht="12.75" customHeight="1" x14ac:dyDescent="0.25">
      <c r="A914" s="25"/>
      <c r="B914" s="25"/>
      <c r="C914" s="25"/>
      <c r="D914" s="25"/>
      <c r="E914" s="25"/>
      <c r="F914" s="25"/>
      <c r="G914" s="25"/>
      <c r="H914" s="25"/>
      <c r="I914" s="25"/>
      <c r="J914" s="25"/>
      <c r="K914" s="25"/>
      <c r="L914" s="25"/>
      <c r="M914" s="25"/>
      <c r="N914" s="25"/>
      <c r="O914" s="25"/>
      <c r="P914" s="25"/>
      <c r="Q914" s="25"/>
      <c r="R914" s="25"/>
      <c r="S914" s="25"/>
      <c r="T914" s="174"/>
      <c r="U914" s="174"/>
      <c r="V914" s="174"/>
      <c r="W914" s="174"/>
      <c r="X914" s="25"/>
      <c r="Y914" s="25"/>
      <c r="Z914" s="25"/>
      <c r="AA914" s="25"/>
      <c r="AB914" s="25"/>
      <c r="AC914" s="25"/>
      <c r="AD914" s="25"/>
      <c r="AE914" s="25"/>
      <c r="AF914" s="25"/>
      <c r="AG914" s="25"/>
      <c r="AH914" s="25"/>
      <c r="AI914" s="25"/>
      <c r="AJ914" s="25"/>
    </row>
    <row r="915" spans="1:36" ht="12.75" customHeight="1" x14ac:dyDescent="0.25">
      <c r="A915" s="25"/>
      <c r="B915" s="25"/>
      <c r="C915" s="25"/>
      <c r="D915" s="25"/>
      <c r="E915" s="25"/>
      <c r="F915" s="25"/>
      <c r="G915" s="25"/>
      <c r="H915" s="25"/>
      <c r="I915" s="25"/>
      <c r="J915" s="25"/>
      <c r="K915" s="25"/>
      <c r="L915" s="25"/>
      <c r="M915" s="25"/>
      <c r="N915" s="25"/>
      <c r="O915" s="25"/>
      <c r="P915" s="25"/>
      <c r="Q915" s="25"/>
      <c r="R915" s="25"/>
      <c r="S915" s="25"/>
      <c r="T915" s="174"/>
      <c r="U915" s="174"/>
      <c r="V915" s="174"/>
      <c r="W915" s="174"/>
      <c r="X915" s="25"/>
      <c r="Y915" s="25"/>
      <c r="Z915" s="25"/>
      <c r="AA915" s="25"/>
      <c r="AB915" s="25"/>
      <c r="AC915" s="25"/>
      <c r="AD915" s="25"/>
      <c r="AE915" s="25"/>
      <c r="AF915" s="25"/>
      <c r="AG915" s="25"/>
      <c r="AH915" s="25"/>
      <c r="AI915" s="25"/>
      <c r="AJ915" s="25"/>
    </row>
    <row r="916" spans="1:36" ht="12.75" customHeight="1" x14ac:dyDescent="0.25">
      <c r="A916" s="25"/>
      <c r="B916" s="25"/>
      <c r="C916" s="25"/>
      <c r="D916" s="25"/>
      <c r="E916" s="25"/>
      <c r="F916" s="25"/>
      <c r="G916" s="25"/>
      <c r="H916" s="25"/>
      <c r="I916" s="25"/>
      <c r="J916" s="25"/>
      <c r="K916" s="25"/>
      <c r="L916" s="25"/>
      <c r="M916" s="25"/>
      <c r="N916" s="25"/>
      <c r="O916" s="25"/>
      <c r="P916" s="25"/>
      <c r="Q916" s="25"/>
      <c r="R916" s="25"/>
      <c r="S916" s="25"/>
      <c r="T916" s="174"/>
      <c r="U916" s="174"/>
      <c r="V916" s="174"/>
      <c r="W916" s="174"/>
      <c r="X916" s="25"/>
      <c r="Y916" s="25"/>
      <c r="Z916" s="25"/>
      <c r="AA916" s="25"/>
      <c r="AB916" s="25"/>
      <c r="AC916" s="25"/>
      <c r="AD916" s="25"/>
      <c r="AE916" s="25"/>
      <c r="AF916" s="25"/>
      <c r="AG916" s="25"/>
      <c r="AH916" s="25"/>
      <c r="AI916" s="25"/>
      <c r="AJ916" s="25"/>
    </row>
    <row r="917" spans="1:36" ht="12.75" customHeight="1" x14ac:dyDescent="0.25">
      <c r="A917" s="25"/>
      <c r="B917" s="25"/>
      <c r="C917" s="25"/>
      <c r="D917" s="25"/>
      <c r="E917" s="25"/>
      <c r="F917" s="25"/>
      <c r="G917" s="25"/>
      <c r="H917" s="25"/>
      <c r="I917" s="25"/>
      <c r="J917" s="25"/>
      <c r="K917" s="25"/>
      <c r="L917" s="25"/>
      <c r="M917" s="25"/>
      <c r="N917" s="25"/>
      <c r="O917" s="25"/>
      <c r="P917" s="25"/>
      <c r="Q917" s="25"/>
      <c r="R917" s="25"/>
      <c r="S917" s="25"/>
      <c r="T917" s="174"/>
      <c r="U917" s="174"/>
      <c r="V917" s="174"/>
      <c r="W917" s="174"/>
      <c r="X917" s="25"/>
      <c r="Y917" s="25"/>
      <c r="Z917" s="25"/>
      <c r="AA917" s="25"/>
      <c r="AB917" s="25"/>
      <c r="AC917" s="25"/>
      <c r="AD917" s="25"/>
      <c r="AE917" s="25"/>
      <c r="AF917" s="25"/>
      <c r="AG917" s="25"/>
      <c r="AH917" s="25"/>
      <c r="AI917" s="25"/>
      <c r="AJ917" s="25"/>
    </row>
    <row r="918" spans="1:36" ht="12.75" customHeight="1" x14ac:dyDescent="0.25">
      <c r="A918" s="25"/>
      <c r="B918" s="25"/>
      <c r="C918" s="25"/>
      <c r="D918" s="25"/>
      <c r="E918" s="25"/>
      <c r="F918" s="25"/>
      <c r="G918" s="25"/>
      <c r="H918" s="25"/>
      <c r="I918" s="25"/>
      <c r="J918" s="25"/>
      <c r="K918" s="25"/>
      <c r="L918" s="25"/>
      <c r="M918" s="25"/>
      <c r="N918" s="25"/>
      <c r="O918" s="25"/>
      <c r="P918" s="25"/>
      <c r="Q918" s="25"/>
      <c r="R918" s="25"/>
      <c r="S918" s="25"/>
      <c r="T918" s="174"/>
      <c r="U918" s="174"/>
      <c r="V918" s="174"/>
      <c r="W918" s="174"/>
      <c r="X918" s="25"/>
      <c r="Y918" s="25"/>
      <c r="Z918" s="25"/>
      <c r="AA918" s="25"/>
      <c r="AB918" s="25"/>
      <c r="AC918" s="25"/>
      <c r="AD918" s="25"/>
      <c r="AE918" s="25"/>
      <c r="AF918" s="25"/>
      <c r="AG918" s="25"/>
      <c r="AH918" s="25"/>
      <c r="AI918" s="25"/>
      <c r="AJ918" s="25"/>
    </row>
    <row r="919" spans="1:36" ht="12.75" customHeight="1" x14ac:dyDescent="0.25">
      <c r="A919" s="25"/>
      <c r="B919" s="25"/>
      <c r="C919" s="25"/>
      <c r="D919" s="25"/>
      <c r="E919" s="25"/>
      <c r="F919" s="25"/>
      <c r="G919" s="25"/>
      <c r="H919" s="25"/>
      <c r="I919" s="25"/>
      <c r="J919" s="25"/>
      <c r="K919" s="25"/>
      <c r="L919" s="25"/>
      <c r="M919" s="25"/>
      <c r="N919" s="25"/>
      <c r="O919" s="25"/>
      <c r="P919" s="25"/>
      <c r="Q919" s="25"/>
      <c r="R919" s="25"/>
      <c r="S919" s="25"/>
      <c r="T919" s="174"/>
      <c r="U919" s="174"/>
      <c r="V919" s="174"/>
      <c r="W919" s="174"/>
      <c r="X919" s="25"/>
      <c r="Y919" s="25"/>
      <c r="Z919" s="25"/>
      <c r="AA919" s="25"/>
      <c r="AB919" s="25"/>
      <c r="AC919" s="25"/>
      <c r="AD919" s="25"/>
      <c r="AE919" s="25"/>
      <c r="AF919" s="25"/>
      <c r="AG919" s="25"/>
      <c r="AH919" s="25"/>
      <c r="AI919" s="25"/>
      <c r="AJ919" s="25"/>
    </row>
    <row r="920" spans="1:36" ht="12.75" customHeight="1" x14ac:dyDescent="0.25">
      <c r="A920" s="25"/>
      <c r="B920" s="25"/>
      <c r="C920" s="25"/>
      <c r="D920" s="25"/>
      <c r="E920" s="25"/>
      <c r="F920" s="25"/>
      <c r="G920" s="25"/>
      <c r="H920" s="25"/>
      <c r="I920" s="25"/>
      <c r="J920" s="25"/>
      <c r="K920" s="25"/>
      <c r="L920" s="25"/>
      <c r="M920" s="25"/>
      <c r="N920" s="25"/>
      <c r="O920" s="25"/>
      <c r="P920" s="25"/>
      <c r="Q920" s="25"/>
      <c r="R920" s="25"/>
      <c r="S920" s="25"/>
      <c r="T920" s="174"/>
      <c r="U920" s="174"/>
      <c r="V920" s="174"/>
      <c r="W920" s="174"/>
      <c r="X920" s="25"/>
      <c r="Y920" s="25"/>
      <c r="Z920" s="25"/>
      <c r="AA920" s="25"/>
      <c r="AB920" s="25"/>
      <c r="AC920" s="25"/>
      <c r="AD920" s="25"/>
      <c r="AE920" s="25"/>
      <c r="AF920" s="25"/>
      <c r="AG920" s="25"/>
      <c r="AH920" s="25"/>
      <c r="AI920" s="25"/>
      <c r="AJ920" s="25"/>
    </row>
    <row r="921" spans="1:36" ht="12.75" customHeight="1" x14ac:dyDescent="0.25">
      <c r="A921" s="25"/>
      <c r="B921" s="25"/>
      <c r="C921" s="25"/>
      <c r="D921" s="25"/>
      <c r="E921" s="25"/>
      <c r="F921" s="25"/>
      <c r="G921" s="25"/>
      <c r="H921" s="25"/>
      <c r="I921" s="25"/>
      <c r="J921" s="25"/>
      <c r="K921" s="25"/>
      <c r="L921" s="25"/>
      <c r="M921" s="25"/>
      <c r="N921" s="25"/>
      <c r="O921" s="25"/>
      <c r="P921" s="25"/>
      <c r="Q921" s="25"/>
      <c r="R921" s="25"/>
      <c r="S921" s="25"/>
      <c r="T921" s="174"/>
      <c r="U921" s="174"/>
      <c r="V921" s="174"/>
      <c r="W921" s="174"/>
      <c r="X921" s="25"/>
      <c r="Y921" s="25"/>
      <c r="Z921" s="25"/>
      <c r="AA921" s="25"/>
      <c r="AB921" s="25"/>
      <c r="AC921" s="25"/>
      <c r="AD921" s="25"/>
      <c r="AE921" s="25"/>
      <c r="AF921" s="25"/>
      <c r="AG921" s="25"/>
      <c r="AH921" s="25"/>
      <c r="AI921" s="25"/>
      <c r="AJ921" s="25"/>
    </row>
    <row r="922" spans="1:36" ht="12.75" customHeight="1" x14ac:dyDescent="0.25">
      <c r="A922" s="25"/>
      <c r="B922" s="25"/>
      <c r="C922" s="25"/>
      <c r="D922" s="25"/>
      <c r="E922" s="25"/>
      <c r="F922" s="25"/>
      <c r="G922" s="25"/>
      <c r="H922" s="25"/>
      <c r="I922" s="25"/>
      <c r="J922" s="25"/>
      <c r="K922" s="25"/>
      <c r="L922" s="25"/>
      <c r="M922" s="25"/>
      <c r="N922" s="25"/>
      <c r="O922" s="25"/>
      <c r="P922" s="25"/>
      <c r="Q922" s="25"/>
      <c r="R922" s="25"/>
      <c r="S922" s="25"/>
      <c r="T922" s="174"/>
      <c r="U922" s="174"/>
      <c r="V922" s="174"/>
      <c r="W922" s="174"/>
      <c r="X922" s="25"/>
      <c r="Y922" s="25"/>
      <c r="Z922" s="25"/>
      <c r="AA922" s="25"/>
      <c r="AB922" s="25"/>
      <c r="AC922" s="25"/>
      <c r="AD922" s="25"/>
      <c r="AE922" s="25"/>
      <c r="AF922" s="25"/>
      <c r="AG922" s="25"/>
      <c r="AH922" s="25"/>
      <c r="AI922" s="25"/>
      <c r="AJ922" s="25"/>
    </row>
    <row r="923" spans="1:36" ht="12.75" customHeight="1" x14ac:dyDescent="0.25">
      <c r="A923" s="25"/>
      <c r="B923" s="25"/>
      <c r="C923" s="25"/>
      <c r="D923" s="25"/>
      <c r="E923" s="25"/>
      <c r="F923" s="25"/>
      <c r="G923" s="25"/>
      <c r="H923" s="25"/>
      <c r="I923" s="25"/>
      <c r="J923" s="25"/>
      <c r="K923" s="25"/>
      <c r="L923" s="25"/>
      <c r="M923" s="25"/>
      <c r="N923" s="25"/>
      <c r="O923" s="25"/>
      <c r="P923" s="25"/>
      <c r="Q923" s="25"/>
      <c r="R923" s="25"/>
      <c r="S923" s="25"/>
      <c r="T923" s="174"/>
      <c r="U923" s="174"/>
      <c r="V923" s="174"/>
      <c r="W923" s="174"/>
      <c r="X923" s="25"/>
      <c r="Y923" s="25"/>
      <c r="Z923" s="25"/>
      <c r="AA923" s="25"/>
      <c r="AB923" s="25"/>
      <c r="AC923" s="25"/>
      <c r="AD923" s="25"/>
      <c r="AE923" s="25"/>
      <c r="AF923" s="25"/>
      <c r="AG923" s="25"/>
      <c r="AH923" s="25"/>
      <c r="AI923" s="25"/>
      <c r="AJ923" s="25"/>
    </row>
    <row r="924" spans="1:36" ht="12.75" customHeight="1" x14ac:dyDescent="0.25">
      <c r="A924" s="25"/>
      <c r="B924" s="25"/>
      <c r="C924" s="25"/>
      <c r="D924" s="25"/>
      <c r="E924" s="25"/>
      <c r="F924" s="25"/>
      <c r="G924" s="25"/>
      <c r="H924" s="25"/>
      <c r="I924" s="25"/>
      <c r="J924" s="25"/>
      <c r="K924" s="25"/>
      <c r="L924" s="25"/>
      <c r="M924" s="25"/>
      <c r="N924" s="25"/>
      <c r="O924" s="25"/>
      <c r="P924" s="25"/>
      <c r="Q924" s="25"/>
      <c r="R924" s="25"/>
      <c r="S924" s="25"/>
      <c r="T924" s="174"/>
      <c r="U924" s="174"/>
      <c r="V924" s="174"/>
      <c r="W924" s="174"/>
      <c r="X924" s="25"/>
      <c r="Y924" s="25"/>
      <c r="Z924" s="25"/>
      <c r="AA924" s="25"/>
      <c r="AB924" s="25"/>
      <c r="AC924" s="25"/>
      <c r="AD924" s="25"/>
      <c r="AE924" s="25"/>
      <c r="AF924" s="25"/>
      <c r="AG924" s="25"/>
      <c r="AH924" s="25"/>
      <c r="AI924" s="25"/>
      <c r="AJ924" s="25"/>
    </row>
    <row r="925" spans="1:36" ht="12.75" customHeight="1" x14ac:dyDescent="0.25">
      <c r="A925" s="25"/>
      <c r="B925" s="25"/>
      <c r="C925" s="25"/>
      <c r="D925" s="25"/>
      <c r="E925" s="25"/>
      <c r="F925" s="25"/>
      <c r="G925" s="25"/>
      <c r="H925" s="25"/>
      <c r="I925" s="25"/>
      <c r="J925" s="25"/>
      <c r="K925" s="25"/>
      <c r="L925" s="25"/>
      <c r="M925" s="25"/>
      <c r="N925" s="25"/>
      <c r="O925" s="25"/>
      <c r="P925" s="25"/>
      <c r="Q925" s="25"/>
      <c r="R925" s="25"/>
      <c r="S925" s="25"/>
      <c r="T925" s="174"/>
      <c r="U925" s="174"/>
      <c r="V925" s="174"/>
      <c r="W925" s="174"/>
      <c r="X925" s="25"/>
      <c r="Y925" s="25"/>
      <c r="Z925" s="25"/>
      <c r="AA925" s="25"/>
      <c r="AB925" s="25"/>
      <c r="AC925" s="25"/>
      <c r="AD925" s="25"/>
      <c r="AE925" s="25"/>
      <c r="AF925" s="25"/>
      <c r="AG925" s="25"/>
      <c r="AH925" s="25"/>
      <c r="AI925" s="25"/>
      <c r="AJ925" s="25"/>
    </row>
    <row r="926" spans="1:36" ht="12.75" customHeight="1" x14ac:dyDescent="0.25">
      <c r="A926" s="25"/>
      <c r="B926" s="25"/>
      <c r="C926" s="25"/>
      <c r="D926" s="25"/>
      <c r="E926" s="25"/>
      <c r="F926" s="25"/>
      <c r="G926" s="25"/>
      <c r="H926" s="25"/>
      <c r="I926" s="25"/>
      <c r="J926" s="25"/>
      <c r="K926" s="25"/>
      <c r="L926" s="25"/>
      <c r="M926" s="25"/>
      <c r="N926" s="25"/>
      <c r="O926" s="25"/>
      <c r="P926" s="25"/>
      <c r="Q926" s="25"/>
      <c r="R926" s="25"/>
      <c r="S926" s="25"/>
      <c r="T926" s="174"/>
      <c r="U926" s="174"/>
      <c r="V926" s="174"/>
      <c r="W926" s="174"/>
      <c r="X926" s="25"/>
      <c r="Y926" s="25"/>
      <c r="Z926" s="25"/>
      <c r="AA926" s="25"/>
      <c r="AB926" s="25"/>
      <c r="AC926" s="25"/>
      <c r="AD926" s="25"/>
      <c r="AE926" s="25"/>
      <c r="AF926" s="25"/>
      <c r="AG926" s="25"/>
      <c r="AH926" s="25"/>
      <c r="AI926" s="25"/>
      <c r="AJ926" s="25"/>
    </row>
    <row r="927" spans="1:36" ht="12.75" customHeight="1" x14ac:dyDescent="0.25">
      <c r="A927" s="25"/>
      <c r="B927" s="25"/>
      <c r="C927" s="25"/>
      <c r="D927" s="25"/>
      <c r="E927" s="25"/>
      <c r="F927" s="25"/>
      <c r="G927" s="25"/>
      <c r="H927" s="25"/>
      <c r="I927" s="25"/>
      <c r="J927" s="25"/>
      <c r="K927" s="25"/>
      <c r="L927" s="25"/>
      <c r="M927" s="25"/>
      <c r="N927" s="25"/>
      <c r="O927" s="25"/>
      <c r="P927" s="25"/>
      <c r="Q927" s="25"/>
      <c r="R927" s="25"/>
      <c r="S927" s="25"/>
      <c r="T927" s="174"/>
      <c r="U927" s="174"/>
      <c r="V927" s="174"/>
      <c r="W927" s="174"/>
      <c r="X927" s="25"/>
      <c r="Y927" s="25"/>
      <c r="Z927" s="25"/>
      <c r="AA927" s="25"/>
      <c r="AB927" s="25"/>
      <c r="AC927" s="25"/>
      <c r="AD927" s="25"/>
      <c r="AE927" s="25"/>
      <c r="AF927" s="25"/>
      <c r="AG927" s="25"/>
      <c r="AH927" s="25"/>
      <c r="AI927" s="25"/>
      <c r="AJ927" s="25"/>
    </row>
    <row r="928" spans="1:36" ht="12.75" customHeight="1" x14ac:dyDescent="0.25">
      <c r="A928" s="25"/>
      <c r="B928" s="25"/>
      <c r="C928" s="25"/>
      <c r="D928" s="25"/>
      <c r="E928" s="25"/>
      <c r="F928" s="25"/>
      <c r="G928" s="25"/>
      <c r="H928" s="25"/>
      <c r="I928" s="25"/>
      <c r="J928" s="25"/>
      <c r="K928" s="25"/>
      <c r="L928" s="25"/>
      <c r="M928" s="25"/>
      <c r="N928" s="25"/>
      <c r="O928" s="25"/>
      <c r="P928" s="25"/>
      <c r="Q928" s="25"/>
      <c r="R928" s="25"/>
      <c r="S928" s="25"/>
      <c r="T928" s="174"/>
      <c r="U928" s="174"/>
      <c r="V928" s="174"/>
      <c r="W928" s="174"/>
      <c r="X928" s="25"/>
      <c r="Y928" s="25"/>
      <c r="Z928" s="25"/>
      <c r="AA928" s="25"/>
      <c r="AB928" s="25"/>
      <c r="AC928" s="25"/>
      <c r="AD928" s="25"/>
      <c r="AE928" s="25"/>
      <c r="AF928" s="25"/>
      <c r="AG928" s="25"/>
      <c r="AH928" s="25"/>
      <c r="AI928" s="25"/>
      <c r="AJ928" s="25"/>
    </row>
    <row r="929" spans="1:36" ht="12.75" customHeight="1" x14ac:dyDescent="0.25">
      <c r="A929" s="25"/>
      <c r="B929" s="25"/>
      <c r="C929" s="25"/>
      <c r="D929" s="25"/>
      <c r="E929" s="25"/>
      <c r="F929" s="25"/>
      <c r="G929" s="25"/>
      <c r="H929" s="25"/>
      <c r="I929" s="25"/>
      <c r="J929" s="25"/>
      <c r="K929" s="25"/>
      <c r="L929" s="25"/>
      <c r="M929" s="25"/>
      <c r="N929" s="25"/>
      <c r="O929" s="25"/>
      <c r="P929" s="25"/>
      <c r="Q929" s="25"/>
      <c r="R929" s="25"/>
      <c r="S929" s="25"/>
      <c r="T929" s="174"/>
      <c r="U929" s="174"/>
      <c r="V929" s="174"/>
      <c r="W929" s="174"/>
      <c r="X929" s="25"/>
      <c r="Y929" s="25"/>
      <c r="Z929" s="25"/>
      <c r="AA929" s="25"/>
      <c r="AB929" s="25"/>
      <c r="AC929" s="25"/>
      <c r="AD929" s="25"/>
      <c r="AE929" s="25"/>
      <c r="AF929" s="25"/>
      <c r="AG929" s="25"/>
      <c r="AH929" s="25"/>
      <c r="AI929" s="25"/>
      <c r="AJ929" s="25"/>
    </row>
    <row r="930" spans="1:36" ht="12.75" customHeight="1" x14ac:dyDescent="0.25">
      <c r="A930" s="25"/>
      <c r="B930" s="25"/>
      <c r="C930" s="25"/>
      <c r="D930" s="25"/>
      <c r="E930" s="25"/>
      <c r="F930" s="25"/>
      <c r="G930" s="25"/>
      <c r="H930" s="25"/>
      <c r="I930" s="25"/>
      <c r="J930" s="25"/>
      <c r="K930" s="25"/>
      <c r="L930" s="25"/>
      <c r="M930" s="25"/>
      <c r="N930" s="25"/>
      <c r="O930" s="25"/>
      <c r="P930" s="25"/>
      <c r="Q930" s="25"/>
      <c r="R930" s="25"/>
      <c r="S930" s="25"/>
      <c r="T930" s="174"/>
      <c r="U930" s="174"/>
      <c r="V930" s="174"/>
      <c r="W930" s="174"/>
      <c r="X930" s="25"/>
      <c r="Y930" s="25"/>
      <c r="Z930" s="25"/>
      <c r="AA930" s="25"/>
      <c r="AB930" s="25"/>
      <c r="AC930" s="25"/>
      <c r="AD930" s="25"/>
      <c r="AE930" s="25"/>
      <c r="AF930" s="25"/>
      <c r="AG930" s="25"/>
      <c r="AH930" s="25"/>
      <c r="AI930" s="25"/>
      <c r="AJ930" s="25"/>
    </row>
    <row r="931" spans="1:36" ht="12.75" customHeight="1" x14ac:dyDescent="0.25">
      <c r="A931" s="25"/>
      <c r="B931" s="25"/>
      <c r="C931" s="25"/>
      <c r="D931" s="25"/>
      <c r="E931" s="25"/>
      <c r="F931" s="25"/>
      <c r="G931" s="25"/>
      <c r="H931" s="25"/>
      <c r="I931" s="25"/>
      <c r="J931" s="25"/>
      <c r="K931" s="25"/>
      <c r="L931" s="25"/>
      <c r="M931" s="25"/>
      <c r="N931" s="25"/>
      <c r="O931" s="25"/>
      <c r="P931" s="25"/>
      <c r="Q931" s="25"/>
      <c r="R931" s="25"/>
      <c r="S931" s="25"/>
      <c r="T931" s="174"/>
      <c r="U931" s="174"/>
      <c r="V931" s="174"/>
      <c r="W931" s="174"/>
      <c r="X931" s="25"/>
      <c r="Y931" s="25"/>
      <c r="Z931" s="25"/>
      <c r="AA931" s="25"/>
      <c r="AB931" s="25"/>
      <c r="AC931" s="25"/>
      <c r="AD931" s="25"/>
      <c r="AE931" s="25"/>
      <c r="AF931" s="25"/>
      <c r="AG931" s="25"/>
      <c r="AH931" s="25"/>
      <c r="AI931" s="25"/>
      <c r="AJ931" s="25"/>
    </row>
    <row r="932" spans="1:36" ht="12.75" customHeight="1" x14ac:dyDescent="0.25">
      <c r="A932" s="25"/>
      <c r="B932" s="25"/>
      <c r="C932" s="25"/>
      <c r="D932" s="25"/>
      <c r="E932" s="25"/>
      <c r="F932" s="25"/>
      <c r="G932" s="25"/>
      <c r="H932" s="25"/>
      <c r="I932" s="25"/>
      <c r="J932" s="25"/>
      <c r="K932" s="25"/>
      <c r="L932" s="25"/>
      <c r="M932" s="25"/>
      <c r="N932" s="25"/>
      <c r="O932" s="25"/>
      <c r="P932" s="25"/>
      <c r="Q932" s="25"/>
      <c r="R932" s="25"/>
      <c r="S932" s="25"/>
      <c r="T932" s="174"/>
      <c r="U932" s="174"/>
      <c r="V932" s="174"/>
      <c r="W932" s="174"/>
      <c r="X932" s="25"/>
      <c r="Y932" s="25"/>
      <c r="Z932" s="25"/>
      <c r="AA932" s="25"/>
      <c r="AB932" s="25"/>
      <c r="AC932" s="25"/>
      <c r="AD932" s="25"/>
      <c r="AE932" s="25"/>
      <c r="AF932" s="25"/>
      <c r="AG932" s="25"/>
      <c r="AH932" s="25"/>
      <c r="AI932" s="25"/>
      <c r="AJ932" s="25"/>
    </row>
    <row r="933" spans="1:36" ht="12.75" customHeight="1" x14ac:dyDescent="0.25">
      <c r="A933" s="25"/>
      <c r="B933" s="25"/>
      <c r="C933" s="25"/>
      <c r="D933" s="25"/>
      <c r="E933" s="25"/>
      <c r="F933" s="25"/>
      <c r="G933" s="25"/>
      <c r="H933" s="25"/>
      <c r="I933" s="25"/>
      <c r="J933" s="25"/>
      <c r="K933" s="25"/>
      <c r="L933" s="25"/>
      <c r="M933" s="25"/>
      <c r="N933" s="25"/>
      <c r="O933" s="25"/>
      <c r="P933" s="25"/>
      <c r="Q933" s="25"/>
      <c r="R933" s="25"/>
      <c r="S933" s="25"/>
      <c r="T933" s="174"/>
      <c r="U933" s="174"/>
      <c r="V933" s="174"/>
      <c r="W933" s="174"/>
      <c r="X933" s="25"/>
      <c r="Y933" s="25"/>
      <c r="Z933" s="25"/>
      <c r="AA933" s="25"/>
      <c r="AB933" s="25"/>
      <c r="AC933" s="25"/>
      <c r="AD933" s="25"/>
      <c r="AE933" s="25"/>
      <c r="AF933" s="25"/>
      <c r="AG933" s="25"/>
      <c r="AH933" s="25"/>
      <c r="AI933" s="25"/>
      <c r="AJ933" s="25"/>
    </row>
    <row r="934" spans="1:36" ht="12.75" customHeight="1" x14ac:dyDescent="0.25">
      <c r="A934" s="25"/>
      <c r="B934" s="25"/>
      <c r="C934" s="25"/>
      <c r="D934" s="25"/>
      <c r="E934" s="25"/>
      <c r="F934" s="25"/>
      <c r="G934" s="25"/>
      <c r="H934" s="25"/>
      <c r="I934" s="25"/>
      <c r="J934" s="25"/>
      <c r="K934" s="25"/>
      <c r="L934" s="25"/>
      <c r="M934" s="25"/>
      <c r="N934" s="25"/>
      <c r="O934" s="25"/>
      <c r="P934" s="25"/>
      <c r="Q934" s="25"/>
      <c r="R934" s="25"/>
      <c r="S934" s="25"/>
      <c r="T934" s="174"/>
      <c r="U934" s="174"/>
      <c r="V934" s="174"/>
      <c r="W934" s="174"/>
      <c r="X934" s="25"/>
      <c r="Y934" s="25"/>
      <c r="Z934" s="25"/>
      <c r="AA934" s="25"/>
      <c r="AB934" s="25"/>
      <c r="AC934" s="25"/>
      <c r="AD934" s="25"/>
      <c r="AE934" s="25"/>
      <c r="AF934" s="25"/>
      <c r="AG934" s="25"/>
      <c r="AH934" s="25"/>
      <c r="AI934" s="25"/>
      <c r="AJ934" s="25"/>
    </row>
    <row r="935" spans="1:36" ht="12.75" customHeight="1" x14ac:dyDescent="0.25">
      <c r="A935" s="25"/>
      <c r="B935" s="25"/>
      <c r="C935" s="25"/>
      <c r="D935" s="25"/>
      <c r="E935" s="25"/>
      <c r="F935" s="25"/>
      <c r="G935" s="25"/>
      <c r="H935" s="25"/>
      <c r="I935" s="25"/>
      <c r="J935" s="25"/>
      <c r="K935" s="25"/>
      <c r="L935" s="25"/>
      <c r="M935" s="25"/>
      <c r="N935" s="25"/>
      <c r="O935" s="25"/>
      <c r="P935" s="25"/>
      <c r="Q935" s="25"/>
      <c r="R935" s="25"/>
      <c r="S935" s="25"/>
      <c r="T935" s="174"/>
      <c r="U935" s="174"/>
      <c r="V935" s="174"/>
      <c r="W935" s="174"/>
      <c r="X935" s="25"/>
      <c r="Y935" s="25"/>
      <c r="Z935" s="25"/>
      <c r="AA935" s="25"/>
      <c r="AB935" s="25"/>
      <c r="AC935" s="25"/>
      <c r="AD935" s="25"/>
      <c r="AE935" s="25"/>
      <c r="AF935" s="25"/>
      <c r="AG935" s="25"/>
      <c r="AH935" s="25"/>
      <c r="AI935" s="25"/>
      <c r="AJ935" s="25"/>
    </row>
    <row r="936" spans="1:36" ht="12.75" customHeight="1" x14ac:dyDescent="0.25">
      <c r="A936" s="25"/>
      <c r="B936" s="25"/>
      <c r="C936" s="25"/>
      <c r="D936" s="25"/>
      <c r="E936" s="25"/>
      <c r="F936" s="25"/>
      <c r="G936" s="25"/>
      <c r="H936" s="25"/>
      <c r="I936" s="25"/>
      <c r="J936" s="25"/>
      <c r="K936" s="25"/>
      <c r="L936" s="25"/>
      <c r="M936" s="25"/>
      <c r="N936" s="25"/>
      <c r="O936" s="25"/>
      <c r="P936" s="25"/>
      <c r="Q936" s="25"/>
      <c r="R936" s="25"/>
      <c r="S936" s="25"/>
      <c r="T936" s="174"/>
      <c r="U936" s="174"/>
      <c r="V936" s="174"/>
      <c r="W936" s="174"/>
      <c r="X936" s="25"/>
      <c r="Y936" s="25"/>
      <c r="Z936" s="25"/>
      <c r="AA936" s="25"/>
      <c r="AB936" s="25"/>
      <c r="AC936" s="25"/>
      <c r="AD936" s="25"/>
      <c r="AE936" s="25"/>
      <c r="AF936" s="25"/>
      <c r="AG936" s="25"/>
      <c r="AH936" s="25"/>
      <c r="AI936" s="25"/>
      <c r="AJ936" s="25"/>
    </row>
    <row r="937" spans="1:36" ht="12.75" customHeight="1" x14ac:dyDescent="0.25">
      <c r="A937" s="25"/>
      <c r="B937" s="25"/>
      <c r="C937" s="25"/>
      <c r="D937" s="25"/>
      <c r="E937" s="25"/>
      <c r="F937" s="25"/>
      <c r="G937" s="25"/>
      <c r="H937" s="25"/>
      <c r="I937" s="25"/>
      <c r="J937" s="25"/>
      <c r="K937" s="25"/>
      <c r="L937" s="25"/>
      <c r="M937" s="25"/>
      <c r="N937" s="25"/>
      <c r="O937" s="25"/>
      <c r="P937" s="25"/>
      <c r="Q937" s="25"/>
      <c r="R937" s="25"/>
      <c r="S937" s="25"/>
      <c r="T937" s="174"/>
      <c r="U937" s="174"/>
      <c r="V937" s="174"/>
      <c r="W937" s="174"/>
      <c r="X937" s="25"/>
      <c r="Y937" s="25"/>
      <c r="Z937" s="25"/>
      <c r="AA937" s="25"/>
      <c r="AB937" s="25"/>
      <c r="AC937" s="25"/>
      <c r="AD937" s="25"/>
      <c r="AE937" s="25"/>
      <c r="AF937" s="25"/>
      <c r="AG937" s="25"/>
      <c r="AH937" s="25"/>
      <c r="AI937" s="25"/>
      <c r="AJ937" s="25"/>
    </row>
    <row r="938" spans="1:36" ht="12.75" customHeight="1" x14ac:dyDescent="0.25">
      <c r="A938" s="25"/>
      <c r="B938" s="25"/>
      <c r="C938" s="25"/>
      <c r="D938" s="25"/>
      <c r="E938" s="25"/>
      <c r="F938" s="25"/>
      <c r="G938" s="25"/>
      <c r="H938" s="25"/>
      <c r="I938" s="25"/>
      <c r="J938" s="25"/>
      <c r="K938" s="25"/>
      <c r="L938" s="25"/>
      <c r="M938" s="25"/>
      <c r="N938" s="25"/>
      <c r="O938" s="25"/>
      <c r="P938" s="25"/>
      <c r="Q938" s="25"/>
      <c r="R938" s="25"/>
      <c r="S938" s="25"/>
      <c r="T938" s="174"/>
      <c r="U938" s="174"/>
      <c r="V938" s="174"/>
      <c r="W938" s="174"/>
      <c r="X938" s="25"/>
      <c r="Y938" s="25"/>
      <c r="Z938" s="25"/>
      <c r="AA938" s="25"/>
      <c r="AB938" s="25"/>
      <c r="AC938" s="25"/>
      <c r="AD938" s="25"/>
      <c r="AE938" s="25"/>
      <c r="AF938" s="25"/>
      <c r="AG938" s="25"/>
      <c r="AH938" s="25"/>
      <c r="AI938" s="25"/>
      <c r="AJ938" s="25"/>
    </row>
    <row r="939" spans="1:36" ht="12.75" customHeight="1" x14ac:dyDescent="0.25">
      <c r="A939" s="25"/>
      <c r="B939" s="25"/>
      <c r="C939" s="25"/>
      <c r="D939" s="25"/>
      <c r="E939" s="25"/>
      <c r="F939" s="25"/>
      <c r="G939" s="25"/>
      <c r="H939" s="25"/>
      <c r="I939" s="25"/>
      <c r="J939" s="25"/>
      <c r="K939" s="25"/>
      <c r="L939" s="25"/>
      <c r="M939" s="25"/>
      <c r="N939" s="25"/>
      <c r="O939" s="25"/>
      <c r="P939" s="25"/>
      <c r="Q939" s="25"/>
      <c r="R939" s="25"/>
      <c r="S939" s="25"/>
      <c r="T939" s="174"/>
      <c r="U939" s="174"/>
      <c r="V939" s="174"/>
      <c r="W939" s="174"/>
      <c r="X939" s="25"/>
      <c r="Y939" s="25"/>
      <c r="Z939" s="25"/>
      <c r="AA939" s="25"/>
      <c r="AB939" s="25"/>
      <c r="AC939" s="25"/>
      <c r="AD939" s="25"/>
      <c r="AE939" s="25"/>
      <c r="AF939" s="25"/>
      <c r="AG939" s="25"/>
      <c r="AH939" s="25"/>
      <c r="AI939" s="25"/>
      <c r="AJ939" s="25"/>
    </row>
    <row r="940" spans="1:36" ht="12.75" customHeight="1" x14ac:dyDescent="0.25">
      <c r="A940" s="25"/>
      <c r="B940" s="25"/>
      <c r="C940" s="25"/>
      <c r="D940" s="25"/>
      <c r="E940" s="25"/>
      <c r="F940" s="25"/>
      <c r="G940" s="25"/>
      <c r="H940" s="25"/>
      <c r="I940" s="25"/>
      <c r="J940" s="25"/>
      <c r="K940" s="25"/>
      <c r="L940" s="25"/>
      <c r="M940" s="25"/>
      <c r="N940" s="25"/>
      <c r="O940" s="25"/>
      <c r="P940" s="25"/>
      <c r="Q940" s="25"/>
      <c r="R940" s="25"/>
      <c r="S940" s="25"/>
      <c r="T940" s="174"/>
      <c r="U940" s="174"/>
      <c r="V940" s="174"/>
      <c r="W940" s="174"/>
      <c r="X940" s="25"/>
      <c r="Y940" s="25"/>
      <c r="Z940" s="25"/>
      <c r="AA940" s="25"/>
      <c r="AB940" s="25"/>
      <c r="AC940" s="25"/>
      <c r="AD940" s="25"/>
      <c r="AE940" s="25"/>
      <c r="AF940" s="25"/>
      <c r="AG940" s="25"/>
      <c r="AH940" s="25"/>
      <c r="AI940" s="25"/>
      <c r="AJ940" s="25"/>
    </row>
    <row r="941" spans="1:36" ht="12.75" customHeight="1" x14ac:dyDescent="0.25">
      <c r="A941" s="25"/>
      <c r="B941" s="25"/>
      <c r="C941" s="25"/>
      <c r="D941" s="25"/>
      <c r="E941" s="25"/>
      <c r="F941" s="25"/>
      <c r="G941" s="25"/>
      <c r="H941" s="25"/>
      <c r="I941" s="25"/>
      <c r="J941" s="25"/>
      <c r="K941" s="25"/>
      <c r="L941" s="25"/>
      <c r="M941" s="25"/>
      <c r="N941" s="25"/>
      <c r="O941" s="25"/>
      <c r="P941" s="25"/>
      <c r="Q941" s="25"/>
      <c r="R941" s="25"/>
      <c r="S941" s="25"/>
      <c r="T941" s="174"/>
      <c r="U941" s="174"/>
      <c r="V941" s="174"/>
      <c r="W941" s="174"/>
      <c r="X941" s="25"/>
      <c r="Y941" s="25"/>
      <c r="Z941" s="25"/>
      <c r="AA941" s="25"/>
      <c r="AB941" s="25"/>
      <c r="AC941" s="25"/>
      <c r="AD941" s="25"/>
      <c r="AE941" s="25"/>
      <c r="AF941" s="25"/>
      <c r="AG941" s="25"/>
      <c r="AH941" s="25"/>
      <c r="AI941" s="25"/>
      <c r="AJ941" s="25"/>
    </row>
    <row r="942" spans="1:36" ht="12.75" customHeight="1" x14ac:dyDescent="0.25">
      <c r="A942" s="25"/>
      <c r="B942" s="25"/>
      <c r="C942" s="25"/>
      <c r="D942" s="25"/>
      <c r="E942" s="25"/>
      <c r="F942" s="25"/>
      <c r="G942" s="25"/>
      <c r="H942" s="25"/>
      <c r="I942" s="25"/>
      <c r="J942" s="25"/>
      <c r="K942" s="25"/>
      <c r="L942" s="25"/>
      <c r="M942" s="25"/>
      <c r="N942" s="25"/>
      <c r="O942" s="25"/>
      <c r="P942" s="25"/>
      <c r="Q942" s="25"/>
      <c r="R942" s="25"/>
      <c r="S942" s="25"/>
      <c r="T942" s="174"/>
      <c r="U942" s="174"/>
      <c r="V942" s="174"/>
      <c r="W942" s="174"/>
      <c r="X942" s="25"/>
      <c r="Y942" s="25"/>
      <c r="Z942" s="25"/>
      <c r="AA942" s="25"/>
      <c r="AB942" s="25"/>
      <c r="AC942" s="25"/>
      <c r="AD942" s="25"/>
      <c r="AE942" s="25"/>
      <c r="AF942" s="25"/>
      <c r="AG942" s="25"/>
      <c r="AH942" s="25"/>
      <c r="AI942" s="25"/>
      <c r="AJ942" s="25"/>
    </row>
    <row r="943" spans="1:36" ht="12.75" customHeight="1" x14ac:dyDescent="0.25">
      <c r="A943" s="25"/>
      <c r="B943" s="25"/>
      <c r="C943" s="25"/>
      <c r="D943" s="25"/>
      <c r="E943" s="25"/>
      <c r="F943" s="25"/>
      <c r="G943" s="25"/>
      <c r="H943" s="25"/>
      <c r="I943" s="25"/>
      <c r="J943" s="25"/>
      <c r="K943" s="25"/>
      <c r="L943" s="25"/>
      <c r="M943" s="25"/>
      <c r="N943" s="25"/>
      <c r="O943" s="25"/>
      <c r="P943" s="25"/>
      <c r="Q943" s="25"/>
      <c r="R943" s="25"/>
      <c r="S943" s="25"/>
      <c r="T943" s="174"/>
      <c r="U943" s="174"/>
      <c r="V943" s="174"/>
      <c r="W943" s="174"/>
      <c r="X943" s="25"/>
      <c r="Y943" s="25"/>
      <c r="Z943" s="25"/>
      <c r="AA943" s="25"/>
      <c r="AB943" s="25"/>
      <c r="AC943" s="25"/>
      <c r="AD943" s="25"/>
      <c r="AE943" s="25"/>
      <c r="AF943" s="25"/>
      <c r="AG943" s="25"/>
      <c r="AH943" s="25"/>
      <c r="AI943" s="25"/>
      <c r="AJ943" s="25"/>
    </row>
    <row r="944" spans="1:36" ht="12.75" customHeight="1" x14ac:dyDescent="0.25">
      <c r="A944" s="25"/>
      <c r="B944" s="25"/>
      <c r="C944" s="25"/>
      <c r="D944" s="25"/>
      <c r="E944" s="25"/>
      <c r="F944" s="25"/>
      <c r="G944" s="25"/>
      <c r="H944" s="25"/>
      <c r="I944" s="25"/>
      <c r="J944" s="25"/>
      <c r="K944" s="25"/>
      <c r="L944" s="25"/>
      <c r="M944" s="25"/>
      <c r="N944" s="25"/>
      <c r="O944" s="25"/>
      <c r="P944" s="25"/>
      <c r="Q944" s="25"/>
      <c r="R944" s="25"/>
      <c r="S944" s="25"/>
      <c r="T944" s="174"/>
      <c r="U944" s="174"/>
      <c r="V944" s="174"/>
      <c r="W944" s="174"/>
      <c r="X944" s="25"/>
      <c r="Y944" s="25"/>
      <c r="Z944" s="25"/>
      <c r="AA944" s="25"/>
      <c r="AB944" s="25"/>
      <c r="AC944" s="25"/>
      <c r="AD944" s="25"/>
      <c r="AE944" s="25"/>
      <c r="AF944" s="25"/>
      <c r="AG944" s="25"/>
      <c r="AH944" s="25"/>
      <c r="AI944" s="25"/>
      <c r="AJ944" s="25"/>
    </row>
    <row r="945" spans="1:36" ht="12.75" customHeight="1" x14ac:dyDescent="0.25">
      <c r="A945" s="25"/>
      <c r="B945" s="25"/>
      <c r="C945" s="25"/>
      <c r="D945" s="25"/>
      <c r="E945" s="25"/>
      <c r="F945" s="25"/>
      <c r="G945" s="25"/>
      <c r="H945" s="25"/>
      <c r="I945" s="25"/>
      <c r="J945" s="25"/>
      <c r="K945" s="25"/>
      <c r="L945" s="25"/>
      <c r="M945" s="25"/>
      <c r="N945" s="25"/>
      <c r="O945" s="25"/>
      <c r="P945" s="25"/>
      <c r="Q945" s="25"/>
      <c r="R945" s="25"/>
      <c r="S945" s="25"/>
      <c r="T945" s="174"/>
      <c r="U945" s="174"/>
      <c r="V945" s="174"/>
      <c r="W945" s="174"/>
      <c r="X945" s="25"/>
      <c r="Y945" s="25"/>
      <c r="Z945" s="25"/>
      <c r="AA945" s="25"/>
      <c r="AB945" s="25"/>
      <c r="AC945" s="25"/>
      <c r="AD945" s="25"/>
      <c r="AE945" s="25"/>
      <c r="AF945" s="25"/>
      <c r="AG945" s="25"/>
      <c r="AH945" s="25"/>
      <c r="AI945" s="25"/>
      <c r="AJ945" s="25"/>
    </row>
    <row r="946" spans="1:36" ht="12.75" customHeight="1" x14ac:dyDescent="0.25">
      <c r="A946" s="25"/>
      <c r="B946" s="25"/>
      <c r="C946" s="25"/>
      <c r="D946" s="25"/>
      <c r="E946" s="25"/>
      <c r="F946" s="25"/>
      <c r="G946" s="25"/>
      <c r="H946" s="25"/>
      <c r="I946" s="25"/>
      <c r="J946" s="25"/>
      <c r="K946" s="25"/>
      <c r="L946" s="25"/>
      <c r="M946" s="25"/>
      <c r="N946" s="25"/>
      <c r="O946" s="25"/>
      <c r="P946" s="25"/>
      <c r="Q946" s="25"/>
      <c r="R946" s="25"/>
      <c r="S946" s="25"/>
      <c r="T946" s="174"/>
      <c r="U946" s="174"/>
      <c r="V946" s="174"/>
      <c r="W946" s="174"/>
      <c r="X946" s="25"/>
      <c r="Y946" s="25"/>
      <c r="Z946" s="25"/>
      <c r="AA946" s="25"/>
      <c r="AB946" s="25"/>
      <c r="AC946" s="25"/>
      <c r="AD946" s="25"/>
      <c r="AE946" s="25"/>
      <c r="AF946" s="25"/>
      <c r="AG946" s="25"/>
      <c r="AH946" s="25"/>
      <c r="AI946" s="25"/>
      <c r="AJ946" s="25"/>
    </row>
    <row r="947" spans="1:36" ht="12.75" customHeight="1" x14ac:dyDescent="0.25">
      <c r="A947" s="25"/>
      <c r="B947" s="25"/>
      <c r="C947" s="25"/>
      <c r="D947" s="25"/>
      <c r="E947" s="25"/>
      <c r="F947" s="25"/>
      <c r="G947" s="25"/>
      <c r="H947" s="25"/>
      <c r="I947" s="25"/>
      <c r="J947" s="25"/>
      <c r="K947" s="25"/>
      <c r="L947" s="25"/>
      <c r="M947" s="25"/>
      <c r="N947" s="25"/>
      <c r="O947" s="25"/>
      <c r="P947" s="25"/>
      <c r="Q947" s="25"/>
      <c r="R947" s="25"/>
      <c r="S947" s="25"/>
      <c r="T947" s="174"/>
      <c r="U947" s="174"/>
      <c r="V947" s="174"/>
      <c r="W947" s="174"/>
      <c r="X947" s="25"/>
      <c r="Y947" s="25"/>
      <c r="Z947" s="25"/>
      <c r="AA947" s="25"/>
      <c r="AB947" s="25"/>
      <c r="AC947" s="25"/>
      <c r="AD947" s="25"/>
      <c r="AE947" s="25"/>
      <c r="AF947" s="25"/>
      <c r="AG947" s="25"/>
      <c r="AH947" s="25"/>
      <c r="AI947" s="25"/>
      <c r="AJ947" s="25"/>
    </row>
    <row r="948" spans="1:36" ht="12.75" customHeight="1" x14ac:dyDescent="0.25">
      <c r="A948" s="25"/>
      <c r="B948" s="25"/>
      <c r="C948" s="25"/>
      <c r="D948" s="25"/>
      <c r="E948" s="25"/>
      <c r="F948" s="25"/>
      <c r="G948" s="25"/>
      <c r="H948" s="25"/>
      <c r="I948" s="25"/>
      <c r="J948" s="25"/>
      <c r="K948" s="25"/>
      <c r="L948" s="25"/>
      <c r="M948" s="25"/>
      <c r="N948" s="25"/>
      <c r="O948" s="25"/>
      <c r="P948" s="25"/>
      <c r="Q948" s="25"/>
      <c r="R948" s="25"/>
      <c r="S948" s="25"/>
      <c r="T948" s="174"/>
      <c r="U948" s="174"/>
      <c r="V948" s="174"/>
      <c r="W948" s="174"/>
      <c r="X948" s="25"/>
      <c r="Y948" s="25"/>
      <c r="Z948" s="25"/>
      <c r="AA948" s="25"/>
      <c r="AB948" s="25"/>
      <c r="AC948" s="25"/>
      <c r="AD948" s="25"/>
      <c r="AE948" s="25"/>
      <c r="AF948" s="25"/>
      <c r="AG948" s="25"/>
      <c r="AH948" s="25"/>
      <c r="AI948" s="25"/>
      <c r="AJ948" s="25"/>
    </row>
    <row r="949" spans="1:36" ht="12.75" customHeight="1" x14ac:dyDescent="0.25">
      <c r="A949" s="25"/>
      <c r="B949" s="25"/>
      <c r="C949" s="25"/>
      <c r="D949" s="25"/>
      <c r="E949" s="25"/>
      <c r="F949" s="25"/>
      <c r="G949" s="25"/>
      <c r="H949" s="25"/>
      <c r="I949" s="25"/>
      <c r="J949" s="25"/>
      <c r="K949" s="25"/>
      <c r="L949" s="25"/>
      <c r="M949" s="25"/>
      <c r="N949" s="25"/>
      <c r="O949" s="25"/>
      <c r="P949" s="25"/>
      <c r="Q949" s="25"/>
      <c r="R949" s="25"/>
      <c r="S949" s="25"/>
      <c r="T949" s="174"/>
      <c r="U949" s="174"/>
      <c r="V949" s="174"/>
      <c r="W949" s="174"/>
      <c r="X949" s="25"/>
      <c r="Y949" s="25"/>
      <c r="Z949" s="25"/>
      <c r="AA949" s="25"/>
      <c r="AB949" s="25"/>
      <c r="AC949" s="25"/>
      <c r="AD949" s="25"/>
      <c r="AE949" s="25"/>
      <c r="AF949" s="25"/>
      <c r="AG949" s="25"/>
      <c r="AH949" s="25"/>
      <c r="AI949" s="25"/>
      <c r="AJ949" s="25"/>
    </row>
    <row r="950" spans="1:36" ht="12.75" customHeight="1" x14ac:dyDescent="0.25">
      <c r="A950" s="25"/>
      <c r="B950" s="25"/>
      <c r="C950" s="25"/>
      <c r="D950" s="25"/>
      <c r="E950" s="25"/>
      <c r="F950" s="25"/>
      <c r="G950" s="25"/>
      <c r="H950" s="25"/>
      <c r="I950" s="25"/>
      <c r="J950" s="25"/>
      <c r="K950" s="25"/>
      <c r="L950" s="25"/>
      <c r="M950" s="25"/>
      <c r="N950" s="25"/>
      <c r="O950" s="25"/>
      <c r="P950" s="25"/>
      <c r="Q950" s="25"/>
      <c r="R950" s="25"/>
      <c r="S950" s="25"/>
      <c r="T950" s="174"/>
      <c r="U950" s="174"/>
      <c r="V950" s="174"/>
      <c r="W950" s="174"/>
      <c r="X950" s="25"/>
      <c r="Y950" s="25"/>
      <c r="Z950" s="25"/>
      <c r="AA950" s="25"/>
      <c r="AB950" s="25"/>
      <c r="AC950" s="25"/>
      <c r="AD950" s="25"/>
      <c r="AE950" s="25"/>
      <c r="AF950" s="25"/>
      <c r="AG950" s="25"/>
      <c r="AH950" s="25"/>
      <c r="AI950" s="25"/>
      <c r="AJ950" s="25"/>
    </row>
    <row r="951" spans="1:36" ht="12.75" customHeight="1" x14ac:dyDescent="0.25">
      <c r="A951" s="25"/>
      <c r="B951" s="25"/>
      <c r="C951" s="25"/>
      <c r="D951" s="25"/>
      <c r="E951" s="25"/>
      <c r="F951" s="25"/>
      <c r="G951" s="25"/>
      <c r="H951" s="25"/>
      <c r="I951" s="25"/>
      <c r="J951" s="25"/>
      <c r="K951" s="25"/>
      <c r="L951" s="25"/>
      <c r="M951" s="25"/>
      <c r="N951" s="25"/>
      <c r="O951" s="25"/>
      <c r="P951" s="25"/>
      <c r="Q951" s="25"/>
      <c r="R951" s="25"/>
      <c r="S951" s="25"/>
      <c r="T951" s="174"/>
      <c r="U951" s="174"/>
      <c r="V951" s="174"/>
      <c r="W951" s="174"/>
      <c r="X951" s="25"/>
      <c r="Y951" s="25"/>
      <c r="Z951" s="25"/>
      <c r="AA951" s="25"/>
      <c r="AB951" s="25"/>
      <c r="AC951" s="25"/>
      <c r="AD951" s="25"/>
      <c r="AE951" s="25"/>
      <c r="AF951" s="25"/>
      <c r="AG951" s="25"/>
      <c r="AH951" s="25"/>
      <c r="AI951" s="25"/>
      <c r="AJ951" s="25"/>
    </row>
    <row r="952" spans="1:36" ht="12.75" customHeight="1" x14ac:dyDescent="0.25">
      <c r="A952" s="25"/>
      <c r="B952" s="25"/>
      <c r="C952" s="25"/>
      <c r="D952" s="25"/>
      <c r="E952" s="25"/>
      <c r="F952" s="25"/>
      <c r="G952" s="25"/>
      <c r="H952" s="25"/>
      <c r="I952" s="25"/>
      <c r="J952" s="25"/>
      <c r="K952" s="25"/>
      <c r="L952" s="25"/>
      <c r="M952" s="25"/>
      <c r="N952" s="25"/>
      <c r="O952" s="25"/>
      <c r="P952" s="25"/>
      <c r="Q952" s="25"/>
      <c r="R952" s="25"/>
      <c r="S952" s="25"/>
      <c r="T952" s="174"/>
      <c r="U952" s="174"/>
      <c r="V952" s="174"/>
      <c r="W952" s="174"/>
      <c r="X952" s="25"/>
      <c r="Y952" s="25"/>
      <c r="Z952" s="25"/>
      <c r="AA952" s="25"/>
      <c r="AB952" s="25"/>
      <c r="AC952" s="25"/>
      <c r="AD952" s="25"/>
      <c r="AE952" s="25"/>
      <c r="AF952" s="25"/>
      <c r="AG952" s="25"/>
      <c r="AH952" s="25"/>
      <c r="AI952" s="25"/>
      <c r="AJ952" s="25"/>
    </row>
    <row r="953" spans="1:36" ht="12.75" customHeight="1" x14ac:dyDescent="0.25">
      <c r="A953" s="25"/>
      <c r="B953" s="25"/>
      <c r="C953" s="25"/>
      <c r="D953" s="25"/>
      <c r="E953" s="25"/>
      <c r="F953" s="25"/>
      <c r="G953" s="25"/>
      <c r="H953" s="25"/>
      <c r="I953" s="25"/>
      <c r="J953" s="25"/>
      <c r="K953" s="25"/>
      <c r="L953" s="25"/>
      <c r="M953" s="25"/>
      <c r="N953" s="25"/>
      <c r="O953" s="25"/>
      <c r="P953" s="25"/>
      <c r="Q953" s="25"/>
      <c r="R953" s="25"/>
      <c r="S953" s="25"/>
      <c r="T953" s="174"/>
      <c r="U953" s="174"/>
      <c r="V953" s="174"/>
      <c r="W953" s="174"/>
      <c r="X953" s="25"/>
      <c r="Y953" s="25"/>
      <c r="Z953" s="25"/>
      <c r="AA953" s="25"/>
      <c r="AB953" s="25"/>
      <c r="AC953" s="25"/>
      <c r="AD953" s="25"/>
      <c r="AE953" s="25"/>
      <c r="AF953" s="25"/>
      <c r="AG953" s="25"/>
      <c r="AH953" s="25"/>
      <c r="AI953" s="25"/>
      <c r="AJ953" s="25"/>
    </row>
    <row r="954" spans="1:36" ht="12.75" customHeight="1" x14ac:dyDescent="0.25">
      <c r="A954" s="25"/>
      <c r="B954" s="25"/>
      <c r="C954" s="25"/>
      <c r="D954" s="25"/>
      <c r="E954" s="25"/>
      <c r="F954" s="25"/>
      <c r="G954" s="25"/>
      <c r="H954" s="25"/>
      <c r="I954" s="25"/>
      <c r="J954" s="25"/>
      <c r="K954" s="25"/>
      <c r="L954" s="25"/>
      <c r="M954" s="25"/>
      <c r="N954" s="25"/>
      <c r="O954" s="25"/>
      <c r="P954" s="25"/>
      <c r="Q954" s="25"/>
      <c r="R954" s="25"/>
      <c r="S954" s="25"/>
      <c r="T954" s="174"/>
      <c r="U954" s="174"/>
      <c r="V954" s="174"/>
      <c r="W954" s="174"/>
      <c r="X954" s="25"/>
      <c r="Y954" s="25"/>
      <c r="Z954" s="25"/>
      <c r="AA954" s="25"/>
      <c r="AB954" s="25"/>
      <c r="AC954" s="25"/>
      <c r="AD954" s="25"/>
      <c r="AE954" s="25"/>
      <c r="AF954" s="25"/>
      <c r="AG954" s="25"/>
      <c r="AH954" s="25"/>
      <c r="AI954" s="25"/>
      <c r="AJ954" s="25"/>
    </row>
    <row r="955" spans="1:36" ht="12.75" customHeight="1" x14ac:dyDescent="0.25">
      <c r="A955" s="25"/>
      <c r="B955" s="25"/>
      <c r="C955" s="25"/>
      <c r="D955" s="25"/>
      <c r="E955" s="25"/>
      <c r="F955" s="25"/>
      <c r="G955" s="25"/>
      <c r="H955" s="25"/>
      <c r="I955" s="25"/>
      <c r="J955" s="25"/>
      <c r="K955" s="25"/>
      <c r="L955" s="25"/>
      <c r="M955" s="25"/>
      <c r="N955" s="25"/>
      <c r="O955" s="25"/>
      <c r="P955" s="25"/>
      <c r="Q955" s="25"/>
      <c r="R955" s="25"/>
      <c r="S955" s="25"/>
      <c r="T955" s="174"/>
      <c r="U955" s="174"/>
      <c r="V955" s="174"/>
      <c r="W955" s="174"/>
      <c r="X955" s="25"/>
      <c r="Y955" s="25"/>
      <c r="Z955" s="25"/>
      <c r="AA955" s="25"/>
      <c r="AB955" s="25"/>
      <c r="AC955" s="25"/>
      <c r="AD955" s="25"/>
      <c r="AE955" s="25"/>
      <c r="AF955" s="25"/>
      <c r="AG955" s="25"/>
      <c r="AH955" s="25"/>
      <c r="AI955" s="25"/>
      <c r="AJ955" s="25"/>
    </row>
    <row r="956" spans="1:36" ht="12.75" customHeight="1" x14ac:dyDescent="0.25">
      <c r="A956" s="25"/>
      <c r="B956" s="25"/>
      <c r="C956" s="25"/>
      <c r="D956" s="25"/>
      <c r="E956" s="25"/>
      <c r="F956" s="25"/>
      <c r="G956" s="25"/>
      <c r="H956" s="25"/>
      <c r="I956" s="25"/>
      <c r="J956" s="25"/>
      <c r="K956" s="25"/>
      <c r="L956" s="25"/>
      <c r="M956" s="25"/>
      <c r="N956" s="25"/>
      <c r="O956" s="25"/>
      <c r="P956" s="25"/>
      <c r="Q956" s="25"/>
      <c r="R956" s="25"/>
      <c r="S956" s="25"/>
      <c r="T956" s="174"/>
      <c r="U956" s="174"/>
      <c r="V956" s="174"/>
      <c r="W956" s="174"/>
      <c r="X956" s="25"/>
      <c r="Y956" s="25"/>
      <c r="Z956" s="25"/>
      <c r="AA956" s="25"/>
      <c r="AB956" s="25"/>
      <c r="AC956" s="25"/>
      <c r="AD956" s="25"/>
      <c r="AE956" s="25"/>
      <c r="AF956" s="25"/>
      <c r="AG956" s="25"/>
      <c r="AH956" s="25"/>
      <c r="AI956" s="25"/>
      <c r="AJ956" s="25"/>
    </row>
    <row r="957" spans="1:36" ht="12.75" customHeight="1" x14ac:dyDescent="0.25">
      <c r="A957" s="25"/>
      <c r="B957" s="25"/>
      <c r="C957" s="25"/>
      <c r="D957" s="25"/>
      <c r="E957" s="25"/>
      <c r="F957" s="25"/>
      <c r="G957" s="25"/>
      <c r="H957" s="25"/>
      <c r="I957" s="25"/>
      <c r="J957" s="25"/>
      <c r="K957" s="25"/>
      <c r="L957" s="25"/>
      <c r="M957" s="25"/>
      <c r="N957" s="25"/>
      <c r="O957" s="25"/>
      <c r="P957" s="25"/>
      <c r="Q957" s="25"/>
      <c r="R957" s="25"/>
      <c r="S957" s="25"/>
      <c r="T957" s="174"/>
      <c r="U957" s="174"/>
      <c r="V957" s="174"/>
      <c r="W957" s="174"/>
      <c r="X957" s="25"/>
      <c r="Y957" s="25"/>
      <c r="Z957" s="25"/>
      <c r="AA957" s="25"/>
      <c r="AB957" s="25"/>
      <c r="AC957" s="25"/>
      <c r="AD957" s="25"/>
      <c r="AE957" s="25"/>
      <c r="AF957" s="25"/>
      <c r="AG957" s="25"/>
      <c r="AH957" s="25"/>
      <c r="AI957" s="25"/>
      <c r="AJ957" s="25"/>
    </row>
    <row r="958" spans="1:36" ht="12.75" customHeight="1" x14ac:dyDescent="0.25">
      <c r="A958" s="25"/>
      <c r="B958" s="25"/>
      <c r="C958" s="25"/>
      <c r="D958" s="25"/>
      <c r="E958" s="25"/>
      <c r="F958" s="25"/>
      <c r="G958" s="25"/>
      <c r="H958" s="25"/>
      <c r="I958" s="25"/>
      <c r="J958" s="25"/>
      <c r="K958" s="25"/>
      <c r="L958" s="25"/>
      <c r="M958" s="25"/>
      <c r="N958" s="25"/>
      <c r="O958" s="25"/>
      <c r="P958" s="25"/>
      <c r="Q958" s="25"/>
      <c r="R958" s="25"/>
      <c r="S958" s="25"/>
      <c r="T958" s="174"/>
      <c r="U958" s="174"/>
      <c r="V958" s="174"/>
      <c r="W958" s="174"/>
      <c r="X958" s="25"/>
      <c r="Y958" s="25"/>
      <c r="Z958" s="25"/>
      <c r="AA958" s="25"/>
      <c r="AB958" s="25"/>
      <c r="AC958" s="25"/>
      <c r="AD958" s="25"/>
      <c r="AE958" s="25"/>
      <c r="AF958" s="25"/>
      <c r="AG958" s="25"/>
      <c r="AH958" s="25"/>
      <c r="AI958" s="25"/>
      <c r="AJ958" s="25"/>
    </row>
    <row r="959" spans="1:36" ht="12.75" customHeight="1" x14ac:dyDescent="0.25">
      <c r="A959" s="25"/>
      <c r="B959" s="25"/>
      <c r="C959" s="25"/>
      <c r="D959" s="25"/>
      <c r="E959" s="25"/>
      <c r="F959" s="25"/>
      <c r="G959" s="25"/>
      <c r="H959" s="25"/>
      <c r="I959" s="25"/>
      <c r="J959" s="25"/>
      <c r="K959" s="25"/>
      <c r="L959" s="25"/>
      <c r="M959" s="25"/>
      <c r="N959" s="25"/>
      <c r="O959" s="25"/>
      <c r="P959" s="25"/>
      <c r="Q959" s="25"/>
      <c r="R959" s="25"/>
      <c r="S959" s="25"/>
      <c r="T959" s="174"/>
      <c r="U959" s="174"/>
      <c r="V959" s="174"/>
      <c r="W959" s="174"/>
      <c r="X959" s="25"/>
      <c r="Y959" s="25"/>
      <c r="Z959" s="25"/>
      <c r="AA959" s="25"/>
      <c r="AB959" s="25"/>
      <c r="AC959" s="25"/>
      <c r="AD959" s="25"/>
      <c r="AE959" s="25"/>
      <c r="AF959" s="25"/>
      <c r="AG959" s="25"/>
      <c r="AH959" s="25"/>
      <c r="AI959" s="25"/>
      <c r="AJ959" s="25"/>
    </row>
    <row r="960" spans="1:36" ht="12.75" customHeight="1" x14ac:dyDescent="0.25">
      <c r="A960" s="25"/>
      <c r="B960" s="25"/>
      <c r="C960" s="25"/>
      <c r="D960" s="25"/>
      <c r="E960" s="25"/>
      <c r="F960" s="25"/>
      <c r="G960" s="25"/>
      <c r="H960" s="25"/>
      <c r="I960" s="25"/>
      <c r="J960" s="25"/>
      <c r="K960" s="25"/>
      <c r="L960" s="25"/>
      <c r="M960" s="25"/>
      <c r="N960" s="25"/>
      <c r="O960" s="25"/>
      <c r="P960" s="25"/>
      <c r="Q960" s="25"/>
      <c r="R960" s="25"/>
      <c r="S960" s="25"/>
      <c r="T960" s="174"/>
      <c r="U960" s="174"/>
      <c r="V960" s="174"/>
      <c r="W960" s="174"/>
      <c r="X960" s="25"/>
      <c r="Y960" s="25"/>
      <c r="Z960" s="25"/>
      <c r="AA960" s="25"/>
      <c r="AB960" s="25"/>
      <c r="AC960" s="25"/>
      <c r="AD960" s="25"/>
      <c r="AE960" s="25"/>
      <c r="AF960" s="25"/>
      <c r="AG960" s="25"/>
      <c r="AH960" s="25"/>
      <c r="AI960" s="25"/>
      <c r="AJ960" s="25"/>
    </row>
    <row r="961" spans="1:36" ht="12.75" customHeight="1" x14ac:dyDescent="0.25">
      <c r="A961" s="25"/>
      <c r="B961" s="25"/>
      <c r="C961" s="25"/>
      <c r="D961" s="25"/>
      <c r="E961" s="25"/>
      <c r="F961" s="25"/>
      <c r="G961" s="25"/>
      <c r="H961" s="25"/>
      <c r="I961" s="25"/>
      <c r="J961" s="25"/>
      <c r="K961" s="25"/>
      <c r="L961" s="25"/>
      <c r="M961" s="25"/>
      <c r="N961" s="25"/>
      <c r="O961" s="25"/>
      <c r="P961" s="25"/>
      <c r="Q961" s="25"/>
      <c r="R961" s="25"/>
      <c r="S961" s="25"/>
      <c r="T961" s="174"/>
      <c r="U961" s="174"/>
      <c r="V961" s="174"/>
      <c r="W961" s="174"/>
      <c r="X961" s="25"/>
      <c r="Y961" s="25"/>
      <c r="Z961" s="25"/>
      <c r="AA961" s="25"/>
      <c r="AB961" s="25"/>
      <c r="AC961" s="25"/>
      <c r="AD961" s="25"/>
      <c r="AE961" s="25"/>
      <c r="AF961" s="25"/>
      <c r="AG961" s="25"/>
      <c r="AH961" s="25"/>
      <c r="AI961" s="25"/>
      <c r="AJ961" s="25"/>
    </row>
    <row r="962" spans="1:36" ht="12.75" customHeight="1" x14ac:dyDescent="0.25">
      <c r="A962" s="25"/>
      <c r="B962" s="25"/>
      <c r="C962" s="25"/>
      <c r="D962" s="25"/>
      <c r="E962" s="25"/>
      <c r="F962" s="25"/>
      <c r="G962" s="25"/>
      <c r="H962" s="25"/>
      <c r="I962" s="25"/>
      <c r="J962" s="25"/>
      <c r="K962" s="25"/>
      <c r="L962" s="25"/>
      <c r="M962" s="25"/>
      <c r="N962" s="25"/>
      <c r="O962" s="25"/>
      <c r="P962" s="25"/>
      <c r="Q962" s="25"/>
      <c r="R962" s="25"/>
      <c r="S962" s="25"/>
      <c r="T962" s="174"/>
      <c r="U962" s="174"/>
      <c r="V962" s="174"/>
      <c r="W962" s="174"/>
      <c r="X962" s="25"/>
      <c r="Y962" s="25"/>
      <c r="Z962" s="25"/>
      <c r="AA962" s="25"/>
      <c r="AB962" s="25"/>
      <c r="AC962" s="25"/>
      <c r="AD962" s="25"/>
      <c r="AE962" s="25"/>
      <c r="AF962" s="25"/>
      <c r="AG962" s="25"/>
      <c r="AH962" s="25"/>
      <c r="AI962" s="25"/>
      <c r="AJ962" s="25"/>
    </row>
    <row r="963" spans="1:36" ht="12.75" customHeight="1" x14ac:dyDescent="0.25">
      <c r="A963" s="25"/>
      <c r="B963" s="25"/>
      <c r="C963" s="25"/>
      <c r="D963" s="25"/>
      <c r="E963" s="25"/>
      <c r="F963" s="25"/>
      <c r="G963" s="25"/>
      <c r="H963" s="25"/>
      <c r="I963" s="25"/>
      <c r="J963" s="25"/>
      <c r="K963" s="25"/>
      <c r="L963" s="25"/>
      <c r="M963" s="25"/>
      <c r="N963" s="25"/>
      <c r="O963" s="25"/>
      <c r="P963" s="25"/>
      <c r="Q963" s="25"/>
      <c r="R963" s="25"/>
      <c r="S963" s="25"/>
      <c r="T963" s="174"/>
      <c r="U963" s="174"/>
      <c r="V963" s="174"/>
      <c r="W963" s="174"/>
      <c r="X963" s="25"/>
      <c r="Y963" s="25"/>
      <c r="Z963" s="25"/>
      <c r="AA963" s="25"/>
      <c r="AB963" s="25"/>
      <c r="AC963" s="25"/>
      <c r="AD963" s="25"/>
      <c r="AE963" s="25"/>
      <c r="AF963" s="25"/>
      <c r="AG963" s="25"/>
      <c r="AH963" s="25"/>
      <c r="AI963" s="25"/>
      <c r="AJ963" s="25"/>
    </row>
    <row r="964" spans="1:36" ht="12.75" customHeight="1" x14ac:dyDescent="0.25">
      <c r="A964" s="25"/>
      <c r="B964" s="25"/>
      <c r="C964" s="25"/>
      <c r="D964" s="25"/>
      <c r="E964" s="25"/>
      <c r="F964" s="25"/>
      <c r="G964" s="25"/>
      <c r="H964" s="25"/>
      <c r="I964" s="25"/>
      <c r="J964" s="25"/>
      <c r="K964" s="25"/>
      <c r="L964" s="25"/>
      <c r="M964" s="25"/>
      <c r="N964" s="25"/>
      <c r="O964" s="25"/>
      <c r="P964" s="25"/>
      <c r="Q964" s="25"/>
      <c r="R964" s="25"/>
      <c r="S964" s="25"/>
      <c r="T964" s="174"/>
      <c r="U964" s="174"/>
      <c r="V964" s="174"/>
      <c r="W964" s="174"/>
      <c r="X964" s="25"/>
      <c r="Y964" s="25"/>
      <c r="Z964" s="25"/>
      <c r="AA964" s="25"/>
      <c r="AB964" s="25"/>
      <c r="AC964" s="25"/>
      <c r="AD964" s="25"/>
      <c r="AE964" s="25"/>
      <c r="AF964" s="25"/>
      <c r="AG964" s="25"/>
      <c r="AH964" s="25"/>
      <c r="AI964" s="25"/>
      <c r="AJ964" s="25"/>
    </row>
    <row r="965" spans="1:36" ht="12.75" customHeight="1" x14ac:dyDescent="0.25">
      <c r="A965" s="25"/>
      <c r="B965" s="25"/>
      <c r="C965" s="25"/>
      <c r="D965" s="25"/>
      <c r="E965" s="25"/>
      <c r="F965" s="25"/>
      <c r="G965" s="25"/>
      <c r="H965" s="25"/>
      <c r="I965" s="25"/>
      <c r="J965" s="25"/>
      <c r="K965" s="25"/>
      <c r="L965" s="25"/>
      <c r="M965" s="25"/>
      <c r="N965" s="25"/>
      <c r="O965" s="25"/>
      <c r="P965" s="25"/>
      <c r="Q965" s="25"/>
      <c r="R965" s="25"/>
      <c r="S965" s="25"/>
      <c r="T965" s="174"/>
      <c r="U965" s="174"/>
      <c r="V965" s="174"/>
      <c r="W965" s="174"/>
      <c r="X965" s="25"/>
      <c r="Y965" s="25"/>
      <c r="Z965" s="25"/>
      <c r="AA965" s="25"/>
      <c r="AB965" s="25"/>
      <c r="AC965" s="25"/>
      <c r="AD965" s="25"/>
      <c r="AE965" s="25"/>
      <c r="AF965" s="25"/>
      <c r="AG965" s="25"/>
      <c r="AH965" s="25"/>
      <c r="AI965" s="25"/>
      <c r="AJ965" s="25"/>
    </row>
    <row r="966" spans="1:36" ht="12.75" customHeight="1" x14ac:dyDescent="0.25">
      <c r="A966" s="25"/>
      <c r="B966" s="25"/>
      <c r="C966" s="25"/>
      <c r="D966" s="25"/>
      <c r="E966" s="25"/>
      <c r="F966" s="25"/>
      <c r="G966" s="25"/>
      <c r="H966" s="25"/>
      <c r="I966" s="25"/>
      <c r="J966" s="25"/>
      <c r="K966" s="25"/>
      <c r="L966" s="25"/>
      <c r="M966" s="25"/>
      <c r="N966" s="25"/>
      <c r="O966" s="25"/>
      <c r="P966" s="25"/>
      <c r="Q966" s="25"/>
      <c r="R966" s="25"/>
      <c r="S966" s="25"/>
      <c r="T966" s="174"/>
      <c r="U966" s="174"/>
      <c r="V966" s="174"/>
      <c r="W966" s="174"/>
      <c r="X966" s="25"/>
      <c r="Y966" s="25"/>
      <c r="Z966" s="25"/>
      <c r="AA966" s="25"/>
      <c r="AB966" s="25"/>
      <c r="AC966" s="25"/>
      <c r="AD966" s="25"/>
      <c r="AE966" s="25"/>
      <c r="AF966" s="25"/>
      <c r="AG966" s="25"/>
      <c r="AH966" s="25"/>
      <c r="AI966" s="25"/>
      <c r="AJ966" s="25"/>
    </row>
    <row r="967" spans="1:36" ht="12.75" customHeight="1" x14ac:dyDescent="0.25">
      <c r="A967" s="25"/>
      <c r="B967" s="25"/>
      <c r="C967" s="25"/>
      <c r="D967" s="25"/>
      <c r="E967" s="25"/>
      <c r="F967" s="25"/>
      <c r="G967" s="25"/>
      <c r="H967" s="25"/>
      <c r="I967" s="25"/>
      <c r="J967" s="25"/>
      <c r="K967" s="25"/>
      <c r="L967" s="25"/>
      <c r="M967" s="25"/>
      <c r="N967" s="25"/>
      <c r="O967" s="25"/>
      <c r="P967" s="25"/>
      <c r="Q967" s="25"/>
      <c r="R967" s="25"/>
      <c r="S967" s="25"/>
      <c r="T967" s="174"/>
      <c r="U967" s="174"/>
      <c r="V967" s="174"/>
      <c r="W967" s="174"/>
      <c r="X967" s="25"/>
      <c r="Y967" s="25"/>
      <c r="Z967" s="25"/>
      <c r="AA967" s="25"/>
      <c r="AB967" s="25"/>
      <c r="AC967" s="25"/>
      <c r="AD967" s="25"/>
      <c r="AE967" s="25"/>
      <c r="AF967" s="25"/>
      <c r="AG967" s="25"/>
      <c r="AH967" s="25"/>
      <c r="AI967" s="25"/>
      <c r="AJ967" s="25"/>
    </row>
    <row r="968" spans="1:36" ht="12.75" customHeight="1" x14ac:dyDescent="0.25">
      <c r="A968" s="25"/>
      <c r="B968" s="25"/>
      <c r="C968" s="25"/>
      <c r="D968" s="25"/>
      <c r="E968" s="25"/>
      <c r="F968" s="25"/>
      <c r="G968" s="25"/>
      <c r="H968" s="25"/>
      <c r="I968" s="25"/>
      <c r="J968" s="25"/>
      <c r="K968" s="25"/>
      <c r="L968" s="25"/>
      <c r="M968" s="25"/>
      <c r="N968" s="25"/>
      <c r="O968" s="25"/>
      <c r="P968" s="25"/>
      <c r="Q968" s="25"/>
      <c r="R968" s="25"/>
      <c r="S968" s="25"/>
      <c r="T968" s="174"/>
      <c r="U968" s="174"/>
      <c r="V968" s="174"/>
      <c r="W968" s="174"/>
      <c r="X968" s="25"/>
      <c r="Y968" s="25"/>
      <c r="Z968" s="25"/>
      <c r="AA968" s="25"/>
      <c r="AB968" s="25"/>
      <c r="AC968" s="25"/>
      <c r="AD968" s="25"/>
      <c r="AE968" s="25"/>
      <c r="AF968" s="25"/>
      <c r="AG968" s="25"/>
      <c r="AH968" s="25"/>
      <c r="AI968" s="25"/>
      <c r="AJ968" s="25"/>
    </row>
    <row r="969" spans="1:36" ht="12.75" customHeight="1" x14ac:dyDescent="0.25">
      <c r="A969" s="25"/>
      <c r="B969" s="25"/>
      <c r="C969" s="25"/>
      <c r="D969" s="25"/>
      <c r="E969" s="25"/>
      <c r="F969" s="25"/>
      <c r="G969" s="25"/>
      <c r="H969" s="25"/>
      <c r="I969" s="25"/>
      <c r="J969" s="25"/>
      <c r="K969" s="25"/>
      <c r="L969" s="25"/>
      <c r="M969" s="25"/>
      <c r="N969" s="25"/>
      <c r="O969" s="25"/>
      <c r="P969" s="25"/>
      <c r="Q969" s="25"/>
      <c r="R969" s="25"/>
      <c r="S969" s="25"/>
      <c r="T969" s="174"/>
      <c r="U969" s="174"/>
      <c r="V969" s="174"/>
      <c r="W969" s="174"/>
      <c r="X969" s="25"/>
      <c r="Y969" s="25"/>
      <c r="Z969" s="25"/>
      <c r="AA969" s="25"/>
      <c r="AB969" s="25"/>
      <c r="AC969" s="25"/>
      <c r="AD969" s="25"/>
      <c r="AE969" s="25"/>
      <c r="AF969" s="25"/>
      <c r="AG969" s="25"/>
      <c r="AH969" s="25"/>
      <c r="AI969" s="25"/>
      <c r="AJ969" s="25"/>
    </row>
    <row r="970" spans="1:36" ht="12.75" customHeight="1" x14ac:dyDescent="0.25">
      <c r="A970" s="25"/>
      <c r="B970" s="25"/>
      <c r="C970" s="25"/>
      <c r="D970" s="25"/>
      <c r="E970" s="25"/>
      <c r="F970" s="25"/>
      <c r="G970" s="25"/>
      <c r="H970" s="25"/>
      <c r="I970" s="25"/>
      <c r="J970" s="25"/>
      <c r="K970" s="25"/>
      <c r="L970" s="25"/>
      <c r="M970" s="25"/>
      <c r="N970" s="25"/>
      <c r="O970" s="25"/>
      <c r="P970" s="25"/>
      <c r="Q970" s="25"/>
      <c r="R970" s="25"/>
      <c r="S970" s="25"/>
      <c r="T970" s="174"/>
      <c r="U970" s="174"/>
      <c r="V970" s="174"/>
      <c r="W970" s="174"/>
      <c r="X970" s="25"/>
      <c r="Y970" s="25"/>
      <c r="Z970" s="25"/>
      <c r="AA970" s="25"/>
      <c r="AB970" s="25"/>
      <c r="AC970" s="25"/>
      <c r="AD970" s="25"/>
      <c r="AE970" s="25"/>
      <c r="AF970" s="25"/>
      <c r="AG970" s="25"/>
      <c r="AH970" s="25"/>
      <c r="AI970" s="25"/>
      <c r="AJ970" s="25"/>
    </row>
    <row r="971" spans="1:36" ht="12.75" customHeight="1" x14ac:dyDescent="0.25">
      <c r="A971" s="25"/>
      <c r="B971" s="25"/>
      <c r="C971" s="25"/>
      <c r="D971" s="25"/>
      <c r="E971" s="25"/>
      <c r="F971" s="25"/>
      <c r="G971" s="25"/>
      <c r="H971" s="25"/>
      <c r="I971" s="25"/>
      <c r="J971" s="25"/>
      <c r="K971" s="25"/>
      <c r="L971" s="25"/>
      <c r="M971" s="25"/>
      <c r="N971" s="25"/>
      <c r="O971" s="25"/>
      <c r="P971" s="25"/>
      <c r="Q971" s="25"/>
      <c r="R971" s="25"/>
      <c r="S971" s="25"/>
      <c r="T971" s="174"/>
      <c r="U971" s="174"/>
      <c r="V971" s="174"/>
      <c r="W971" s="174"/>
      <c r="X971" s="25"/>
      <c r="Y971" s="25"/>
      <c r="Z971" s="25"/>
      <c r="AA971" s="25"/>
      <c r="AB971" s="25"/>
      <c r="AC971" s="25"/>
      <c r="AD971" s="25"/>
      <c r="AE971" s="25"/>
      <c r="AF971" s="25"/>
      <c r="AG971" s="25"/>
      <c r="AH971" s="25"/>
      <c r="AI971" s="25"/>
      <c r="AJ971" s="25"/>
    </row>
    <row r="972" spans="1:36" ht="12.75" customHeight="1" x14ac:dyDescent="0.25">
      <c r="A972" s="25"/>
      <c r="B972" s="25"/>
      <c r="C972" s="25"/>
      <c r="D972" s="25"/>
      <c r="E972" s="25"/>
      <c r="F972" s="25"/>
      <c r="G972" s="25"/>
      <c r="H972" s="25"/>
      <c r="I972" s="25"/>
      <c r="J972" s="25"/>
      <c r="K972" s="25"/>
      <c r="L972" s="25"/>
      <c r="M972" s="25"/>
      <c r="N972" s="25"/>
      <c r="O972" s="25"/>
      <c r="P972" s="25"/>
      <c r="Q972" s="25"/>
      <c r="R972" s="25"/>
      <c r="S972" s="25"/>
      <c r="T972" s="174"/>
      <c r="U972" s="174"/>
      <c r="V972" s="174"/>
      <c r="W972" s="174"/>
      <c r="X972" s="25"/>
      <c r="Y972" s="25"/>
      <c r="Z972" s="25"/>
      <c r="AA972" s="25"/>
      <c r="AB972" s="25"/>
      <c r="AC972" s="25"/>
      <c r="AD972" s="25"/>
      <c r="AE972" s="25"/>
      <c r="AF972" s="25"/>
      <c r="AG972" s="25"/>
      <c r="AH972" s="25"/>
      <c r="AI972" s="25"/>
      <c r="AJ972" s="25"/>
    </row>
    <row r="973" spans="1:36" ht="12.75" customHeight="1" x14ac:dyDescent="0.25">
      <c r="A973" s="25"/>
      <c r="B973" s="25"/>
      <c r="C973" s="25"/>
      <c r="D973" s="25"/>
      <c r="E973" s="25"/>
      <c r="F973" s="25"/>
      <c r="G973" s="25"/>
      <c r="H973" s="25"/>
      <c r="I973" s="25"/>
      <c r="J973" s="25"/>
      <c r="K973" s="25"/>
      <c r="L973" s="25"/>
      <c r="M973" s="25"/>
      <c r="N973" s="25"/>
      <c r="O973" s="25"/>
      <c r="P973" s="25"/>
      <c r="Q973" s="25"/>
      <c r="R973" s="25"/>
      <c r="S973" s="25"/>
      <c r="T973" s="174"/>
      <c r="U973" s="174"/>
      <c r="V973" s="174"/>
      <c r="W973" s="174"/>
      <c r="X973" s="25"/>
      <c r="Y973" s="25"/>
      <c r="Z973" s="25"/>
      <c r="AA973" s="25"/>
      <c r="AB973" s="25"/>
      <c r="AC973" s="25"/>
      <c r="AD973" s="25"/>
      <c r="AE973" s="25"/>
      <c r="AF973" s="25"/>
      <c r="AG973" s="25"/>
      <c r="AH973" s="25"/>
      <c r="AI973" s="25"/>
      <c r="AJ973" s="25"/>
    </row>
    <row r="974" spans="1:36" ht="12.75" customHeight="1" x14ac:dyDescent="0.25">
      <c r="A974" s="25"/>
      <c r="B974" s="25"/>
      <c r="C974" s="25"/>
      <c r="D974" s="25"/>
      <c r="E974" s="25"/>
      <c r="F974" s="25"/>
      <c r="G974" s="25"/>
      <c r="H974" s="25"/>
      <c r="I974" s="25"/>
      <c r="J974" s="25"/>
      <c r="K974" s="25"/>
      <c r="L974" s="25"/>
      <c r="M974" s="25"/>
      <c r="N974" s="25"/>
      <c r="O974" s="25"/>
      <c r="P974" s="25"/>
      <c r="Q974" s="25"/>
      <c r="R974" s="25"/>
      <c r="S974" s="25"/>
      <c r="T974" s="174"/>
      <c r="U974" s="174"/>
      <c r="V974" s="174"/>
      <c r="W974" s="174"/>
      <c r="X974" s="25"/>
      <c r="Y974" s="25"/>
      <c r="Z974" s="25"/>
      <c r="AA974" s="25"/>
      <c r="AB974" s="25"/>
      <c r="AC974" s="25"/>
      <c r="AD974" s="25"/>
      <c r="AE974" s="25"/>
      <c r="AF974" s="25"/>
      <c r="AG974" s="25"/>
      <c r="AH974" s="25"/>
      <c r="AI974" s="25"/>
      <c r="AJ974" s="25"/>
    </row>
    <row r="975" spans="1:36" ht="12.75" customHeight="1" x14ac:dyDescent="0.25">
      <c r="A975" s="25"/>
      <c r="B975" s="25"/>
      <c r="C975" s="25"/>
      <c r="D975" s="25"/>
      <c r="E975" s="25"/>
      <c r="F975" s="25"/>
      <c r="G975" s="25"/>
      <c r="H975" s="25"/>
      <c r="I975" s="25"/>
      <c r="J975" s="25"/>
      <c r="K975" s="25"/>
      <c r="L975" s="25"/>
      <c r="M975" s="25"/>
      <c r="N975" s="25"/>
      <c r="O975" s="25"/>
      <c r="P975" s="25"/>
      <c r="Q975" s="25"/>
      <c r="R975" s="25"/>
      <c r="S975" s="25"/>
      <c r="T975" s="174"/>
      <c r="U975" s="174"/>
      <c r="V975" s="174"/>
      <c r="W975" s="174"/>
      <c r="X975" s="25"/>
      <c r="Y975" s="25"/>
      <c r="Z975" s="25"/>
      <c r="AA975" s="25"/>
      <c r="AB975" s="25"/>
      <c r="AC975" s="25"/>
      <c r="AD975" s="25"/>
      <c r="AE975" s="25"/>
      <c r="AF975" s="25"/>
      <c r="AG975" s="25"/>
      <c r="AH975" s="25"/>
      <c r="AI975" s="25"/>
      <c r="AJ975" s="25"/>
    </row>
    <row r="976" spans="1:36" ht="12.75" customHeight="1" x14ac:dyDescent="0.25">
      <c r="A976" s="25"/>
      <c r="B976" s="25"/>
      <c r="C976" s="25"/>
      <c r="D976" s="25"/>
      <c r="E976" s="25"/>
      <c r="F976" s="25"/>
      <c r="G976" s="25"/>
      <c r="H976" s="25"/>
      <c r="I976" s="25"/>
      <c r="J976" s="25"/>
      <c r="K976" s="25"/>
      <c r="L976" s="25"/>
      <c r="M976" s="25"/>
      <c r="N976" s="25"/>
      <c r="O976" s="25"/>
      <c r="P976" s="25"/>
      <c r="Q976" s="25"/>
      <c r="R976" s="25"/>
      <c r="S976" s="25"/>
      <c r="T976" s="174"/>
      <c r="U976" s="174"/>
      <c r="V976" s="174"/>
      <c r="W976" s="174"/>
      <c r="X976" s="25"/>
      <c r="Y976" s="25"/>
      <c r="Z976" s="25"/>
      <c r="AA976" s="25"/>
      <c r="AB976" s="25"/>
      <c r="AC976" s="25"/>
      <c r="AD976" s="25"/>
      <c r="AE976" s="25"/>
      <c r="AF976" s="25"/>
      <c r="AG976" s="25"/>
      <c r="AH976" s="25"/>
      <c r="AI976" s="25"/>
      <c r="AJ976" s="25"/>
    </row>
    <row r="977" spans="1:36" ht="12.75" customHeight="1" x14ac:dyDescent="0.25">
      <c r="A977" s="25"/>
      <c r="B977" s="25"/>
      <c r="C977" s="25"/>
      <c r="D977" s="25"/>
      <c r="E977" s="25"/>
      <c r="F977" s="25"/>
      <c r="G977" s="25"/>
      <c r="H977" s="25"/>
      <c r="I977" s="25"/>
      <c r="J977" s="25"/>
      <c r="K977" s="25"/>
      <c r="L977" s="25"/>
      <c r="M977" s="25"/>
      <c r="N977" s="25"/>
      <c r="O977" s="25"/>
      <c r="P977" s="25"/>
      <c r="Q977" s="25"/>
      <c r="R977" s="25"/>
      <c r="S977" s="25"/>
      <c r="T977" s="174"/>
      <c r="U977" s="174"/>
      <c r="V977" s="174"/>
      <c r="W977" s="174"/>
      <c r="X977" s="25"/>
      <c r="Y977" s="25"/>
      <c r="Z977" s="25"/>
      <c r="AA977" s="25"/>
      <c r="AB977" s="25"/>
      <c r="AC977" s="25"/>
      <c r="AD977" s="25"/>
      <c r="AE977" s="25"/>
      <c r="AF977" s="25"/>
      <c r="AG977" s="25"/>
      <c r="AH977" s="25"/>
      <c r="AI977" s="25"/>
      <c r="AJ977" s="25"/>
    </row>
    <row r="978" spans="1:36" ht="12.75" customHeight="1" x14ac:dyDescent="0.25">
      <c r="A978" s="25"/>
      <c r="B978" s="25"/>
      <c r="C978" s="25"/>
      <c r="D978" s="25"/>
      <c r="E978" s="25"/>
      <c r="F978" s="25"/>
      <c r="G978" s="25"/>
      <c r="H978" s="25"/>
      <c r="I978" s="25"/>
      <c r="J978" s="25"/>
      <c r="K978" s="25"/>
      <c r="L978" s="25"/>
      <c r="M978" s="25"/>
      <c r="N978" s="25"/>
      <c r="O978" s="25"/>
      <c r="P978" s="25"/>
      <c r="Q978" s="25"/>
      <c r="R978" s="25"/>
      <c r="S978" s="25"/>
      <c r="T978" s="174"/>
      <c r="U978" s="174"/>
      <c r="V978" s="174"/>
      <c r="W978" s="174"/>
      <c r="X978" s="25"/>
      <c r="Y978" s="25"/>
      <c r="Z978" s="25"/>
      <c r="AA978" s="25"/>
      <c r="AB978" s="25"/>
      <c r="AC978" s="25"/>
      <c r="AD978" s="25"/>
      <c r="AE978" s="25"/>
      <c r="AF978" s="25"/>
      <c r="AG978" s="25"/>
      <c r="AH978" s="25"/>
      <c r="AI978" s="25"/>
      <c r="AJ978" s="25"/>
    </row>
    <row r="979" spans="1:36" ht="12.75" customHeight="1" x14ac:dyDescent="0.25">
      <c r="A979" s="25"/>
      <c r="B979" s="25"/>
      <c r="C979" s="25"/>
      <c r="D979" s="25"/>
      <c r="E979" s="25"/>
      <c r="F979" s="25"/>
      <c r="G979" s="25"/>
      <c r="H979" s="25"/>
      <c r="I979" s="25"/>
      <c r="J979" s="25"/>
      <c r="K979" s="25"/>
      <c r="L979" s="25"/>
      <c r="M979" s="25"/>
      <c r="N979" s="25"/>
      <c r="O979" s="25"/>
      <c r="P979" s="25"/>
      <c r="Q979" s="25"/>
      <c r="R979" s="25"/>
      <c r="S979" s="25"/>
      <c r="T979" s="174"/>
      <c r="U979" s="174"/>
      <c r="V979" s="174"/>
      <c r="W979" s="174"/>
      <c r="X979" s="25"/>
      <c r="Y979" s="25"/>
      <c r="Z979" s="25"/>
      <c r="AA979" s="25"/>
      <c r="AB979" s="25"/>
      <c r="AC979" s="25"/>
      <c r="AD979" s="25"/>
      <c r="AE979" s="25"/>
      <c r="AF979" s="25"/>
      <c r="AG979" s="25"/>
      <c r="AH979" s="25"/>
      <c r="AI979" s="25"/>
      <c r="AJ979" s="25"/>
    </row>
    <row r="980" spans="1:36" ht="12.75" customHeight="1" x14ac:dyDescent="0.25">
      <c r="A980" s="25"/>
      <c r="B980" s="25"/>
      <c r="C980" s="25"/>
      <c r="D980" s="25"/>
      <c r="E980" s="25"/>
      <c r="F980" s="25"/>
      <c r="G980" s="25"/>
      <c r="H980" s="25"/>
      <c r="I980" s="25"/>
      <c r="J980" s="25"/>
      <c r="K980" s="25"/>
      <c r="L980" s="25"/>
      <c r="M980" s="25"/>
      <c r="N980" s="25"/>
      <c r="O980" s="25"/>
      <c r="P980" s="25"/>
      <c r="Q980" s="25"/>
      <c r="R980" s="25"/>
      <c r="S980" s="25"/>
      <c r="T980" s="174"/>
      <c r="U980" s="174"/>
      <c r="V980" s="174"/>
      <c r="W980" s="174"/>
      <c r="X980" s="25"/>
      <c r="Y980" s="25"/>
      <c r="Z980" s="25"/>
      <c r="AA980" s="25"/>
      <c r="AB980" s="25"/>
      <c r="AC980" s="25"/>
      <c r="AD980" s="25"/>
      <c r="AE980" s="25"/>
      <c r="AF980" s="25"/>
      <c r="AG980" s="25"/>
      <c r="AH980" s="25"/>
      <c r="AI980" s="25"/>
      <c r="AJ980" s="25"/>
    </row>
    <row r="981" spans="1:36" ht="12.75" customHeight="1" x14ac:dyDescent="0.25">
      <c r="A981" s="25"/>
      <c r="B981" s="25"/>
      <c r="C981" s="25"/>
      <c r="D981" s="25"/>
      <c r="E981" s="25"/>
      <c r="F981" s="25"/>
      <c r="G981" s="25"/>
      <c r="H981" s="25"/>
      <c r="I981" s="25"/>
      <c r="J981" s="25"/>
      <c r="K981" s="25"/>
      <c r="L981" s="25"/>
      <c r="M981" s="25"/>
      <c r="N981" s="25"/>
      <c r="O981" s="25"/>
      <c r="P981" s="25"/>
      <c r="Q981" s="25"/>
      <c r="R981" s="25"/>
      <c r="S981" s="25"/>
      <c r="T981" s="174"/>
      <c r="U981" s="174"/>
      <c r="V981" s="174"/>
      <c r="W981" s="174"/>
      <c r="X981" s="25"/>
      <c r="Y981" s="25"/>
      <c r="Z981" s="25"/>
      <c r="AA981" s="25"/>
      <c r="AB981" s="25"/>
      <c r="AC981" s="25"/>
      <c r="AD981" s="25"/>
      <c r="AE981" s="25"/>
      <c r="AF981" s="25"/>
      <c r="AG981" s="25"/>
      <c r="AH981" s="25"/>
      <c r="AI981" s="25"/>
      <c r="AJ981" s="25"/>
    </row>
    <row r="982" spans="1:36" ht="12.75" customHeight="1" x14ac:dyDescent="0.25">
      <c r="A982" s="25"/>
      <c r="B982" s="25"/>
      <c r="C982" s="25"/>
      <c r="D982" s="25"/>
      <c r="E982" s="25"/>
      <c r="F982" s="25"/>
      <c r="G982" s="25"/>
      <c r="H982" s="25"/>
      <c r="I982" s="25"/>
      <c r="J982" s="25"/>
      <c r="K982" s="25"/>
      <c r="L982" s="25"/>
      <c r="M982" s="25"/>
      <c r="N982" s="25"/>
      <c r="O982" s="25"/>
      <c r="P982" s="25"/>
      <c r="Q982" s="25"/>
      <c r="R982" s="25"/>
      <c r="S982" s="25"/>
      <c r="T982" s="174"/>
      <c r="U982" s="174"/>
      <c r="V982" s="174"/>
      <c r="W982" s="174"/>
      <c r="X982" s="25"/>
      <c r="Y982" s="25"/>
      <c r="Z982" s="25"/>
      <c r="AA982" s="25"/>
      <c r="AB982" s="25"/>
      <c r="AC982" s="25"/>
      <c r="AD982" s="25"/>
      <c r="AE982" s="25"/>
      <c r="AF982" s="25"/>
      <c r="AG982" s="25"/>
      <c r="AH982" s="25"/>
      <c r="AI982" s="25"/>
      <c r="AJ982" s="25"/>
    </row>
    <row r="983" spans="1:36" ht="12.75" customHeight="1" x14ac:dyDescent="0.25">
      <c r="A983" s="25"/>
      <c r="B983" s="25"/>
      <c r="C983" s="25"/>
      <c r="D983" s="25"/>
      <c r="E983" s="25"/>
      <c r="F983" s="25"/>
      <c r="G983" s="25"/>
      <c r="H983" s="25"/>
      <c r="I983" s="25"/>
      <c r="J983" s="25"/>
      <c r="K983" s="25"/>
      <c r="L983" s="25"/>
      <c r="M983" s="25"/>
      <c r="N983" s="25"/>
      <c r="O983" s="25"/>
      <c r="P983" s="25"/>
      <c r="Q983" s="25"/>
      <c r="R983" s="25"/>
      <c r="S983" s="25"/>
      <c r="T983" s="174"/>
      <c r="U983" s="174"/>
      <c r="V983" s="174"/>
      <c r="W983" s="174"/>
      <c r="X983" s="25"/>
      <c r="Y983" s="25"/>
      <c r="Z983" s="25"/>
      <c r="AA983" s="25"/>
      <c r="AB983" s="25"/>
      <c r="AC983" s="25"/>
      <c r="AD983" s="25"/>
      <c r="AE983" s="25"/>
      <c r="AF983" s="25"/>
      <c r="AG983" s="25"/>
      <c r="AH983" s="25"/>
      <c r="AI983" s="25"/>
      <c r="AJ983" s="25"/>
    </row>
    <row r="984" spans="1:36" ht="12.75" customHeight="1" x14ac:dyDescent="0.25">
      <c r="A984" s="25"/>
      <c r="B984" s="25"/>
      <c r="C984" s="25"/>
      <c r="D984" s="25"/>
      <c r="E984" s="25"/>
      <c r="F984" s="25"/>
      <c r="G984" s="25"/>
      <c r="H984" s="25"/>
      <c r="I984" s="25"/>
      <c r="J984" s="25"/>
      <c r="K984" s="25"/>
      <c r="L984" s="25"/>
      <c r="M984" s="25"/>
      <c r="N984" s="25"/>
      <c r="O984" s="25"/>
      <c r="P984" s="25"/>
      <c r="Q984" s="25"/>
      <c r="R984" s="25"/>
      <c r="S984" s="25"/>
      <c r="T984" s="174"/>
      <c r="U984" s="174"/>
      <c r="V984" s="174"/>
      <c r="W984" s="174"/>
      <c r="X984" s="25"/>
      <c r="Y984" s="25"/>
      <c r="Z984" s="25"/>
      <c r="AA984" s="25"/>
      <c r="AB984" s="25"/>
      <c r="AC984" s="25"/>
      <c r="AD984" s="25"/>
      <c r="AE984" s="25"/>
      <c r="AF984" s="25"/>
      <c r="AG984" s="25"/>
      <c r="AH984" s="25"/>
      <c r="AI984" s="25"/>
      <c r="AJ984" s="25"/>
    </row>
    <row r="985" spans="1:36" ht="12.75" customHeight="1" x14ac:dyDescent="0.25">
      <c r="A985" s="25"/>
      <c r="B985" s="25"/>
      <c r="C985" s="25"/>
      <c r="D985" s="25"/>
      <c r="E985" s="25"/>
      <c r="F985" s="25"/>
      <c r="G985" s="25"/>
      <c r="H985" s="25"/>
      <c r="I985" s="25"/>
      <c r="J985" s="25"/>
      <c r="K985" s="25"/>
      <c r="L985" s="25"/>
      <c r="M985" s="25"/>
      <c r="N985" s="25"/>
      <c r="O985" s="25"/>
      <c r="P985" s="25"/>
      <c r="Q985" s="25"/>
      <c r="R985" s="25"/>
      <c r="S985" s="25"/>
      <c r="T985" s="174"/>
      <c r="U985" s="174"/>
      <c r="V985" s="174"/>
      <c r="W985" s="174"/>
      <c r="X985" s="25"/>
      <c r="Y985" s="25"/>
      <c r="Z985" s="25"/>
      <c r="AA985" s="25"/>
      <c r="AB985" s="25"/>
      <c r="AC985" s="25"/>
      <c r="AD985" s="25"/>
      <c r="AE985" s="25"/>
      <c r="AF985" s="25"/>
      <c r="AG985" s="25"/>
      <c r="AH985" s="25"/>
      <c r="AI985" s="25"/>
      <c r="AJ985" s="25"/>
    </row>
    <row r="986" spans="1:36" ht="12.75" customHeight="1" x14ac:dyDescent="0.25">
      <c r="A986" s="25"/>
      <c r="B986" s="25"/>
      <c r="C986" s="25"/>
      <c r="D986" s="25"/>
      <c r="E986" s="25"/>
      <c r="F986" s="25"/>
      <c r="G986" s="25"/>
      <c r="H986" s="25"/>
      <c r="I986" s="25"/>
      <c r="J986" s="25"/>
      <c r="K986" s="25"/>
      <c r="L986" s="25"/>
      <c r="M986" s="25"/>
      <c r="N986" s="25"/>
      <c r="O986" s="25"/>
      <c r="P986" s="25"/>
      <c r="Q986" s="25"/>
      <c r="R986" s="25"/>
      <c r="S986" s="25"/>
      <c r="T986" s="174"/>
      <c r="U986" s="174"/>
      <c r="V986" s="174"/>
      <c r="W986" s="174"/>
      <c r="X986" s="25"/>
      <c r="Y986" s="25"/>
      <c r="Z986" s="25"/>
      <c r="AA986" s="25"/>
      <c r="AB986" s="25"/>
      <c r="AC986" s="25"/>
      <c r="AD986" s="25"/>
      <c r="AE986" s="25"/>
      <c r="AF986" s="25"/>
      <c r="AG986" s="25"/>
      <c r="AH986" s="25"/>
      <c r="AI986" s="25"/>
      <c r="AJ986" s="25"/>
    </row>
    <row r="987" spans="1:36" ht="12.75" customHeight="1" x14ac:dyDescent="0.25">
      <c r="A987" s="25"/>
      <c r="B987" s="25"/>
      <c r="C987" s="25"/>
      <c r="D987" s="25"/>
      <c r="E987" s="25"/>
      <c r="F987" s="25"/>
      <c r="G987" s="25"/>
      <c r="H987" s="25"/>
      <c r="I987" s="25"/>
      <c r="J987" s="25"/>
      <c r="K987" s="25"/>
      <c r="L987" s="25"/>
      <c r="M987" s="25"/>
      <c r="N987" s="25"/>
      <c r="O987" s="25"/>
      <c r="P987" s="25"/>
      <c r="Q987" s="25"/>
      <c r="R987" s="25"/>
      <c r="S987" s="25"/>
      <c r="T987" s="174"/>
      <c r="U987" s="174"/>
      <c r="V987" s="174"/>
      <c r="W987" s="174"/>
      <c r="X987" s="25"/>
      <c r="Y987" s="25"/>
      <c r="Z987" s="25"/>
      <c r="AA987" s="25"/>
      <c r="AB987" s="25"/>
      <c r="AC987" s="25"/>
      <c r="AD987" s="25"/>
      <c r="AE987" s="25"/>
      <c r="AF987" s="25"/>
      <c r="AG987" s="25"/>
      <c r="AH987" s="25"/>
      <c r="AI987" s="25"/>
      <c r="AJ987" s="25"/>
    </row>
    <row r="988" spans="1:36" ht="12.75" customHeight="1" x14ac:dyDescent="0.25">
      <c r="A988" s="25"/>
      <c r="B988" s="25"/>
      <c r="C988" s="25"/>
      <c r="D988" s="25"/>
      <c r="E988" s="25"/>
      <c r="F988" s="25"/>
      <c r="G988" s="25"/>
      <c r="H988" s="25"/>
      <c r="I988" s="25"/>
      <c r="J988" s="25"/>
      <c r="K988" s="25"/>
      <c r="L988" s="25"/>
      <c r="M988" s="25"/>
      <c r="N988" s="25"/>
      <c r="O988" s="25"/>
      <c r="P988" s="25"/>
      <c r="Q988" s="25"/>
      <c r="R988" s="25"/>
      <c r="S988" s="25"/>
      <c r="T988" s="174"/>
      <c r="U988" s="174"/>
      <c r="V988" s="174"/>
      <c r="W988" s="174"/>
      <c r="X988" s="25"/>
      <c r="Y988" s="25"/>
      <c r="Z988" s="25"/>
      <c r="AA988" s="25"/>
      <c r="AB988" s="25"/>
      <c r="AC988" s="25"/>
      <c r="AD988" s="25"/>
      <c r="AE988" s="25"/>
      <c r="AF988" s="25"/>
      <c r="AG988" s="25"/>
      <c r="AH988" s="25"/>
      <c r="AI988" s="25"/>
      <c r="AJ988" s="25"/>
    </row>
    <row r="989" spans="1:36" ht="12.75" customHeight="1" x14ac:dyDescent="0.25">
      <c r="A989" s="25"/>
      <c r="B989" s="25"/>
      <c r="C989" s="25"/>
      <c r="D989" s="25"/>
      <c r="E989" s="25"/>
      <c r="F989" s="25"/>
      <c r="G989" s="25"/>
      <c r="H989" s="25"/>
      <c r="I989" s="25"/>
      <c r="J989" s="25"/>
      <c r="K989" s="25"/>
      <c r="L989" s="25"/>
      <c r="M989" s="25"/>
      <c r="N989" s="25"/>
      <c r="O989" s="25"/>
      <c r="P989" s="25"/>
      <c r="Q989" s="25"/>
      <c r="R989" s="25"/>
      <c r="S989" s="25"/>
      <c r="T989" s="174"/>
      <c r="U989" s="174"/>
      <c r="V989" s="174"/>
      <c r="W989" s="174"/>
      <c r="X989" s="25"/>
      <c r="Y989" s="25"/>
      <c r="Z989" s="25"/>
      <c r="AA989" s="25"/>
      <c r="AB989" s="25"/>
      <c r="AC989" s="25"/>
      <c r="AD989" s="25"/>
      <c r="AE989" s="25"/>
      <c r="AF989" s="25"/>
      <c r="AG989" s="25"/>
      <c r="AH989" s="25"/>
      <c r="AI989" s="25"/>
      <c r="AJ989" s="25"/>
    </row>
    <row r="990" spans="1:36" ht="12.75" customHeight="1" x14ac:dyDescent="0.25">
      <c r="A990" s="25"/>
      <c r="B990" s="25"/>
      <c r="C990" s="25"/>
      <c r="D990" s="25"/>
      <c r="E990" s="25"/>
      <c r="F990" s="25"/>
      <c r="G990" s="25"/>
      <c r="H990" s="25"/>
      <c r="I990" s="25"/>
      <c r="J990" s="25"/>
      <c r="K990" s="25"/>
      <c r="L990" s="25"/>
      <c r="M990" s="25"/>
      <c r="N990" s="25"/>
      <c r="O990" s="25"/>
      <c r="P990" s="25"/>
      <c r="Q990" s="25"/>
      <c r="R990" s="25"/>
      <c r="S990" s="25"/>
      <c r="T990" s="174"/>
      <c r="U990" s="174"/>
      <c r="V990" s="174"/>
      <c r="W990" s="174"/>
      <c r="X990" s="25"/>
      <c r="Y990" s="25"/>
      <c r="Z990" s="25"/>
      <c r="AA990" s="25"/>
      <c r="AB990" s="25"/>
      <c r="AC990" s="25"/>
      <c r="AD990" s="25"/>
      <c r="AE990" s="25"/>
      <c r="AF990" s="25"/>
      <c r="AG990" s="25"/>
      <c r="AH990" s="25"/>
      <c r="AI990" s="25"/>
      <c r="AJ990" s="25"/>
    </row>
    <row r="991" spans="1:36" ht="12.75" customHeight="1" x14ac:dyDescent="0.25">
      <c r="A991" s="25"/>
      <c r="B991" s="25"/>
      <c r="C991" s="25"/>
      <c r="D991" s="25"/>
      <c r="E991" s="25"/>
      <c r="F991" s="25"/>
      <c r="G991" s="25"/>
      <c r="H991" s="25"/>
      <c r="I991" s="25"/>
      <c r="J991" s="25"/>
      <c r="K991" s="25"/>
      <c r="L991" s="25"/>
      <c r="M991" s="25"/>
      <c r="N991" s="25"/>
      <c r="O991" s="25"/>
      <c r="P991" s="25"/>
      <c r="Q991" s="25"/>
      <c r="R991" s="25"/>
      <c r="S991" s="25"/>
      <c r="T991" s="174"/>
      <c r="U991" s="174"/>
      <c r="V991" s="174"/>
      <c r="W991" s="174"/>
      <c r="X991" s="25"/>
      <c r="Y991" s="25"/>
      <c r="Z991" s="25"/>
      <c r="AA991" s="25"/>
      <c r="AB991" s="25"/>
      <c r="AC991" s="25"/>
      <c r="AD991" s="25"/>
      <c r="AE991" s="25"/>
      <c r="AF991" s="25"/>
      <c r="AG991" s="25"/>
      <c r="AH991" s="25"/>
      <c r="AI991" s="25"/>
      <c r="AJ991" s="25"/>
    </row>
    <row r="992" spans="1:36" ht="12.75" customHeight="1" x14ac:dyDescent="0.25">
      <c r="A992" s="25"/>
      <c r="B992" s="25"/>
      <c r="C992" s="25"/>
      <c r="D992" s="25"/>
      <c r="E992" s="25"/>
      <c r="F992" s="25"/>
      <c r="G992" s="25"/>
      <c r="H992" s="25"/>
      <c r="I992" s="25"/>
      <c r="J992" s="25"/>
      <c r="K992" s="25"/>
      <c r="L992" s="25"/>
      <c r="M992" s="25"/>
      <c r="N992" s="25"/>
      <c r="O992" s="25"/>
      <c r="P992" s="25"/>
      <c r="Q992" s="25"/>
      <c r="R992" s="25"/>
      <c r="S992" s="25"/>
      <c r="T992" s="174"/>
      <c r="U992" s="174"/>
      <c r="V992" s="174"/>
      <c r="W992" s="174"/>
      <c r="X992" s="25"/>
      <c r="Y992" s="25"/>
      <c r="Z992" s="25"/>
      <c r="AA992" s="25"/>
      <c r="AB992" s="25"/>
      <c r="AC992" s="25"/>
      <c r="AD992" s="25"/>
      <c r="AE992" s="25"/>
      <c r="AF992" s="25"/>
      <c r="AG992" s="25"/>
      <c r="AH992" s="25"/>
      <c r="AI992" s="25"/>
      <c r="AJ992" s="25"/>
    </row>
    <row r="993" spans="1:36" ht="12.75" customHeight="1" x14ac:dyDescent="0.25">
      <c r="A993" s="25"/>
      <c r="B993" s="25"/>
      <c r="C993" s="25"/>
      <c r="D993" s="25"/>
      <c r="E993" s="25"/>
      <c r="F993" s="25"/>
      <c r="G993" s="25"/>
      <c r="H993" s="25"/>
      <c r="I993" s="25"/>
      <c r="J993" s="25"/>
      <c r="K993" s="25"/>
      <c r="L993" s="25"/>
      <c r="M993" s="25"/>
      <c r="N993" s="25"/>
      <c r="O993" s="25"/>
      <c r="P993" s="25"/>
      <c r="Q993" s="25"/>
      <c r="R993" s="25"/>
      <c r="S993" s="25"/>
      <c r="T993" s="174"/>
      <c r="U993" s="174"/>
      <c r="V993" s="174"/>
      <c r="W993" s="174"/>
      <c r="X993" s="25"/>
      <c r="Y993" s="25"/>
      <c r="Z993" s="25"/>
      <c r="AA993" s="25"/>
      <c r="AB993" s="25"/>
      <c r="AC993" s="25"/>
      <c r="AD993" s="25"/>
      <c r="AE993" s="25"/>
      <c r="AF993" s="25"/>
      <c r="AG993" s="25"/>
      <c r="AH993" s="25"/>
      <c r="AI993" s="25"/>
      <c r="AJ993" s="25"/>
    </row>
    <row r="994" spans="1:36" ht="12.75" customHeight="1" x14ac:dyDescent="0.25">
      <c r="A994" s="25"/>
      <c r="B994" s="25"/>
      <c r="C994" s="25"/>
      <c r="D994" s="25"/>
      <c r="E994" s="25"/>
      <c r="F994" s="25"/>
      <c r="G994" s="25"/>
      <c r="H994" s="25"/>
      <c r="I994" s="25"/>
      <c r="J994" s="25"/>
      <c r="K994" s="25"/>
      <c r="L994" s="25"/>
      <c r="M994" s="25"/>
      <c r="N994" s="25"/>
      <c r="O994" s="25"/>
      <c r="P994" s="25"/>
      <c r="Q994" s="25"/>
      <c r="R994" s="25"/>
      <c r="S994" s="25"/>
      <c r="T994" s="174"/>
      <c r="U994" s="174"/>
      <c r="V994" s="174"/>
      <c r="W994" s="174"/>
      <c r="X994" s="25"/>
      <c r="Y994" s="25"/>
      <c r="Z994" s="25"/>
      <c r="AA994" s="25"/>
      <c r="AB994" s="25"/>
      <c r="AC994" s="25"/>
      <c r="AD994" s="25"/>
      <c r="AE994" s="25"/>
      <c r="AF994" s="25"/>
      <c r="AG994" s="25"/>
      <c r="AH994" s="25"/>
      <c r="AI994" s="25"/>
      <c r="AJ994" s="25"/>
    </row>
    <row r="995" spans="1:36" ht="12.75" customHeight="1" x14ac:dyDescent="0.25">
      <c r="A995" s="25"/>
      <c r="B995" s="25"/>
      <c r="C995" s="25"/>
      <c r="D995" s="25"/>
      <c r="E995" s="25"/>
      <c r="F995" s="25"/>
      <c r="G995" s="25"/>
      <c r="H995" s="25"/>
      <c r="I995" s="25"/>
      <c r="J995" s="25"/>
      <c r="K995" s="25"/>
      <c r="L995" s="25"/>
      <c r="M995" s="25"/>
      <c r="N995" s="25"/>
      <c r="O995" s="25"/>
      <c r="P995" s="25"/>
      <c r="Q995" s="25"/>
      <c r="R995" s="25"/>
      <c r="S995" s="25"/>
      <c r="T995" s="174"/>
      <c r="U995" s="174"/>
      <c r="V995" s="174"/>
      <c r="W995" s="174"/>
      <c r="X995" s="25"/>
      <c r="Y995" s="25"/>
      <c r="Z995" s="25"/>
      <c r="AA995" s="25"/>
      <c r="AB995" s="25"/>
      <c r="AC995" s="25"/>
      <c r="AD995" s="25"/>
      <c r="AE995" s="25"/>
      <c r="AF995" s="25"/>
      <c r="AG995" s="25"/>
      <c r="AH995" s="25"/>
      <c r="AI995" s="25"/>
      <c r="AJ995" s="25"/>
    </row>
    <row r="996" spans="1:36" ht="12.75" customHeight="1" x14ac:dyDescent="0.25">
      <c r="A996" s="25"/>
      <c r="B996" s="25"/>
      <c r="C996" s="25"/>
      <c r="D996" s="25"/>
      <c r="E996" s="25"/>
      <c r="F996" s="25"/>
      <c r="G996" s="25"/>
      <c r="H996" s="25"/>
      <c r="I996" s="25"/>
      <c r="J996" s="25"/>
      <c r="K996" s="25"/>
      <c r="L996" s="25"/>
      <c r="M996" s="25"/>
      <c r="N996" s="25"/>
      <c r="O996" s="25"/>
      <c r="P996" s="25"/>
      <c r="Q996" s="25"/>
      <c r="R996" s="25"/>
      <c r="S996" s="25"/>
      <c r="T996" s="174"/>
      <c r="U996" s="174"/>
      <c r="V996" s="174"/>
      <c r="W996" s="174"/>
      <c r="X996" s="25"/>
      <c r="Y996" s="25"/>
      <c r="Z996" s="25"/>
      <c r="AA996" s="25"/>
      <c r="AB996" s="25"/>
      <c r="AC996" s="25"/>
      <c r="AD996" s="25"/>
      <c r="AE996" s="25"/>
      <c r="AF996" s="25"/>
      <c r="AG996" s="25"/>
      <c r="AH996" s="25"/>
      <c r="AI996" s="25"/>
      <c r="AJ996" s="25"/>
    </row>
    <row r="997" spans="1:36" ht="12.75" customHeight="1" x14ac:dyDescent="0.25">
      <c r="A997" s="25"/>
      <c r="B997" s="25"/>
      <c r="C997" s="25"/>
      <c r="D997" s="25"/>
      <c r="E997" s="25"/>
      <c r="F997" s="25"/>
      <c r="G997" s="25"/>
      <c r="H997" s="25"/>
      <c r="I997" s="25"/>
      <c r="J997" s="25"/>
      <c r="K997" s="25"/>
      <c r="L997" s="25"/>
      <c r="M997" s="25"/>
      <c r="N997" s="25"/>
      <c r="O997" s="25"/>
      <c r="P997" s="25"/>
      <c r="Q997" s="25"/>
      <c r="R997" s="25"/>
      <c r="S997" s="25"/>
      <c r="T997" s="174"/>
      <c r="U997" s="174"/>
      <c r="V997" s="174"/>
      <c r="W997" s="174"/>
      <c r="X997" s="25"/>
      <c r="Y997" s="25"/>
      <c r="Z997" s="25"/>
      <c r="AA997" s="25"/>
      <c r="AB997" s="25"/>
      <c r="AC997" s="25"/>
      <c r="AD997" s="25"/>
      <c r="AE997" s="25"/>
      <c r="AF997" s="25"/>
      <c r="AG997" s="25"/>
      <c r="AH997" s="25"/>
      <c r="AI997" s="25"/>
      <c r="AJ997" s="25"/>
    </row>
    <row r="998" spans="1:36" ht="12.75" customHeight="1" x14ac:dyDescent="0.25">
      <c r="A998" s="25"/>
      <c r="B998" s="25"/>
      <c r="C998" s="25"/>
      <c r="D998" s="25"/>
      <c r="E998" s="25"/>
      <c r="F998" s="25"/>
      <c r="G998" s="25"/>
      <c r="H998" s="25"/>
      <c r="I998" s="25"/>
      <c r="J998" s="25"/>
      <c r="K998" s="25"/>
      <c r="L998" s="25"/>
      <c r="M998" s="25"/>
      <c r="N998" s="25"/>
      <c r="O998" s="25"/>
      <c r="P998" s="25"/>
      <c r="Q998" s="25"/>
      <c r="R998" s="25"/>
      <c r="S998" s="25"/>
      <c r="T998" s="174"/>
      <c r="U998" s="174"/>
      <c r="V998" s="174"/>
      <c r="W998" s="174"/>
      <c r="X998" s="25"/>
      <c r="Y998" s="25"/>
      <c r="Z998" s="25"/>
      <c r="AA998" s="25"/>
      <c r="AB998" s="25"/>
      <c r="AC998" s="25"/>
      <c r="AD998" s="25"/>
      <c r="AE998" s="25"/>
      <c r="AF998" s="25"/>
      <c r="AG998" s="25"/>
      <c r="AH998" s="25"/>
      <c r="AI998" s="25"/>
      <c r="AJ998" s="25"/>
    </row>
    <row r="999" spans="1:36" ht="12.75" customHeight="1" x14ac:dyDescent="0.25">
      <c r="A999" s="25"/>
      <c r="B999" s="25"/>
      <c r="C999" s="25"/>
      <c r="D999" s="25"/>
      <c r="E999" s="25"/>
      <c r="F999" s="25"/>
      <c r="G999" s="25"/>
      <c r="H999" s="25"/>
      <c r="I999" s="25"/>
      <c r="J999" s="25"/>
      <c r="K999" s="25"/>
      <c r="L999" s="25"/>
      <c r="M999" s="25"/>
      <c r="N999" s="25"/>
      <c r="O999" s="25"/>
      <c r="P999" s="25"/>
      <c r="Q999" s="25"/>
      <c r="R999" s="25"/>
      <c r="S999" s="25"/>
      <c r="T999" s="174"/>
      <c r="U999" s="174"/>
      <c r="V999" s="174"/>
      <c r="W999" s="174"/>
      <c r="X999" s="25"/>
      <c r="Y999" s="25"/>
      <c r="Z999" s="25"/>
      <c r="AA999" s="25"/>
      <c r="AB999" s="25"/>
      <c r="AC999" s="25"/>
      <c r="AD999" s="25"/>
      <c r="AE999" s="25"/>
      <c r="AF999" s="25"/>
      <c r="AG999" s="25"/>
      <c r="AH999" s="25"/>
      <c r="AI999" s="25"/>
      <c r="AJ999" s="25"/>
    </row>
    <row r="1000" spans="1:36" ht="12.75" customHeight="1" x14ac:dyDescent="0.25">
      <c r="A1000" s="25"/>
      <c r="B1000" s="25"/>
      <c r="C1000" s="25"/>
      <c r="D1000" s="25"/>
      <c r="E1000" s="25"/>
      <c r="F1000" s="25"/>
      <c r="G1000" s="25"/>
      <c r="H1000" s="25"/>
      <c r="I1000" s="25"/>
      <c r="J1000" s="25"/>
      <c r="K1000" s="25"/>
      <c r="L1000" s="25"/>
      <c r="M1000" s="25"/>
      <c r="N1000" s="25"/>
      <c r="O1000" s="25"/>
      <c r="P1000" s="25"/>
      <c r="Q1000" s="25"/>
      <c r="R1000" s="25"/>
      <c r="S1000" s="25"/>
      <c r="T1000" s="174"/>
      <c r="U1000" s="174"/>
      <c r="V1000" s="174"/>
      <c r="W1000" s="174"/>
      <c r="X1000" s="25"/>
      <c r="Y1000" s="25"/>
      <c r="Z1000" s="25"/>
      <c r="AA1000" s="25"/>
      <c r="AB1000" s="25"/>
      <c r="AC1000" s="25"/>
      <c r="AD1000" s="25"/>
      <c r="AE1000" s="25"/>
      <c r="AF1000" s="25"/>
      <c r="AG1000" s="25"/>
      <c r="AH1000" s="25"/>
      <c r="AI1000" s="25"/>
      <c r="AJ1000" s="25"/>
    </row>
  </sheetData>
  <autoFilter ref="A21:X211" xr:uid="{00000000-0009-0000-0000-00000A000000}"/>
  <mergeCells count="254">
    <mergeCell ref="A86:A116"/>
    <mergeCell ref="B86:B105"/>
    <mergeCell ref="C86:C105"/>
    <mergeCell ref="B106:B115"/>
    <mergeCell ref="C106:C115"/>
    <mergeCell ref="A117:A147"/>
    <mergeCell ref="B117:B136"/>
    <mergeCell ref="B137:B146"/>
    <mergeCell ref="C137:C146"/>
    <mergeCell ref="C117:C136"/>
    <mergeCell ref="B147:E147"/>
    <mergeCell ref="D87:E87"/>
    <mergeCell ref="D88:E88"/>
    <mergeCell ref="D89:E89"/>
    <mergeCell ref="D90:E90"/>
    <mergeCell ref="D91:E91"/>
    <mergeCell ref="D92:E92"/>
    <mergeCell ref="D93:E93"/>
    <mergeCell ref="D94:E94"/>
    <mergeCell ref="D95:E95"/>
    <mergeCell ref="D96:E96"/>
    <mergeCell ref="D97:E97"/>
    <mergeCell ref="D98:E98"/>
    <mergeCell ref="D99:E99"/>
    <mergeCell ref="B24:B43"/>
    <mergeCell ref="B44:B53"/>
    <mergeCell ref="C24:C43"/>
    <mergeCell ref="C44:C53"/>
    <mergeCell ref="A24:A54"/>
    <mergeCell ref="A55:A85"/>
    <mergeCell ref="B55:B74"/>
    <mergeCell ref="C55:C74"/>
    <mergeCell ref="C75:C84"/>
    <mergeCell ref="B75:B84"/>
    <mergeCell ref="S11:T11"/>
    <mergeCell ref="U11:W11"/>
    <mergeCell ref="Y13:AJ13"/>
    <mergeCell ref="Y14:AC14"/>
    <mergeCell ref="AD14:AF14"/>
    <mergeCell ref="P5:S5"/>
    <mergeCell ref="T5:W5"/>
    <mergeCell ref="A1:W1"/>
    <mergeCell ref="A3:B3"/>
    <mergeCell ref="C3:K3"/>
    <mergeCell ref="L3:R3"/>
    <mergeCell ref="S3:W3"/>
    <mergeCell ref="A5:B5"/>
    <mergeCell ref="C5:D5"/>
    <mergeCell ref="E5:F5"/>
    <mergeCell ref="G5:O5"/>
    <mergeCell ref="A7:B7"/>
    <mergeCell ref="C7:K7"/>
    <mergeCell ref="L7:R7"/>
    <mergeCell ref="S7:W7"/>
    <mergeCell ref="A9:B9"/>
    <mergeCell ref="U9:W9"/>
    <mergeCell ref="G19:Q19"/>
    <mergeCell ref="F21:Q21"/>
    <mergeCell ref="R21:T21"/>
    <mergeCell ref="U21:W21"/>
    <mergeCell ref="C9:D9"/>
    <mergeCell ref="E9:F9"/>
    <mergeCell ref="A11:B11"/>
    <mergeCell ref="C11:O11"/>
    <mergeCell ref="C13:E13"/>
    <mergeCell ref="G13:Q13"/>
    <mergeCell ref="G14:Q14"/>
    <mergeCell ref="A13:B13"/>
    <mergeCell ref="A15:B15"/>
    <mergeCell ref="C15:E15"/>
    <mergeCell ref="A17:B17"/>
    <mergeCell ref="C17:E17"/>
    <mergeCell ref="A19:B19"/>
    <mergeCell ref="G15:Q15"/>
    <mergeCell ref="G16:Q16"/>
    <mergeCell ref="G17:Q17"/>
    <mergeCell ref="G9:L9"/>
    <mergeCell ref="M9:O9"/>
    <mergeCell ref="P9:R9"/>
    <mergeCell ref="S9:T9"/>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B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B85:E85"/>
    <mergeCell ref="D86:E86"/>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B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72:E172"/>
    <mergeCell ref="D171:E171"/>
    <mergeCell ref="D170:E170"/>
    <mergeCell ref="D169:E169"/>
    <mergeCell ref="D168:E168"/>
    <mergeCell ref="D167:E167"/>
    <mergeCell ref="D166:E166"/>
    <mergeCell ref="D165:E165"/>
    <mergeCell ref="D148:E148"/>
    <mergeCell ref="D131:E131"/>
    <mergeCell ref="D132:E132"/>
    <mergeCell ref="D133:E133"/>
    <mergeCell ref="D134:E134"/>
    <mergeCell ref="D135:E135"/>
    <mergeCell ref="D136:E136"/>
    <mergeCell ref="D137:E137"/>
    <mergeCell ref="D138:E138"/>
    <mergeCell ref="D139:E139"/>
    <mergeCell ref="D140:E140"/>
    <mergeCell ref="D141:E141"/>
    <mergeCell ref="D173:E173"/>
    <mergeCell ref="D174:E174"/>
    <mergeCell ref="D175:E175"/>
    <mergeCell ref="D176:E176"/>
    <mergeCell ref="D177:E177"/>
    <mergeCell ref="B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7:E207"/>
    <mergeCell ref="D208:E208"/>
    <mergeCell ref="B209:E209"/>
    <mergeCell ref="A210:W210"/>
    <mergeCell ref="A211:W211"/>
    <mergeCell ref="D200:E200"/>
    <mergeCell ref="D201:E201"/>
    <mergeCell ref="D202:E202"/>
    <mergeCell ref="D203:E203"/>
    <mergeCell ref="D204:E204"/>
    <mergeCell ref="D205:E205"/>
    <mergeCell ref="D206:E206"/>
    <mergeCell ref="D142:E142"/>
    <mergeCell ref="D143:E143"/>
    <mergeCell ref="D144:E144"/>
    <mergeCell ref="D145:E145"/>
    <mergeCell ref="D146:E146"/>
    <mergeCell ref="D158:E158"/>
    <mergeCell ref="D159:E159"/>
    <mergeCell ref="D160:E160"/>
    <mergeCell ref="D161:E161"/>
    <mergeCell ref="D162:E162"/>
    <mergeCell ref="D163:E163"/>
    <mergeCell ref="D164:E164"/>
    <mergeCell ref="D149:E149"/>
    <mergeCell ref="D150:E150"/>
    <mergeCell ref="D151:E151"/>
    <mergeCell ref="D152:E152"/>
    <mergeCell ref="D153:E153"/>
    <mergeCell ref="D154:E154"/>
    <mergeCell ref="D155:E155"/>
    <mergeCell ref="D156:E156"/>
    <mergeCell ref="D157:E157"/>
  </mergeCells>
  <conditionalFormatting sqref="R178">
    <cfRule type="cellIs" dxfId="46" priority="12" operator="equal">
      <formula>0</formula>
    </cfRule>
  </conditionalFormatting>
  <conditionalFormatting sqref="R209">
    <cfRule type="cellIs" dxfId="45" priority="11" operator="equal">
      <formula>0</formula>
    </cfRule>
  </conditionalFormatting>
  <conditionalFormatting sqref="T14">
    <cfRule type="cellIs" dxfId="44" priority="8" operator="lessThan">
      <formula>53</formula>
    </cfRule>
  </conditionalFormatting>
  <conditionalFormatting sqref="T15">
    <cfRule type="cellIs" dxfId="43" priority="9" operator="lessThan">
      <formula>13</formula>
    </cfRule>
  </conditionalFormatting>
  <conditionalFormatting sqref="T16">
    <cfRule type="cellIs" dxfId="42" priority="10" operator="lessThan">
      <formula>14</formula>
    </cfRule>
  </conditionalFormatting>
  <conditionalFormatting sqref="T17">
    <cfRule type="cellIs" dxfId="41" priority="6" operator="lessThan">
      <formula>80</formula>
    </cfRule>
    <cfRule type="cellIs" dxfId="40" priority="5" operator="greaterThanOrEqual">
      <formula>120</formula>
    </cfRule>
  </conditionalFormatting>
  <conditionalFormatting sqref="W17">
    <cfRule type="cellIs" dxfId="39" priority="7" operator="lessThan">
      <formula>1760</formula>
    </cfRule>
  </conditionalFormatting>
  <conditionalFormatting sqref="Y17">
    <cfRule type="cellIs" dxfId="38" priority="4" operator="lessThan">
      <formula>18</formula>
    </cfRule>
    <cfRule type="cellIs" dxfId="37" priority="3" operator="between">
      <formula>18</formula>
      <formula>23</formula>
    </cfRule>
    <cfRule type="cellIs" dxfId="36" priority="2" operator="equal">
      <formula>24</formula>
    </cfRule>
    <cfRule type="cellIs" dxfId="35" priority="1" operator="greaterThan">
      <formula>24</formula>
    </cfRule>
  </conditionalFormatting>
  <conditionalFormatting sqref="AA17">
    <cfRule type="cellIs" dxfId="34" priority="29" operator="lessThan">
      <formula>18</formula>
    </cfRule>
    <cfRule type="cellIs" dxfId="33" priority="26" operator="greaterThan">
      <formula>24</formula>
    </cfRule>
    <cfRule type="cellIs" dxfId="32" priority="27" operator="equal">
      <formula>24</formula>
    </cfRule>
    <cfRule type="cellIs" dxfId="31" priority="28" operator="between">
      <formula>18</formula>
      <formula>23</formula>
    </cfRule>
  </conditionalFormatting>
  <conditionalFormatting sqref="AC17">
    <cfRule type="cellIs" dxfId="30" priority="30" operator="greaterThan">
      <formula>24</formula>
    </cfRule>
    <cfRule type="cellIs" dxfId="29" priority="31" operator="equal">
      <formula>24</formula>
    </cfRule>
    <cfRule type="cellIs" dxfId="28" priority="32" operator="between">
      <formula>18</formula>
      <formula>23</formula>
    </cfRule>
    <cfRule type="cellIs" dxfId="27" priority="33" operator="lessThan">
      <formula>18</formula>
    </cfRule>
  </conditionalFormatting>
  <conditionalFormatting sqref="AD14 AG14:AJ14">
    <cfRule type="cellIs" dxfId="26" priority="18" operator="between">
      <formula>2041</formula>
      <formula>2160</formula>
    </cfRule>
    <cfRule type="cellIs" dxfId="25" priority="19" operator="between">
      <formula>1921</formula>
      <formula>2040</formula>
    </cfRule>
    <cfRule type="cellIs" dxfId="24" priority="20" operator="between">
      <formula>1312</formula>
      <formula>1920</formula>
    </cfRule>
    <cfRule type="cellIs" dxfId="23" priority="21" operator="lessThan">
      <formula>1312</formula>
    </cfRule>
    <cfRule type="cellIs" dxfId="22" priority="17" operator="greaterThan">
      <formula>2160</formula>
    </cfRule>
  </conditionalFormatting>
  <conditionalFormatting sqref="AE17">
    <cfRule type="cellIs" dxfId="21" priority="34" operator="greaterThan">
      <formula>24</formula>
    </cfRule>
    <cfRule type="cellIs" dxfId="20" priority="35" operator="equal">
      <formula>24</formula>
    </cfRule>
    <cfRule type="cellIs" dxfId="19" priority="36" operator="between">
      <formula>18</formula>
      <formula>23</formula>
    </cfRule>
    <cfRule type="cellIs" dxfId="18" priority="37" operator="lessThan">
      <formula>18</formula>
    </cfRule>
  </conditionalFormatting>
  <conditionalFormatting sqref="AG17">
    <cfRule type="cellIs" dxfId="17" priority="38" operator="between">
      <formula>18</formula>
      <formula>24</formula>
    </cfRule>
    <cfRule type="cellIs" dxfId="16" priority="39" operator="lessThan">
      <formula>18</formula>
    </cfRule>
    <cfRule type="cellIs" dxfId="15" priority="40" operator="greaterThan">
      <formula>24</formula>
    </cfRule>
  </conditionalFormatting>
  <conditionalFormatting sqref="AH17">
    <cfRule type="cellIs" dxfId="14" priority="44" operator="between">
      <formula>511</formula>
      <formula>540</formula>
    </cfRule>
    <cfRule type="cellIs" dxfId="13" priority="45" operator="between">
      <formula>481</formula>
      <formula>510</formula>
    </cfRule>
    <cfRule type="cellIs" dxfId="12" priority="46" operator="equal">
      <formula>480</formula>
    </cfRule>
    <cfRule type="cellIs" dxfId="11" priority="47" operator="lessThan">
      <formula>480</formula>
    </cfRule>
    <cfRule type="cellIs" dxfId="10" priority="48" operator="greaterThan">
      <formula>510</formula>
    </cfRule>
  </conditionalFormatting>
  <conditionalFormatting sqref="AI17">
    <cfRule type="cellIs" dxfId="9" priority="41" operator="between">
      <formula>18</formula>
      <formula>24</formula>
    </cfRule>
    <cfRule type="cellIs" dxfId="8" priority="42" operator="lessThan">
      <formula>18</formula>
    </cfRule>
    <cfRule type="cellIs" dxfId="7" priority="43" operator="greaterThan">
      <formula>24</formula>
    </cfRule>
  </conditionalFormatting>
  <conditionalFormatting sqref="AJ17">
    <cfRule type="cellIs" dxfId="6" priority="49" operator="between">
      <formula>511</formula>
      <formula>540</formula>
    </cfRule>
    <cfRule type="cellIs" dxfId="5" priority="50" operator="between">
      <formula>481</formula>
      <formula>510</formula>
    </cfRule>
    <cfRule type="cellIs" dxfId="4" priority="51" operator="equal">
      <formula>480</formula>
    </cfRule>
    <cfRule type="cellIs" dxfId="3" priority="52" operator="lessThan">
      <formula>480</formula>
    </cfRule>
    <cfRule type="cellIs" dxfId="2" priority="53" operator="greaterThan">
      <formula>510</formula>
    </cfRule>
  </conditionalFormatting>
  <printOptions horizontalCentered="1"/>
  <pageMargins left="0.31496062992125984" right="0.31496062992125984" top="0.35433070866141736" bottom="0.35433070866141736" header="0" footer="0"/>
  <pageSetup paperSize="9" scale="52" orientation="landscape" r:id="rId1"/>
  <colBreaks count="1" manualBreakCount="1">
    <brk id="3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Z1000"/>
  <sheetViews>
    <sheetView workbookViewId="0"/>
  </sheetViews>
  <sheetFormatPr baseColWidth="10" defaultColWidth="14.42578125" defaultRowHeight="15" customHeight="1" outlineLevelCol="1" x14ac:dyDescent="0.25"/>
  <cols>
    <col min="1" max="1" width="20.7109375" customWidth="1"/>
    <col min="2" max="2" width="30.7109375" customWidth="1"/>
    <col min="3" max="3" width="30.7109375" customWidth="1" outlineLevel="1"/>
    <col min="4" max="6" width="20.7109375" customWidth="1" outlineLevel="1"/>
    <col min="7" max="7" width="6.85546875" customWidth="1"/>
    <col min="8" max="26" width="11.42578125" customWidth="1"/>
  </cols>
  <sheetData>
    <row r="1" spans="1:26" ht="15.75" x14ac:dyDescent="0.3">
      <c r="A1" s="615" t="s">
        <v>665</v>
      </c>
      <c r="B1" s="423"/>
      <c r="C1" s="423"/>
      <c r="D1" s="423"/>
      <c r="E1" s="423"/>
      <c r="F1" s="423"/>
      <c r="G1" s="25"/>
      <c r="H1" s="25"/>
      <c r="I1" s="25"/>
      <c r="J1" s="25"/>
      <c r="K1" s="25"/>
      <c r="L1" s="25"/>
      <c r="M1" s="25"/>
      <c r="N1" s="25"/>
      <c r="O1" s="25"/>
      <c r="P1" s="25"/>
      <c r="Q1" s="25"/>
      <c r="R1" s="25"/>
      <c r="S1" s="25"/>
      <c r="T1" s="25"/>
      <c r="U1" s="25"/>
      <c r="V1" s="25"/>
      <c r="W1" s="25"/>
      <c r="X1" s="25"/>
      <c r="Y1" s="25"/>
      <c r="Z1" s="25"/>
    </row>
    <row r="2" spans="1:26" x14ac:dyDescent="0.25">
      <c r="A2" s="143"/>
      <c r="B2" s="241"/>
      <c r="C2" s="143"/>
      <c r="D2" s="143"/>
      <c r="E2" s="143"/>
      <c r="F2" s="143"/>
      <c r="G2" s="25"/>
      <c r="H2" s="25"/>
      <c r="I2" s="25"/>
      <c r="J2" s="25"/>
      <c r="K2" s="25"/>
      <c r="L2" s="25"/>
      <c r="M2" s="25"/>
      <c r="N2" s="25"/>
      <c r="O2" s="25"/>
      <c r="P2" s="25"/>
      <c r="Q2" s="25"/>
      <c r="R2" s="25"/>
      <c r="S2" s="25"/>
      <c r="T2" s="25"/>
      <c r="U2" s="25"/>
      <c r="V2" s="25"/>
      <c r="W2" s="25"/>
      <c r="X2" s="25"/>
      <c r="Y2" s="25"/>
      <c r="Z2" s="25"/>
    </row>
    <row r="3" spans="1:26" ht="25.5" customHeight="1" x14ac:dyDescent="0.25">
      <c r="A3" s="13" t="s">
        <v>1</v>
      </c>
      <c r="B3" s="438" t="str">
        <f>Perfil_Egreso!B3</f>
        <v>CETPRO JUANJUI</v>
      </c>
      <c r="C3" s="436"/>
      <c r="D3" s="433"/>
      <c r="E3" s="5" t="s">
        <v>489</v>
      </c>
      <c r="F3" s="12">
        <f>Perfil_Egreso!E3</f>
        <v>533836</v>
      </c>
      <c r="G3" s="25"/>
      <c r="H3" s="25"/>
      <c r="I3" s="25"/>
      <c r="J3" s="25"/>
      <c r="K3" s="25"/>
      <c r="L3" s="25"/>
      <c r="M3" s="25"/>
      <c r="N3" s="25"/>
      <c r="O3" s="25"/>
      <c r="P3" s="25"/>
      <c r="Q3" s="25"/>
      <c r="R3" s="25"/>
      <c r="S3" s="25"/>
      <c r="T3" s="25"/>
      <c r="U3" s="25"/>
      <c r="V3" s="25"/>
      <c r="W3" s="25"/>
      <c r="X3" s="25"/>
      <c r="Y3" s="25"/>
      <c r="Z3" s="25"/>
    </row>
    <row r="4" spans="1:26" ht="15" customHeight="1" x14ac:dyDescent="0.25">
      <c r="A4" s="5"/>
      <c r="B4" s="5"/>
      <c r="C4" s="7"/>
      <c r="D4" s="7"/>
      <c r="E4" s="7"/>
      <c r="F4" s="7"/>
      <c r="G4" s="25"/>
      <c r="H4" s="25"/>
      <c r="I4" s="25"/>
      <c r="J4" s="25"/>
      <c r="K4" s="25"/>
      <c r="L4" s="25"/>
      <c r="M4" s="25"/>
      <c r="N4" s="25"/>
      <c r="O4" s="25"/>
      <c r="P4" s="25"/>
      <c r="Q4" s="25"/>
      <c r="R4" s="25"/>
      <c r="S4" s="25"/>
      <c r="T4" s="25"/>
      <c r="U4" s="25"/>
      <c r="V4" s="25"/>
      <c r="W4" s="25"/>
      <c r="X4" s="25"/>
      <c r="Y4" s="25"/>
      <c r="Z4" s="25"/>
    </row>
    <row r="5" spans="1:26" ht="38.25" customHeight="1" x14ac:dyDescent="0.25">
      <c r="A5" s="13" t="s">
        <v>3</v>
      </c>
      <c r="B5" s="12" t="str">
        <f>Perfil_Egreso!B5</f>
        <v>OTRAS ACTIVIDADES DE SERVICIO</v>
      </c>
      <c r="C5" s="5" t="s">
        <v>41</v>
      </c>
      <c r="D5" s="12" t="str">
        <f>Perfil_Egreso!D5</f>
        <v>SERVICIOS PERSONALES  Y DE HOGARES</v>
      </c>
      <c r="E5" s="5" t="s">
        <v>7</v>
      </c>
      <c r="F5" s="12" t="str">
        <f>Perfil_Egreso!B7</f>
        <v>OTRAS ACTIVIDADES DE SERVICIOS PERSONALES</v>
      </c>
      <c r="G5" s="25"/>
      <c r="H5" s="25"/>
      <c r="I5" s="25"/>
      <c r="J5" s="25"/>
      <c r="K5" s="25"/>
      <c r="L5" s="25"/>
      <c r="M5" s="25"/>
      <c r="N5" s="25"/>
      <c r="O5" s="25"/>
      <c r="P5" s="25"/>
      <c r="Q5" s="25"/>
      <c r="R5" s="25"/>
      <c r="S5" s="25"/>
      <c r="T5" s="25"/>
      <c r="U5" s="25"/>
      <c r="V5" s="25"/>
      <c r="W5" s="25"/>
      <c r="X5" s="25"/>
      <c r="Y5" s="25"/>
      <c r="Z5" s="25"/>
    </row>
    <row r="6" spans="1:26" ht="12.75" customHeight="1" x14ac:dyDescent="0.25">
      <c r="A6" s="4"/>
      <c r="B6" s="5"/>
      <c r="C6" s="8"/>
      <c r="D6" s="8"/>
      <c r="E6" s="8"/>
      <c r="F6" s="8"/>
      <c r="G6" s="25"/>
      <c r="H6" s="25"/>
      <c r="I6" s="25"/>
      <c r="J6" s="25"/>
      <c r="K6" s="25"/>
      <c r="L6" s="25"/>
      <c r="M6" s="25"/>
      <c r="N6" s="25"/>
      <c r="O6" s="25"/>
      <c r="P6" s="25"/>
      <c r="Q6" s="25"/>
      <c r="R6" s="25"/>
      <c r="S6" s="25"/>
      <c r="T6" s="25"/>
      <c r="U6" s="25"/>
      <c r="V6" s="25"/>
      <c r="W6" s="25"/>
      <c r="X6" s="25"/>
      <c r="Y6" s="25"/>
      <c r="Z6" s="25"/>
    </row>
    <row r="7" spans="1:26" ht="66" customHeight="1" x14ac:dyDescent="0.25">
      <c r="A7" s="4" t="str">
        <f>Perfil_Egreso!A11</f>
        <v>DENOMINACIÓN DEL PROGRAMA DE ESTUDIOS</v>
      </c>
      <c r="B7" s="12" t="str">
        <f>Perfil_Egreso!B11:C11</f>
        <v>ESTILISMO</v>
      </c>
      <c r="C7" s="282" t="s">
        <v>12</v>
      </c>
      <c r="D7" s="145" t="str">
        <f>Perfil_Egreso!E11</f>
        <v>S3496-2-001</v>
      </c>
      <c r="E7" s="282" t="s">
        <v>435</v>
      </c>
      <c r="F7" s="12" t="str">
        <f>Perfil_Egreso!B15</f>
        <v>TÉCNICO</v>
      </c>
      <c r="G7" s="25"/>
      <c r="H7" s="25"/>
      <c r="I7" s="25"/>
      <c r="J7" s="25"/>
      <c r="K7" s="25"/>
      <c r="L7" s="25"/>
      <c r="M7" s="25"/>
      <c r="N7" s="25"/>
      <c r="O7" s="25"/>
      <c r="P7" s="25"/>
      <c r="Q7" s="25"/>
      <c r="R7" s="25"/>
      <c r="S7" s="25"/>
      <c r="T7" s="25"/>
      <c r="U7" s="25"/>
      <c r="V7" s="25"/>
      <c r="W7" s="25"/>
      <c r="X7" s="25"/>
      <c r="Y7" s="25"/>
      <c r="Z7" s="25"/>
    </row>
    <row r="8" spans="1:26" ht="12.75" customHeight="1" x14ac:dyDescent="0.25">
      <c r="A8" s="7"/>
      <c r="B8" s="8"/>
      <c r="C8" s="7"/>
      <c r="D8" s="7"/>
      <c r="E8" s="7"/>
      <c r="F8" s="7"/>
      <c r="G8" s="25"/>
      <c r="H8" s="25"/>
      <c r="I8" s="25"/>
      <c r="J8" s="25"/>
      <c r="K8" s="25"/>
      <c r="L8" s="25"/>
      <c r="M8" s="25"/>
      <c r="N8" s="25"/>
      <c r="O8" s="25"/>
      <c r="P8" s="25"/>
      <c r="Q8" s="25"/>
      <c r="R8" s="25"/>
      <c r="S8" s="25"/>
      <c r="T8" s="25"/>
      <c r="U8" s="25"/>
      <c r="V8" s="25"/>
      <c r="W8" s="25"/>
      <c r="X8" s="25"/>
      <c r="Y8" s="25"/>
      <c r="Z8" s="25"/>
    </row>
    <row r="9" spans="1:26" ht="23.25" customHeight="1" x14ac:dyDescent="0.25">
      <c r="A9" s="4" t="s">
        <v>9</v>
      </c>
      <c r="B9" s="12">
        <f>Perfil_Egreso!B9:E9</f>
        <v>0</v>
      </c>
      <c r="C9" s="5" t="s">
        <v>43</v>
      </c>
      <c r="D9" s="12">
        <f>Itinerario!W17</f>
        <v>2272</v>
      </c>
      <c r="E9" s="5" t="s">
        <v>44</v>
      </c>
      <c r="F9" s="12">
        <f>Itinerario!T17</f>
        <v>83</v>
      </c>
      <c r="G9" s="25"/>
      <c r="H9" s="25"/>
      <c r="I9" s="25"/>
      <c r="J9" s="25"/>
      <c r="K9" s="25"/>
      <c r="L9" s="25"/>
      <c r="M9" s="25"/>
      <c r="N9" s="25"/>
      <c r="O9" s="25"/>
      <c r="P9" s="25"/>
      <c r="Q9" s="25"/>
      <c r="R9" s="25"/>
      <c r="S9" s="25"/>
      <c r="T9" s="25"/>
      <c r="U9" s="25"/>
      <c r="V9" s="25"/>
      <c r="W9" s="25"/>
      <c r="X9" s="25"/>
      <c r="Y9" s="25"/>
      <c r="Z9" s="25"/>
    </row>
    <row r="10" spans="1:26" ht="12.75" customHeight="1" x14ac:dyDescent="0.25">
      <c r="A10" s="4"/>
      <c r="B10" s="5"/>
      <c r="C10" s="4"/>
      <c r="D10" s="4"/>
      <c r="E10" s="7"/>
      <c r="F10" s="7"/>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3" t="s">
        <v>14</v>
      </c>
      <c r="B11" s="438">
        <f>Perfil_Egreso!B13</f>
        <v>0</v>
      </c>
      <c r="C11" s="433"/>
      <c r="D11" s="5" t="s">
        <v>436</v>
      </c>
      <c r="E11" s="438" t="str">
        <f>Perfil_Egreso!D13</f>
        <v>PRESENCIAL</v>
      </c>
      <c r="F11" s="433"/>
      <c r="G11" s="25"/>
      <c r="H11" s="25"/>
      <c r="I11" s="25"/>
      <c r="J11" s="25"/>
      <c r="K11" s="25"/>
      <c r="L11" s="25"/>
      <c r="M11" s="25"/>
      <c r="N11" s="25"/>
      <c r="O11" s="25"/>
      <c r="P11" s="25"/>
      <c r="Q11" s="25"/>
      <c r="R11" s="25"/>
      <c r="S11" s="25"/>
      <c r="T11" s="25"/>
      <c r="U11" s="25"/>
      <c r="V11" s="25"/>
      <c r="W11" s="25"/>
      <c r="X11" s="25"/>
      <c r="Y11" s="25"/>
      <c r="Z11" s="25"/>
    </row>
    <row r="12" spans="1:26" x14ac:dyDescent="0.25">
      <c r="A12" s="5"/>
      <c r="B12" s="5"/>
      <c r="C12" s="5"/>
      <c r="D12" s="5"/>
      <c r="E12" s="4"/>
      <c r="F12" s="5"/>
      <c r="G12" s="25"/>
      <c r="H12" s="25"/>
      <c r="I12" s="25"/>
      <c r="J12" s="25"/>
      <c r="K12" s="25"/>
      <c r="L12" s="25"/>
      <c r="M12" s="25"/>
      <c r="N12" s="25"/>
      <c r="O12" s="25"/>
      <c r="P12" s="25"/>
      <c r="Q12" s="25"/>
      <c r="R12" s="25"/>
      <c r="S12" s="25"/>
      <c r="T12" s="25"/>
      <c r="U12" s="25"/>
      <c r="V12" s="25"/>
      <c r="W12" s="25"/>
      <c r="X12" s="25"/>
      <c r="Y12" s="25"/>
      <c r="Z12" s="25"/>
    </row>
    <row r="13" spans="1:26" ht="15.75" customHeight="1" x14ac:dyDescent="0.25">
      <c r="A13" s="58" t="s">
        <v>666</v>
      </c>
      <c r="B13" s="550" t="s">
        <v>667</v>
      </c>
      <c r="C13" s="540"/>
      <c r="D13" s="58" t="s">
        <v>668</v>
      </c>
      <c r="E13" s="58" t="s">
        <v>669</v>
      </c>
      <c r="F13" s="334" t="s">
        <v>670</v>
      </c>
      <c r="G13" s="187" t="s">
        <v>20</v>
      </c>
      <c r="H13" s="25"/>
      <c r="I13" s="25"/>
      <c r="J13" s="25"/>
      <c r="K13" s="25"/>
      <c r="L13" s="25"/>
      <c r="M13" s="25"/>
      <c r="N13" s="25"/>
      <c r="O13" s="25"/>
      <c r="P13" s="25"/>
      <c r="Q13" s="25"/>
      <c r="R13" s="25"/>
      <c r="S13" s="25"/>
      <c r="T13" s="25"/>
      <c r="U13" s="25"/>
      <c r="V13" s="25"/>
      <c r="W13" s="25"/>
      <c r="X13" s="25"/>
      <c r="Y13" s="25"/>
      <c r="Z13" s="25"/>
    </row>
    <row r="14" spans="1:26" ht="20.25" customHeight="1" x14ac:dyDescent="0.25">
      <c r="A14" s="58"/>
      <c r="B14" s="58" t="s">
        <v>671</v>
      </c>
      <c r="C14" s="58" t="s">
        <v>672</v>
      </c>
      <c r="D14" s="58"/>
      <c r="E14" s="58"/>
      <c r="F14" s="399"/>
      <c r="G14" s="187"/>
      <c r="H14" s="25"/>
      <c r="I14" s="25"/>
      <c r="J14" s="25"/>
      <c r="K14" s="25"/>
      <c r="L14" s="25"/>
      <c r="M14" s="25"/>
      <c r="N14" s="25"/>
      <c r="O14" s="25"/>
      <c r="P14" s="25"/>
      <c r="Q14" s="25"/>
      <c r="R14" s="25"/>
      <c r="S14" s="25"/>
      <c r="T14" s="25"/>
      <c r="U14" s="25"/>
      <c r="V14" s="25"/>
      <c r="W14" s="25"/>
      <c r="X14" s="25"/>
      <c r="Y14" s="25"/>
      <c r="Z14" s="25"/>
    </row>
    <row r="15" spans="1:26" x14ac:dyDescent="0.25">
      <c r="A15" s="283" t="s">
        <v>673</v>
      </c>
      <c r="B15" s="203"/>
      <c r="C15" s="203"/>
      <c r="D15" s="203"/>
      <c r="E15" s="203"/>
      <c r="F15" s="203"/>
      <c r="G15" s="24" t="str">
        <f t="shared" ref="G15:G90" si="0">CONCATENATE(B15,C15,D15,E15,F15)</f>
        <v/>
      </c>
      <c r="H15" s="25"/>
      <c r="I15" s="25"/>
      <c r="J15" s="25"/>
      <c r="K15" s="25"/>
      <c r="L15" s="25"/>
      <c r="M15" s="25"/>
      <c r="N15" s="25"/>
      <c r="O15" s="25"/>
      <c r="P15" s="25"/>
      <c r="Q15" s="25"/>
      <c r="R15" s="25"/>
      <c r="S15" s="25"/>
      <c r="T15" s="25"/>
      <c r="U15" s="25"/>
      <c r="V15" s="25"/>
      <c r="W15" s="25"/>
      <c r="X15" s="25"/>
      <c r="Y15" s="25"/>
      <c r="Z15" s="25"/>
    </row>
    <row r="16" spans="1:26" ht="15.75" customHeight="1" x14ac:dyDescent="0.25">
      <c r="A16" s="283"/>
      <c r="B16" s="203"/>
      <c r="C16" s="203"/>
      <c r="D16" s="203"/>
      <c r="E16" s="203"/>
      <c r="F16" s="203"/>
      <c r="G16" s="24" t="str">
        <f t="shared" si="0"/>
        <v/>
      </c>
      <c r="H16" s="25"/>
      <c r="I16" s="25"/>
      <c r="J16" s="25"/>
      <c r="K16" s="25"/>
      <c r="L16" s="25"/>
      <c r="M16" s="25"/>
      <c r="N16" s="25"/>
      <c r="O16" s="25"/>
      <c r="P16" s="25"/>
      <c r="Q16" s="25"/>
      <c r="R16" s="25"/>
      <c r="S16" s="25"/>
      <c r="T16" s="25"/>
      <c r="U16" s="25"/>
      <c r="V16" s="25"/>
      <c r="W16" s="25"/>
      <c r="X16" s="25"/>
      <c r="Y16" s="25"/>
      <c r="Z16" s="25"/>
    </row>
    <row r="17" spans="1:26" x14ac:dyDescent="0.25">
      <c r="A17" s="283"/>
      <c r="B17" s="203"/>
      <c r="C17" s="203"/>
      <c r="D17" s="203"/>
      <c r="E17" s="203"/>
      <c r="F17" s="203"/>
      <c r="G17" s="24" t="str">
        <f t="shared" si="0"/>
        <v/>
      </c>
      <c r="H17" s="25"/>
      <c r="I17" s="25"/>
      <c r="J17" s="25"/>
      <c r="K17" s="25"/>
      <c r="L17" s="25"/>
      <c r="M17" s="25"/>
      <c r="N17" s="25"/>
      <c r="O17" s="25"/>
      <c r="P17" s="25"/>
      <c r="Q17" s="25"/>
      <c r="R17" s="25"/>
      <c r="S17" s="25"/>
      <c r="T17" s="25"/>
      <c r="U17" s="25"/>
      <c r="V17" s="25"/>
      <c r="W17" s="25"/>
      <c r="X17" s="25"/>
      <c r="Y17" s="25"/>
      <c r="Z17" s="25"/>
    </row>
    <row r="18" spans="1:26" x14ac:dyDescent="0.25">
      <c r="A18" s="283"/>
      <c r="B18" s="203"/>
      <c r="C18" s="203"/>
      <c r="D18" s="203"/>
      <c r="E18" s="203"/>
      <c r="F18" s="203"/>
      <c r="G18" s="24" t="str">
        <f t="shared" si="0"/>
        <v/>
      </c>
      <c r="H18" s="25"/>
      <c r="I18" s="25"/>
      <c r="J18" s="25"/>
      <c r="K18" s="25"/>
      <c r="L18" s="25"/>
      <c r="M18" s="25"/>
      <c r="N18" s="25"/>
      <c r="O18" s="25"/>
      <c r="P18" s="25"/>
      <c r="Q18" s="25"/>
      <c r="R18" s="25"/>
      <c r="S18" s="25"/>
      <c r="T18" s="25"/>
      <c r="U18" s="25"/>
      <c r="V18" s="25"/>
      <c r="W18" s="25"/>
      <c r="X18" s="25"/>
      <c r="Y18" s="25"/>
      <c r="Z18" s="25"/>
    </row>
    <row r="19" spans="1:26" x14ac:dyDescent="0.25">
      <c r="A19" s="283"/>
      <c r="B19" s="203"/>
      <c r="C19" s="203"/>
      <c r="D19" s="203"/>
      <c r="E19" s="203"/>
      <c r="F19" s="203"/>
      <c r="G19" s="24" t="str">
        <f t="shared" si="0"/>
        <v/>
      </c>
      <c r="H19" s="25"/>
      <c r="I19" s="25"/>
      <c r="J19" s="25"/>
      <c r="K19" s="25"/>
      <c r="L19" s="25"/>
      <c r="M19" s="25"/>
      <c r="N19" s="25"/>
      <c r="O19" s="25"/>
      <c r="P19" s="25"/>
      <c r="Q19" s="25"/>
      <c r="R19" s="25"/>
      <c r="S19" s="25"/>
      <c r="T19" s="25"/>
      <c r="U19" s="25"/>
      <c r="V19" s="25"/>
      <c r="W19" s="25"/>
      <c r="X19" s="25"/>
      <c r="Y19" s="25"/>
      <c r="Z19" s="25"/>
    </row>
    <row r="20" spans="1:26" x14ac:dyDescent="0.25">
      <c r="A20" s="283"/>
      <c r="B20" s="203"/>
      <c r="C20" s="203"/>
      <c r="D20" s="203"/>
      <c r="E20" s="203"/>
      <c r="F20" s="203"/>
      <c r="G20" s="24" t="str">
        <f t="shared" si="0"/>
        <v/>
      </c>
      <c r="H20" s="25"/>
      <c r="I20" s="25"/>
      <c r="J20" s="25"/>
      <c r="K20" s="25"/>
      <c r="L20" s="25"/>
      <c r="M20" s="25"/>
      <c r="N20" s="25"/>
      <c r="O20" s="25"/>
      <c r="P20" s="25"/>
      <c r="Q20" s="25"/>
      <c r="R20" s="25"/>
      <c r="S20" s="25"/>
      <c r="T20" s="25"/>
      <c r="U20" s="25"/>
      <c r="V20" s="25"/>
      <c r="W20" s="25"/>
      <c r="X20" s="25"/>
      <c r="Y20" s="25"/>
      <c r="Z20" s="25"/>
    </row>
    <row r="21" spans="1:26" ht="15.75" customHeight="1" x14ac:dyDescent="0.25">
      <c r="A21" s="283" t="s">
        <v>674</v>
      </c>
      <c r="B21" s="203"/>
      <c r="C21" s="203"/>
      <c r="D21" s="203"/>
      <c r="E21" s="203"/>
      <c r="F21" s="203"/>
      <c r="G21" s="24" t="str">
        <f t="shared" si="0"/>
        <v/>
      </c>
      <c r="H21" s="25"/>
      <c r="I21" s="25"/>
      <c r="J21" s="25"/>
      <c r="K21" s="25"/>
      <c r="L21" s="25"/>
      <c r="M21" s="25"/>
      <c r="N21" s="25"/>
      <c r="O21" s="25"/>
      <c r="P21" s="25"/>
      <c r="Q21" s="25"/>
      <c r="R21" s="25"/>
      <c r="S21" s="25"/>
      <c r="T21" s="25"/>
      <c r="U21" s="25"/>
      <c r="V21" s="25"/>
      <c r="W21" s="25"/>
      <c r="X21" s="25"/>
      <c r="Y21" s="25"/>
      <c r="Z21" s="25"/>
    </row>
    <row r="22" spans="1:26" ht="15.75" customHeight="1" x14ac:dyDescent="0.25">
      <c r="A22" s="283"/>
      <c r="B22" s="203"/>
      <c r="C22" s="203"/>
      <c r="D22" s="203"/>
      <c r="E22" s="203"/>
      <c r="F22" s="203"/>
      <c r="G22" s="24" t="str">
        <f t="shared" si="0"/>
        <v/>
      </c>
      <c r="H22" s="25"/>
      <c r="I22" s="25"/>
      <c r="J22" s="25"/>
      <c r="K22" s="25"/>
      <c r="L22" s="25"/>
      <c r="M22" s="25"/>
      <c r="N22" s="25"/>
      <c r="O22" s="25"/>
      <c r="P22" s="25"/>
      <c r="Q22" s="25"/>
      <c r="R22" s="25"/>
      <c r="S22" s="25"/>
      <c r="T22" s="25"/>
      <c r="U22" s="25"/>
      <c r="V22" s="25"/>
      <c r="W22" s="25"/>
      <c r="X22" s="25"/>
      <c r="Y22" s="25"/>
      <c r="Z22" s="25"/>
    </row>
    <row r="23" spans="1:26" ht="15.75" customHeight="1" x14ac:dyDescent="0.25">
      <c r="A23" s="283"/>
      <c r="B23" s="203"/>
      <c r="C23" s="203"/>
      <c r="D23" s="203"/>
      <c r="E23" s="203"/>
      <c r="F23" s="203"/>
      <c r="G23" s="24" t="str">
        <f t="shared" si="0"/>
        <v/>
      </c>
      <c r="H23" s="25"/>
      <c r="I23" s="25"/>
      <c r="J23" s="25"/>
      <c r="K23" s="25"/>
      <c r="L23" s="25"/>
      <c r="M23" s="25"/>
      <c r="N23" s="25"/>
      <c r="O23" s="25"/>
      <c r="P23" s="25"/>
      <c r="Q23" s="25"/>
      <c r="R23" s="25"/>
      <c r="S23" s="25"/>
      <c r="T23" s="25"/>
      <c r="U23" s="25"/>
      <c r="V23" s="25"/>
      <c r="W23" s="25"/>
      <c r="X23" s="25"/>
      <c r="Y23" s="25"/>
      <c r="Z23" s="25"/>
    </row>
    <row r="24" spans="1:26" ht="15.75" customHeight="1" x14ac:dyDescent="0.25">
      <c r="A24" s="283"/>
      <c r="B24" s="203"/>
      <c r="C24" s="203"/>
      <c r="D24" s="203"/>
      <c r="E24" s="203"/>
      <c r="F24" s="203"/>
      <c r="G24" s="24" t="str">
        <f t="shared" si="0"/>
        <v/>
      </c>
      <c r="H24" s="25"/>
      <c r="I24" s="25"/>
      <c r="J24" s="25"/>
      <c r="K24" s="25"/>
      <c r="L24" s="25"/>
      <c r="M24" s="25"/>
      <c r="N24" s="25"/>
      <c r="O24" s="25"/>
      <c r="P24" s="25"/>
      <c r="Q24" s="25"/>
      <c r="R24" s="25"/>
      <c r="S24" s="25"/>
      <c r="T24" s="25"/>
      <c r="U24" s="25"/>
      <c r="V24" s="25"/>
      <c r="W24" s="25"/>
      <c r="X24" s="25"/>
      <c r="Y24" s="25"/>
      <c r="Z24" s="25"/>
    </row>
    <row r="25" spans="1:26" ht="15.75" customHeight="1" x14ac:dyDescent="0.25">
      <c r="A25" s="283"/>
      <c r="B25" s="203"/>
      <c r="C25" s="203"/>
      <c r="D25" s="203"/>
      <c r="E25" s="203"/>
      <c r="F25" s="203"/>
      <c r="G25" s="24" t="str">
        <f t="shared" si="0"/>
        <v/>
      </c>
      <c r="H25" s="25"/>
      <c r="I25" s="25"/>
      <c r="J25" s="25"/>
      <c r="K25" s="25"/>
      <c r="L25" s="25"/>
      <c r="M25" s="25"/>
      <c r="N25" s="25"/>
      <c r="O25" s="25"/>
      <c r="P25" s="25"/>
      <c r="Q25" s="25"/>
      <c r="R25" s="25"/>
      <c r="S25" s="25"/>
      <c r="T25" s="25"/>
      <c r="U25" s="25"/>
      <c r="V25" s="25"/>
      <c r="W25" s="25"/>
      <c r="X25" s="25"/>
      <c r="Y25" s="25"/>
      <c r="Z25" s="25"/>
    </row>
    <row r="26" spans="1:26" ht="15.75" customHeight="1" x14ac:dyDescent="0.25">
      <c r="A26" s="283" t="s">
        <v>675</v>
      </c>
      <c r="B26" s="203"/>
      <c r="C26" s="203"/>
      <c r="D26" s="203"/>
      <c r="E26" s="203"/>
      <c r="F26" s="203"/>
      <c r="G26" s="24" t="str">
        <f t="shared" si="0"/>
        <v/>
      </c>
      <c r="H26" s="25"/>
      <c r="I26" s="25"/>
      <c r="J26" s="25"/>
      <c r="K26" s="25"/>
      <c r="L26" s="25"/>
      <c r="M26" s="25"/>
      <c r="N26" s="25"/>
      <c r="O26" s="25"/>
      <c r="P26" s="25"/>
      <c r="Q26" s="25"/>
      <c r="R26" s="25"/>
      <c r="S26" s="25"/>
      <c r="T26" s="25"/>
      <c r="U26" s="25"/>
      <c r="V26" s="25"/>
      <c r="W26" s="25"/>
      <c r="X26" s="25"/>
      <c r="Y26" s="25"/>
      <c r="Z26" s="25"/>
    </row>
    <row r="27" spans="1:26" ht="15.75" customHeight="1" x14ac:dyDescent="0.25">
      <c r="A27" s="283"/>
      <c r="B27" s="203"/>
      <c r="C27" s="203"/>
      <c r="D27" s="203"/>
      <c r="E27" s="203"/>
      <c r="F27" s="203"/>
      <c r="G27" s="24" t="str">
        <f t="shared" si="0"/>
        <v/>
      </c>
      <c r="H27" s="25"/>
      <c r="I27" s="25"/>
      <c r="J27" s="25"/>
      <c r="K27" s="25"/>
      <c r="L27" s="25"/>
      <c r="M27" s="25"/>
      <c r="N27" s="25"/>
      <c r="O27" s="25"/>
      <c r="P27" s="25"/>
      <c r="Q27" s="25"/>
      <c r="R27" s="25"/>
      <c r="S27" s="25"/>
      <c r="T27" s="25"/>
      <c r="U27" s="25"/>
      <c r="V27" s="25"/>
      <c r="W27" s="25"/>
      <c r="X27" s="25"/>
      <c r="Y27" s="25"/>
      <c r="Z27" s="25"/>
    </row>
    <row r="28" spans="1:26" ht="15.75" customHeight="1" x14ac:dyDescent="0.25">
      <c r="A28" s="283"/>
      <c r="B28" s="203"/>
      <c r="C28" s="203"/>
      <c r="D28" s="203"/>
      <c r="E28" s="203"/>
      <c r="F28" s="203"/>
      <c r="G28" s="24" t="str">
        <f t="shared" si="0"/>
        <v/>
      </c>
      <c r="H28" s="25"/>
      <c r="I28" s="25"/>
      <c r="J28" s="25"/>
      <c r="K28" s="25"/>
      <c r="L28" s="25"/>
      <c r="M28" s="25"/>
      <c r="N28" s="25"/>
      <c r="O28" s="25"/>
      <c r="P28" s="25"/>
      <c r="Q28" s="25"/>
      <c r="R28" s="25"/>
      <c r="S28" s="25"/>
      <c r="T28" s="25"/>
      <c r="U28" s="25"/>
      <c r="V28" s="25"/>
      <c r="W28" s="25"/>
      <c r="X28" s="25"/>
      <c r="Y28" s="25"/>
      <c r="Z28" s="25"/>
    </row>
    <row r="29" spans="1:26" ht="15.75" customHeight="1" x14ac:dyDescent="0.25">
      <c r="A29" s="283"/>
      <c r="B29" s="203"/>
      <c r="C29" s="203"/>
      <c r="D29" s="203"/>
      <c r="E29" s="203"/>
      <c r="F29" s="203"/>
      <c r="G29" s="24" t="str">
        <f t="shared" si="0"/>
        <v/>
      </c>
      <c r="H29" s="25"/>
      <c r="I29" s="25"/>
      <c r="J29" s="25"/>
      <c r="K29" s="25"/>
      <c r="L29" s="25"/>
      <c r="M29" s="25"/>
      <c r="N29" s="25"/>
      <c r="O29" s="25"/>
      <c r="P29" s="25"/>
      <c r="Q29" s="25"/>
      <c r="R29" s="25"/>
      <c r="S29" s="25"/>
      <c r="T29" s="25"/>
      <c r="U29" s="25"/>
      <c r="V29" s="25"/>
      <c r="W29" s="25"/>
      <c r="X29" s="25"/>
      <c r="Y29" s="25"/>
      <c r="Z29" s="25"/>
    </row>
    <row r="30" spans="1:26" ht="15.75" customHeight="1" x14ac:dyDescent="0.25">
      <c r="A30" s="283"/>
      <c r="B30" s="203"/>
      <c r="C30" s="203"/>
      <c r="D30" s="203"/>
      <c r="E30" s="203"/>
      <c r="F30" s="203"/>
      <c r="G30" s="24" t="str">
        <f t="shared" si="0"/>
        <v/>
      </c>
      <c r="H30" s="25"/>
      <c r="I30" s="25"/>
      <c r="J30" s="25"/>
      <c r="K30" s="25"/>
      <c r="L30" s="25"/>
      <c r="M30" s="25"/>
      <c r="N30" s="25"/>
      <c r="O30" s="25"/>
      <c r="P30" s="25"/>
      <c r="Q30" s="25"/>
      <c r="R30" s="25"/>
      <c r="S30" s="25"/>
      <c r="T30" s="25"/>
      <c r="U30" s="25"/>
      <c r="V30" s="25"/>
      <c r="W30" s="25"/>
      <c r="X30" s="25"/>
      <c r="Y30" s="25"/>
      <c r="Z30" s="25"/>
    </row>
    <row r="31" spans="1:26" ht="15.75" customHeight="1" x14ac:dyDescent="0.25">
      <c r="A31" s="283" t="s">
        <v>676</v>
      </c>
      <c r="B31" s="203"/>
      <c r="C31" s="203"/>
      <c r="D31" s="203"/>
      <c r="E31" s="203"/>
      <c r="F31" s="203"/>
      <c r="G31" s="24" t="str">
        <f t="shared" si="0"/>
        <v/>
      </c>
      <c r="H31" s="25"/>
      <c r="I31" s="25"/>
      <c r="J31" s="25"/>
      <c r="K31" s="25"/>
      <c r="L31" s="25"/>
      <c r="M31" s="25"/>
      <c r="N31" s="25"/>
      <c r="O31" s="25"/>
      <c r="P31" s="25"/>
      <c r="Q31" s="25"/>
      <c r="R31" s="25"/>
      <c r="S31" s="25"/>
      <c r="T31" s="25"/>
      <c r="U31" s="25"/>
      <c r="V31" s="25"/>
      <c r="W31" s="25"/>
      <c r="X31" s="25"/>
      <c r="Y31" s="25"/>
      <c r="Z31" s="25"/>
    </row>
    <row r="32" spans="1:26" ht="15.75" customHeight="1" x14ac:dyDescent="0.25">
      <c r="A32" s="283"/>
      <c r="B32" s="203"/>
      <c r="C32" s="203"/>
      <c r="D32" s="203"/>
      <c r="E32" s="203"/>
      <c r="F32" s="203"/>
      <c r="G32" s="24" t="str">
        <f t="shared" si="0"/>
        <v/>
      </c>
      <c r="H32" s="25"/>
      <c r="I32" s="25"/>
      <c r="J32" s="25"/>
      <c r="K32" s="25"/>
      <c r="L32" s="25"/>
      <c r="M32" s="25"/>
      <c r="N32" s="25"/>
      <c r="O32" s="25"/>
      <c r="P32" s="25"/>
      <c r="Q32" s="25"/>
      <c r="R32" s="25"/>
      <c r="S32" s="25"/>
      <c r="T32" s="25"/>
      <c r="U32" s="25"/>
      <c r="V32" s="25"/>
      <c r="W32" s="25"/>
      <c r="X32" s="25"/>
      <c r="Y32" s="25"/>
      <c r="Z32" s="25"/>
    </row>
    <row r="33" spans="1:26" ht="15.75" customHeight="1" x14ac:dyDescent="0.25">
      <c r="A33" s="283"/>
      <c r="B33" s="203"/>
      <c r="C33" s="203"/>
      <c r="D33" s="203"/>
      <c r="E33" s="203"/>
      <c r="F33" s="203"/>
      <c r="G33" s="24" t="str">
        <f t="shared" si="0"/>
        <v/>
      </c>
      <c r="H33" s="25"/>
      <c r="I33" s="25"/>
      <c r="J33" s="25"/>
      <c r="K33" s="25"/>
      <c r="L33" s="25"/>
      <c r="M33" s="25"/>
      <c r="N33" s="25"/>
      <c r="O33" s="25"/>
      <c r="P33" s="25"/>
      <c r="Q33" s="25"/>
      <c r="R33" s="25"/>
      <c r="S33" s="25"/>
      <c r="T33" s="25"/>
      <c r="U33" s="25"/>
      <c r="V33" s="25"/>
      <c r="W33" s="25"/>
      <c r="X33" s="25"/>
      <c r="Y33" s="25"/>
      <c r="Z33" s="25"/>
    </row>
    <row r="34" spans="1:26" ht="15.75" customHeight="1" x14ac:dyDescent="0.25">
      <c r="A34" s="283"/>
      <c r="B34" s="203"/>
      <c r="C34" s="203"/>
      <c r="D34" s="203"/>
      <c r="E34" s="203"/>
      <c r="F34" s="203"/>
      <c r="G34" s="24" t="str">
        <f t="shared" si="0"/>
        <v/>
      </c>
      <c r="H34" s="25"/>
      <c r="I34" s="25"/>
      <c r="J34" s="25"/>
      <c r="K34" s="25"/>
      <c r="L34" s="25"/>
      <c r="M34" s="25"/>
      <c r="N34" s="25"/>
      <c r="O34" s="25"/>
      <c r="P34" s="25"/>
      <c r="Q34" s="25"/>
      <c r="R34" s="25"/>
      <c r="S34" s="25"/>
      <c r="T34" s="25"/>
      <c r="U34" s="25"/>
      <c r="V34" s="25"/>
      <c r="W34" s="25"/>
      <c r="X34" s="25"/>
      <c r="Y34" s="25"/>
      <c r="Z34" s="25"/>
    </row>
    <row r="35" spans="1:26" ht="15.75" customHeight="1" x14ac:dyDescent="0.25">
      <c r="A35" s="283"/>
      <c r="B35" s="203"/>
      <c r="C35" s="203"/>
      <c r="D35" s="203"/>
      <c r="E35" s="203"/>
      <c r="F35" s="203"/>
      <c r="G35" s="24" t="str">
        <f t="shared" si="0"/>
        <v/>
      </c>
      <c r="H35" s="25"/>
      <c r="I35" s="25"/>
      <c r="J35" s="25"/>
      <c r="K35" s="25"/>
      <c r="L35" s="25"/>
      <c r="M35" s="25"/>
      <c r="N35" s="25"/>
      <c r="O35" s="25"/>
      <c r="P35" s="25"/>
      <c r="Q35" s="25"/>
      <c r="R35" s="25"/>
      <c r="S35" s="25"/>
      <c r="T35" s="25"/>
      <c r="U35" s="25"/>
      <c r="V35" s="25"/>
      <c r="W35" s="25"/>
      <c r="X35" s="25"/>
      <c r="Y35" s="25"/>
      <c r="Z35" s="25"/>
    </row>
    <row r="36" spans="1:26" ht="15.75" customHeight="1" x14ac:dyDescent="0.25">
      <c r="A36" s="283" t="s">
        <v>677</v>
      </c>
      <c r="B36" s="203"/>
      <c r="C36" s="203"/>
      <c r="D36" s="203"/>
      <c r="E36" s="203"/>
      <c r="F36" s="203"/>
      <c r="G36" s="24" t="str">
        <f t="shared" si="0"/>
        <v/>
      </c>
      <c r="H36" s="25"/>
      <c r="I36" s="25"/>
      <c r="J36" s="25"/>
      <c r="K36" s="25"/>
      <c r="L36" s="25"/>
      <c r="M36" s="25"/>
      <c r="N36" s="25"/>
      <c r="O36" s="25"/>
      <c r="P36" s="25"/>
      <c r="Q36" s="25"/>
      <c r="R36" s="25"/>
      <c r="S36" s="25"/>
      <c r="T36" s="25"/>
      <c r="U36" s="25"/>
      <c r="V36" s="25"/>
      <c r="W36" s="25"/>
      <c r="X36" s="25"/>
      <c r="Y36" s="25"/>
      <c r="Z36" s="25"/>
    </row>
    <row r="37" spans="1:26" ht="15.75" customHeight="1" x14ac:dyDescent="0.25">
      <c r="A37" s="283"/>
      <c r="B37" s="203"/>
      <c r="C37" s="203"/>
      <c r="D37" s="203"/>
      <c r="E37" s="203"/>
      <c r="F37" s="203"/>
      <c r="G37" s="24" t="str">
        <f t="shared" si="0"/>
        <v/>
      </c>
      <c r="H37" s="25"/>
      <c r="I37" s="25"/>
      <c r="J37" s="25"/>
      <c r="K37" s="25"/>
      <c r="L37" s="25"/>
      <c r="M37" s="25"/>
      <c r="N37" s="25"/>
      <c r="O37" s="25"/>
      <c r="P37" s="25"/>
      <c r="Q37" s="25"/>
      <c r="R37" s="25"/>
      <c r="S37" s="25"/>
      <c r="T37" s="25"/>
      <c r="U37" s="25"/>
      <c r="V37" s="25"/>
      <c r="W37" s="25"/>
      <c r="X37" s="25"/>
      <c r="Y37" s="25"/>
      <c r="Z37" s="25"/>
    </row>
    <row r="38" spans="1:26" ht="15.75" customHeight="1" x14ac:dyDescent="0.25">
      <c r="A38" s="283"/>
      <c r="B38" s="203"/>
      <c r="C38" s="203"/>
      <c r="D38" s="203"/>
      <c r="E38" s="203"/>
      <c r="F38" s="203"/>
      <c r="G38" s="24" t="str">
        <f t="shared" si="0"/>
        <v/>
      </c>
      <c r="H38" s="25"/>
      <c r="I38" s="25"/>
      <c r="J38" s="25"/>
      <c r="K38" s="25"/>
      <c r="L38" s="25"/>
      <c r="M38" s="25"/>
      <c r="N38" s="25"/>
      <c r="O38" s="25"/>
      <c r="P38" s="25"/>
      <c r="Q38" s="25"/>
      <c r="R38" s="25"/>
      <c r="S38" s="25"/>
      <c r="T38" s="25"/>
      <c r="U38" s="25"/>
      <c r="V38" s="25"/>
      <c r="W38" s="25"/>
      <c r="X38" s="25"/>
      <c r="Y38" s="25"/>
      <c r="Z38" s="25"/>
    </row>
    <row r="39" spans="1:26" ht="15.75" customHeight="1" x14ac:dyDescent="0.25">
      <c r="A39" s="283"/>
      <c r="B39" s="203"/>
      <c r="C39" s="203"/>
      <c r="D39" s="203"/>
      <c r="E39" s="203"/>
      <c r="F39" s="203"/>
      <c r="G39" s="24" t="str">
        <f t="shared" si="0"/>
        <v/>
      </c>
      <c r="H39" s="25"/>
      <c r="I39" s="25"/>
      <c r="J39" s="25"/>
      <c r="K39" s="25"/>
      <c r="L39" s="25"/>
      <c r="M39" s="25"/>
      <c r="N39" s="25"/>
      <c r="O39" s="25"/>
      <c r="P39" s="25"/>
      <c r="Q39" s="25"/>
      <c r="R39" s="25"/>
      <c r="S39" s="25"/>
      <c r="T39" s="25"/>
      <c r="U39" s="25"/>
      <c r="V39" s="25"/>
      <c r="W39" s="25"/>
      <c r="X39" s="25"/>
      <c r="Y39" s="25"/>
      <c r="Z39" s="25"/>
    </row>
    <row r="40" spans="1:26" ht="15.75" customHeight="1" x14ac:dyDescent="0.25">
      <c r="A40" s="283"/>
      <c r="B40" s="203"/>
      <c r="C40" s="203"/>
      <c r="D40" s="203"/>
      <c r="E40" s="203"/>
      <c r="F40" s="203"/>
      <c r="G40" s="24" t="str">
        <f t="shared" si="0"/>
        <v/>
      </c>
      <c r="H40" s="25"/>
      <c r="I40" s="25"/>
      <c r="J40" s="25"/>
      <c r="K40" s="25"/>
      <c r="L40" s="25"/>
      <c r="M40" s="25"/>
      <c r="N40" s="25"/>
      <c r="O40" s="25"/>
      <c r="P40" s="25"/>
      <c r="Q40" s="25"/>
      <c r="R40" s="25"/>
      <c r="S40" s="25"/>
      <c r="T40" s="25"/>
      <c r="U40" s="25"/>
      <c r="V40" s="25"/>
      <c r="W40" s="25"/>
      <c r="X40" s="25"/>
      <c r="Y40" s="25"/>
      <c r="Z40" s="25"/>
    </row>
    <row r="41" spans="1:26" ht="15.75" customHeight="1" x14ac:dyDescent="0.25">
      <c r="A41" s="283" t="s">
        <v>678</v>
      </c>
      <c r="B41" s="203"/>
      <c r="C41" s="203"/>
      <c r="D41" s="203"/>
      <c r="E41" s="203"/>
      <c r="F41" s="203"/>
      <c r="G41" s="24" t="str">
        <f t="shared" si="0"/>
        <v/>
      </c>
      <c r="H41" s="25"/>
      <c r="I41" s="25"/>
      <c r="J41" s="25"/>
      <c r="K41" s="25"/>
      <c r="L41" s="25"/>
      <c r="M41" s="25"/>
      <c r="N41" s="25"/>
      <c r="O41" s="25"/>
      <c r="P41" s="25"/>
      <c r="Q41" s="25"/>
      <c r="R41" s="25"/>
      <c r="S41" s="25"/>
      <c r="T41" s="25"/>
      <c r="U41" s="25"/>
      <c r="V41" s="25"/>
      <c r="W41" s="25"/>
      <c r="X41" s="25"/>
      <c r="Y41" s="25"/>
      <c r="Z41" s="25"/>
    </row>
    <row r="42" spans="1:26" ht="15.75" customHeight="1" x14ac:dyDescent="0.25">
      <c r="A42" s="283"/>
      <c r="B42" s="203"/>
      <c r="C42" s="203"/>
      <c r="D42" s="203"/>
      <c r="E42" s="203"/>
      <c r="F42" s="203"/>
      <c r="G42" s="24" t="str">
        <f t="shared" si="0"/>
        <v/>
      </c>
      <c r="H42" s="25"/>
      <c r="I42" s="25"/>
      <c r="J42" s="25"/>
      <c r="K42" s="25"/>
      <c r="L42" s="25"/>
      <c r="M42" s="25"/>
      <c r="N42" s="25"/>
      <c r="O42" s="25"/>
      <c r="P42" s="25"/>
      <c r="Q42" s="25"/>
      <c r="R42" s="25"/>
      <c r="S42" s="25"/>
      <c r="T42" s="25"/>
      <c r="U42" s="25"/>
      <c r="V42" s="25"/>
      <c r="W42" s="25"/>
      <c r="X42" s="25"/>
      <c r="Y42" s="25"/>
      <c r="Z42" s="25"/>
    </row>
    <row r="43" spans="1:26" ht="15.75" customHeight="1" x14ac:dyDescent="0.25">
      <c r="A43" s="283"/>
      <c r="B43" s="203"/>
      <c r="C43" s="203"/>
      <c r="D43" s="203"/>
      <c r="E43" s="203"/>
      <c r="F43" s="203"/>
      <c r="G43" s="24" t="str">
        <f t="shared" si="0"/>
        <v/>
      </c>
      <c r="H43" s="25"/>
      <c r="I43" s="25"/>
      <c r="J43" s="25"/>
      <c r="K43" s="25"/>
      <c r="L43" s="25"/>
      <c r="M43" s="25"/>
      <c r="N43" s="25"/>
      <c r="O43" s="25"/>
      <c r="P43" s="25"/>
      <c r="Q43" s="25"/>
      <c r="R43" s="25"/>
      <c r="S43" s="25"/>
      <c r="T43" s="25"/>
      <c r="U43" s="25"/>
      <c r="V43" s="25"/>
      <c r="W43" s="25"/>
      <c r="X43" s="25"/>
      <c r="Y43" s="25"/>
      <c r="Z43" s="25"/>
    </row>
    <row r="44" spans="1:26" ht="15.75" customHeight="1" x14ac:dyDescent="0.25">
      <c r="A44" s="283"/>
      <c r="B44" s="203"/>
      <c r="C44" s="203"/>
      <c r="D44" s="203"/>
      <c r="E44" s="203"/>
      <c r="F44" s="203"/>
      <c r="G44" s="24" t="str">
        <f t="shared" si="0"/>
        <v/>
      </c>
      <c r="H44" s="25"/>
      <c r="I44" s="25"/>
      <c r="J44" s="25"/>
      <c r="K44" s="25"/>
      <c r="L44" s="25"/>
      <c r="M44" s="25"/>
      <c r="N44" s="25"/>
      <c r="O44" s="25"/>
      <c r="P44" s="25"/>
      <c r="Q44" s="25"/>
      <c r="R44" s="25"/>
      <c r="S44" s="25"/>
      <c r="T44" s="25"/>
      <c r="U44" s="25"/>
      <c r="V44" s="25"/>
      <c r="W44" s="25"/>
      <c r="X44" s="25"/>
      <c r="Y44" s="25"/>
      <c r="Z44" s="25"/>
    </row>
    <row r="45" spans="1:26" ht="15.75" customHeight="1" x14ac:dyDescent="0.25">
      <c r="A45" s="283"/>
      <c r="B45" s="203"/>
      <c r="C45" s="203"/>
      <c r="D45" s="203"/>
      <c r="E45" s="203"/>
      <c r="F45" s="203"/>
      <c r="G45" s="24" t="str">
        <f t="shared" si="0"/>
        <v/>
      </c>
      <c r="H45" s="25"/>
      <c r="I45" s="25"/>
      <c r="J45" s="25"/>
      <c r="K45" s="25"/>
      <c r="L45" s="25"/>
      <c r="M45" s="25"/>
      <c r="N45" s="25"/>
      <c r="O45" s="25"/>
      <c r="P45" s="25"/>
      <c r="Q45" s="25"/>
      <c r="R45" s="25"/>
      <c r="S45" s="25"/>
      <c r="T45" s="25"/>
      <c r="U45" s="25"/>
      <c r="V45" s="25"/>
      <c r="W45" s="25"/>
      <c r="X45" s="25"/>
      <c r="Y45" s="25"/>
      <c r="Z45" s="25"/>
    </row>
    <row r="46" spans="1:26" ht="15.75" customHeight="1" x14ac:dyDescent="0.25">
      <c r="A46" s="283" t="s">
        <v>679</v>
      </c>
      <c r="B46" s="203"/>
      <c r="C46" s="203"/>
      <c r="D46" s="203"/>
      <c r="E46" s="203"/>
      <c r="F46" s="203"/>
      <c r="G46" s="24" t="str">
        <f t="shared" si="0"/>
        <v/>
      </c>
      <c r="H46" s="25"/>
      <c r="I46" s="25"/>
      <c r="J46" s="25"/>
      <c r="K46" s="25"/>
      <c r="L46" s="25"/>
      <c r="M46" s="25"/>
      <c r="N46" s="25"/>
      <c r="O46" s="25"/>
      <c r="P46" s="25"/>
      <c r="Q46" s="25"/>
      <c r="R46" s="25"/>
      <c r="S46" s="25"/>
      <c r="T46" s="25"/>
      <c r="U46" s="25"/>
      <c r="V46" s="25"/>
      <c r="W46" s="25"/>
      <c r="X46" s="25"/>
      <c r="Y46" s="25"/>
      <c r="Z46" s="25"/>
    </row>
    <row r="47" spans="1:26" ht="15.75" customHeight="1" x14ac:dyDescent="0.25">
      <c r="A47" s="283"/>
      <c r="B47" s="203"/>
      <c r="C47" s="203"/>
      <c r="D47" s="203"/>
      <c r="E47" s="203"/>
      <c r="F47" s="203"/>
      <c r="G47" s="24" t="str">
        <f t="shared" si="0"/>
        <v/>
      </c>
      <c r="H47" s="25"/>
      <c r="I47" s="25"/>
      <c r="J47" s="25"/>
      <c r="K47" s="25"/>
      <c r="L47" s="25"/>
      <c r="M47" s="25"/>
      <c r="N47" s="25"/>
      <c r="O47" s="25"/>
      <c r="P47" s="25"/>
      <c r="Q47" s="25"/>
      <c r="R47" s="25"/>
      <c r="S47" s="25"/>
      <c r="T47" s="25"/>
      <c r="U47" s="25"/>
      <c r="V47" s="25"/>
      <c r="W47" s="25"/>
      <c r="X47" s="25"/>
      <c r="Y47" s="25"/>
      <c r="Z47" s="25"/>
    </row>
    <row r="48" spans="1:26" ht="15.75" customHeight="1" x14ac:dyDescent="0.25">
      <c r="A48" s="283"/>
      <c r="B48" s="203"/>
      <c r="C48" s="203"/>
      <c r="D48" s="203"/>
      <c r="E48" s="203"/>
      <c r="F48" s="203"/>
      <c r="G48" s="24" t="str">
        <f t="shared" si="0"/>
        <v/>
      </c>
      <c r="H48" s="25"/>
      <c r="I48" s="25"/>
      <c r="J48" s="25"/>
      <c r="K48" s="25"/>
      <c r="L48" s="25"/>
      <c r="M48" s="25"/>
      <c r="N48" s="25"/>
      <c r="O48" s="25"/>
      <c r="P48" s="25"/>
      <c r="Q48" s="25"/>
      <c r="R48" s="25"/>
      <c r="S48" s="25"/>
      <c r="T48" s="25"/>
      <c r="U48" s="25"/>
      <c r="V48" s="25"/>
      <c r="W48" s="25"/>
      <c r="X48" s="25"/>
      <c r="Y48" s="25"/>
      <c r="Z48" s="25"/>
    </row>
    <row r="49" spans="1:26" ht="15.75" customHeight="1" x14ac:dyDescent="0.25">
      <c r="A49" s="283"/>
      <c r="B49" s="203"/>
      <c r="C49" s="203"/>
      <c r="D49" s="203"/>
      <c r="E49" s="203"/>
      <c r="F49" s="203"/>
      <c r="G49" s="24" t="str">
        <f t="shared" si="0"/>
        <v/>
      </c>
      <c r="H49" s="25"/>
      <c r="I49" s="25"/>
      <c r="J49" s="25"/>
      <c r="K49" s="25"/>
      <c r="L49" s="25"/>
      <c r="M49" s="25"/>
      <c r="N49" s="25"/>
      <c r="O49" s="25"/>
      <c r="P49" s="25"/>
      <c r="Q49" s="25"/>
      <c r="R49" s="25"/>
      <c r="S49" s="25"/>
      <c r="T49" s="25"/>
      <c r="U49" s="25"/>
      <c r="V49" s="25"/>
      <c r="W49" s="25"/>
      <c r="X49" s="25"/>
      <c r="Y49" s="25"/>
      <c r="Z49" s="25"/>
    </row>
    <row r="50" spans="1:26" ht="15.75" customHeight="1" x14ac:dyDescent="0.25">
      <c r="A50" s="283"/>
      <c r="B50" s="203"/>
      <c r="C50" s="203"/>
      <c r="D50" s="203"/>
      <c r="E50" s="203"/>
      <c r="F50" s="203"/>
      <c r="G50" s="24" t="str">
        <f t="shared" si="0"/>
        <v/>
      </c>
      <c r="H50" s="25"/>
      <c r="I50" s="25"/>
      <c r="J50" s="25"/>
      <c r="K50" s="25"/>
      <c r="L50" s="25"/>
      <c r="M50" s="25"/>
      <c r="N50" s="25"/>
      <c r="O50" s="25"/>
      <c r="P50" s="25"/>
      <c r="Q50" s="25"/>
      <c r="R50" s="25"/>
      <c r="S50" s="25"/>
      <c r="T50" s="25"/>
      <c r="U50" s="25"/>
      <c r="V50" s="25"/>
      <c r="W50" s="25"/>
      <c r="X50" s="25"/>
      <c r="Y50" s="25"/>
      <c r="Z50" s="25"/>
    </row>
    <row r="51" spans="1:26" ht="15.75" customHeight="1" x14ac:dyDescent="0.25">
      <c r="A51" s="283" t="s">
        <v>680</v>
      </c>
      <c r="B51" s="203"/>
      <c r="C51" s="203"/>
      <c r="D51" s="203"/>
      <c r="E51" s="203"/>
      <c r="F51" s="203"/>
      <c r="G51" s="24" t="str">
        <f t="shared" si="0"/>
        <v/>
      </c>
      <c r="H51" s="25"/>
      <c r="I51" s="25"/>
      <c r="J51" s="25"/>
      <c r="K51" s="25"/>
      <c r="L51" s="25"/>
      <c r="M51" s="25"/>
      <c r="N51" s="25"/>
      <c r="O51" s="25"/>
      <c r="P51" s="25"/>
      <c r="Q51" s="25"/>
      <c r="R51" s="25"/>
      <c r="S51" s="25"/>
      <c r="T51" s="25"/>
      <c r="U51" s="25"/>
      <c r="V51" s="25"/>
      <c r="W51" s="25"/>
      <c r="X51" s="25"/>
      <c r="Y51" s="25"/>
      <c r="Z51" s="25"/>
    </row>
    <row r="52" spans="1:26" ht="15.75" customHeight="1" x14ac:dyDescent="0.25">
      <c r="A52" s="283"/>
      <c r="B52" s="203"/>
      <c r="C52" s="203"/>
      <c r="D52" s="203"/>
      <c r="E52" s="203"/>
      <c r="F52" s="203"/>
      <c r="G52" s="24" t="str">
        <f t="shared" si="0"/>
        <v/>
      </c>
      <c r="H52" s="25"/>
      <c r="I52" s="25"/>
      <c r="J52" s="25"/>
      <c r="K52" s="25"/>
      <c r="L52" s="25"/>
      <c r="M52" s="25"/>
      <c r="N52" s="25"/>
      <c r="O52" s="25"/>
      <c r="P52" s="25"/>
      <c r="Q52" s="25"/>
      <c r="R52" s="25"/>
      <c r="S52" s="25"/>
      <c r="T52" s="25"/>
      <c r="U52" s="25"/>
      <c r="V52" s="25"/>
      <c r="W52" s="25"/>
      <c r="X52" s="25"/>
      <c r="Y52" s="25"/>
      <c r="Z52" s="25"/>
    </row>
    <row r="53" spans="1:26" ht="15.75" customHeight="1" x14ac:dyDescent="0.25">
      <c r="A53" s="283"/>
      <c r="B53" s="203"/>
      <c r="C53" s="203"/>
      <c r="D53" s="203"/>
      <c r="E53" s="203"/>
      <c r="F53" s="203"/>
      <c r="G53" s="24" t="str">
        <f t="shared" si="0"/>
        <v/>
      </c>
      <c r="H53" s="25"/>
      <c r="I53" s="25"/>
      <c r="J53" s="25"/>
      <c r="K53" s="25"/>
      <c r="L53" s="25"/>
      <c r="M53" s="25"/>
      <c r="N53" s="25"/>
      <c r="O53" s="25"/>
      <c r="P53" s="25"/>
      <c r="Q53" s="25"/>
      <c r="R53" s="25"/>
      <c r="S53" s="25"/>
      <c r="T53" s="25"/>
      <c r="U53" s="25"/>
      <c r="V53" s="25"/>
      <c r="W53" s="25"/>
      <c r="X53" s="25"/>
      <c r="Y53" s="25"/>
      <c r="Z53" s="25"/>
    </row>
    <row r="54" spans="1:26" ht="15.75" customHeight="1" x14ac:dyDescent="0.25">
      <c r="A54" s="283"/>
      <c r="B54" s="203"/>
      <c r="C54" s="203"/>
      <c r="D54" s="203"/>
      <c r="E54" s="203"/>
      <c r="F54" s="203"/>
      <c r="G54" s="24" t="str">
        <f t="shared" si="0"/>
        <v/>
      </c>
      <c r="H54" s="25"/>
      <c r="I54" s="25"/>
      <c r="J54" s="25"/>
      <c r="K54" s="25"/>
      <c r="L54" s="25"/>
      <c r="M54" s="25"/>
      <c r="N54" s="25"/>
      <c r="O54" s="25"/>
      <c r="P54" s="25"/>
      <c r="Q54" s="25"/>
      <c r="R54" s="25"/>
      <c r="S54" s="25"/>
      <c r="T54" s="25"/>
      <c r="U54" s="25"/>
      <c r="V54" s="25"/>
      <c r="W54" s="25"/>
      <c r="X54" s="25"/>
      <c r="Y54" s="25"/>
      <c r="Z54" s="25"/>
    </row>
    <row r="55" spans="1:26" ht="15.75" customHeight="1" x14ac:dyDescent="0.25">
      <c r="A55" s="283"/>
      <c r="B55" s="203"/>
      <c r="C55" s="203"/>
      <c r="D55" s="203"/>
      <c r="E55" s="203"/>
      <c r="F55" s="203"/>
      <c r="G55" s="24" t="str">
        <f t="shared" si="0"/>
        <v/>
      </c>
      <c r="H55" s="25"/>
      <c r="I55" s="25"/>
      <c r="J55" s="25"/>
      <c r="K55" s="25"/>
      <c r="L55" s="25"/>
      <c r="M55" s="25"/>
      <c r="N55" s="25"/>
      <c r="O55" s="25"/>
      <c r="P55" s="25"/>
      <c r="Q55" s="25"/>
      <c r="R55" s="25"/>
      <c r="S55" s="25"/>
      <c r="T55" s="25"/>
      <c r="U55" s="25"/>
      <c r="V55" s="25"/>
      <c r="W55" s="25"/>
      <c r="X55" s="25"/>
      <c r="Y55" s="25"/>
      <c r="Z55" s="25"/>
    </row>
    <row r="56" spans="1:26" ht="15.75" customHeight="1" x14ac:dyDescent="0.25">
      <c r="A56" s="283" t="s">
        <v>681</v>
      </c>
      <c r="B56" s="203"/>
      <c r="C56" s="203"/>
      <c r="D56" s="203"/>
      <c r="E56" s="203"/>
      <c r="F56" s="203"/>
      <c r="G56" s="24" t="str">
        <f t="shared" si="0"/>
        <v/>
      </c>
      <c r="H56" s="25"/>
      <c r="I56" s="25"/>
      <c r="J56" s="25"/>
      <c r="K56" s="25"/>
      <c r="L56" s="25"/>
      <c r="M56" s="25"/>
      <c r="N56" s="25"/>
      <c r="O56" s="25"/>
      <c r="P56" s="25"/>
      <c r="Q56" s="25"/>
      <c r="R56" s="25"/>
      <c r="S56" s="25"/>
      <c r="T56" s="25"/>
      <c r="U56" s="25"/>
      <c r="V56" s="25"/>
      <c r="W56" s="25"/>
      <c r="X56" s="25"/>
      <c r="Y56" s="25"/>
      <c r="Z56" s="25"/>
    </row>
    <row r="57" spans="1:26" ht="15.75" customHeight="1" x14ac:dyDescent="0.25">
      <c r="A57" s="283"/>
      <c r="B57" s="203"/>
      <c r="C57" s="203"/>
      <c r="D57" s="203"/>
      <c r="E57" s="203"/>
      <c r="F57" s="203"/>
      <c r="G57" s="24" t="str">
        <f t="shared" si="0"/>
        <v/>
      </c>
      <c r="H57" s="25"/>
      <c r="I57" s="25"/>
      <c r="J57" s="25"/>
      <c r="K57" s="25"/>
      <c r="L57" s="25"/>
      <c r="M57" s="25"/>
      <c r="N57" s="25"/>
      <c r="O57" s="25"/>
      <c r="P57" s="25"/>
      <c r="Q57" s="25"/>
      <c r="R57" s="25"/>
      <c r="S57" s="25"/>
      <c r="T57" s="25"/>
      <c r="U57" s="25"/>
      <c r="V57" s="25"/>
      <c r="W57" s="25"/>
      <c r="X57" s="25"/>
      <c r="Y57" s="25"/>
      <c r="Z57" s="25"/>
    </row>
    <row r="58" spans="1:26" ht="15.75" customHeight="1" x14ac:dyDescent="0.25">
      <c r="A58" s="283"/>
      <c r="B58" s="203"/>
      <c r="C58" s="203"/>
      <c r="D58" s="203"/>
      <c r="E58" s="203"/>
      <c r="F58" s="203"/>
      <c r="G58" s="24" t="str">
        <f t="shared" si="0"/>
        <v/>
      </c>
      <c r="H58" s="25"/>
      <c r="I58" s="25"/>
      <c r="J58" s="25"/>
      <c r="K58" s="25"/>
      <c r="L58" s="25"/>
      <c r="M58" s="25"/>
      <c r="N58" s="25"/>
      <c r="O58" s="25"/>
      <c r="P58" s="25"/>
      <c r="Q58" s="25"/>
      <c r="R58" s="25"/>
      <c r="S58" s="25"/>
      <c r="T58" s="25"/>
      <c r="U58" s="25"/>
      <c r="V58" s="25"/>
      <c r="W58" s="25"/>
      <c r="X58" s="25"/>
      <c r="Y58" s="25"/>
      <c r="Z58" s="25"/>
    </row>
    <row r="59" spans="1:26" ht="15.75" customHeight="1" x14ac:dyDescent="0.25">
      <c r="A59" s="283"/>
      <c r="B59" s="203"/>
      <c r="C59" s="203"/>
      <c r="D59" s="203"/>
      <c r="E59" s="203"/>
      <c r="F59" s="203"/>
      <c r="G59" s="24" t="str">
        <f t="shared" si="0"/>
        <v/>
      </c>
      <c r="H59" s="25"/>
      <c r="I59" s="25"/>
      <c r="J59" s="25"/>
      <c r="K59" s="25"/>
      <c r="L59" s="25"/>
      <c r="M59" s="25"/>
      <c r="N59" s="25"/>
      <c r="O59" s="25"/>
      <c r="P59" s="25"/>
      <c r="Q59" s="25"/>
      <c r="R59" s="25"/>
      <c r="S59" s="25"/>
      <c r="T59" s="25"/>
      <c r="U59" s="25"/>
      <c r="V59" s="25"/>
      <c r="W59" s="25"/>
      <c r="X59" s="25"/>
      <c r="Y59" s="25"/>
      <c r="Z59" s="25"/>
    </row>
    <row r="60" spans="1:26" ht="15.75" customHeight="1" x14ac:dyDescent="0.25">
      <c r="A60" s="283"/>
      <c r="B60" s="203"/>
      <c r="C60" s="203"/>
      <c r="D60" s="203"/>
      <c r="E60" s="203"/>
      <c r="F60" s="203"/>
      <c r="G60" s="24" t="str">
        <f t="shared" si="0"/>
        <v/>
      </c>
      <c r="H60" s="25"/>
      <c r="I60" s="25"/>
      <c r="J60" s="25"/>
      <c r="K60" s="25"/>
      <c r="L60" s="25"/>
      <c r="M60" s="25"/>
      <c r="N60" s="25"/>
      <c r="O60" s="25"/>
      <c r="P60" s="25"/>
      <c r="Q60" s="25"/>
      <c r="R60" s="25"/>
      <c r="S60" s="25"/>
      <c r="T60" s="25"/>
      <c r="U60" s="25"/>
      <c r="V60" s="25"/>
      <c r="W60" s="25"/>
      <c r="X60" s="25"/>
      <c r="Y60" s="25"/>
      <c r="Z60" s="25"/>
    </row>
    <row r="61" spans="1:26" ht="15.75" customHeight="1" x14ac:dyDescent="0.25">
      <c r="A61" s="283" t="s">
        <v>682</v>
      </c>
      <c r="B61" s="203"/>
      <c r="C61" s="203"/>
      <c r="D61" s="203"/>
      <c r="E61" s="203"/>
      <c r="F61" s="203"/>
      <c r="G61" s="24" t="str">
        <f t="shared" si="0"/>
        <v/>
      </c>
      <c r="H61" s="25"/>
      <c r="I61" s="25"/>
      <c r="J61" s="25"/>
      <c r="K61" s="25"/>
      <c r="L61" s="25"/>
      <c r="M61" s="25"/>
      <c r="N61" s="25"/>
      <c r="O61" s="25"/>
      <c r="P61" s="25"/>
      <c r="Q61" s="25"/>
      <c r="R61" s="25"/>
      <c r="S61" s="25"/>
      <c r="T61" s="25"/>
      <c r="U61" s="25"/>
      <c r="V61" s="25"/>
      <c r="W61" s="25"/>
      <c r="X61" s="25"/>
      <c r="Y61" s="25"/>
      <c r="Z61" s="25"/>
    </row>
    <row r="62" spans="1:26" ht="15.75" customHeight="1" x14ac:dyDescent="0.25">
      <c r="A62" s="283"/>
      <c r="B62" s="203"/>
      <c r="C62" s="203"/>
      <c r="D62" s="203"/>
      <c r="E62" s="203"/>
      <c r="F62" s="203"/>
      <c r="G62" s="24" t="str">
        <f t="shared" si="0"/>
        <v/>
      </c>
      <c r="H62" s="25"/>
      <c r="I62" s="25"/>
      <c r="J62" s="25"/>
      <c r="K62" s="25"/>
      <c r="L62" s="25"/>
      <c r="M62" s="25"/>
      <c r="N62" s="25"/>
      <c r="O62" s="25"/>
      <c r="P62" s="25"/>
      <c r="Q62" s="25"/>
      <c r="R62" s="25"/>
      <c r="S62" s="25"/>
      <c r="T62" s="25"/>
      <c r="U62" s="25"/>
      <c r="V62" s="25"/>
      <c r="W62" s="25"/>
      <c r="X62" s="25"/>
      <c r="Y62" s="25"/>
      <c r="Z62" s="25"/>
    </row>
    <row r="63" spans="1:26" ht="15.75" customHeight="1" x14ac:dyDescent="0.25">
      <c r="A63" s="283"/>
      <c r="B63" s="203"/>
      <c r="C63" s="203"/>
      <c r="D63" s="203"/>
      <c r="E63" s="203"/>
      <c r="F63" s="203"/>
      <c r="G63" s="24" t="str">
        <f t="shared" si="0"/>
        <v/>
      </c>
      <c r="H63" s="25"/>
      <c r="I63" s="25"/>
      <c r="J63" s="25"/>
      <c r="K63" s="25"/>
      <c r="L63" s="25"/>
      <c r="M63" s="25"/>
      <c r="N63" s="25"/>
      <c r="O63" s="25"/>
      <c r="P63" s="25"/>
      <c r="Q63" s="25"/>
      <c r="R63" s="25"/>
      <c r="S63" s="25"/>
      <c r="T63" s="25"/>
      <c r="U63" s="25"/>
      <c r="V63" s="25"/>
      <c r="W63" s="25"/>
      <c r="X63" s="25"/>
      <c r="Y63" s="25"/>
      <c r="Z63" s="25"/>
    </row>
    <row r="64" spans="1:26" ht="15.75" customHeight="1" x14ac:dyDescent="0.25">
      <c r="A64" s="283"/>
      <c r="B64" s="203"/>
      <c r="C64" s="203"/>
      <c r="D64" s="203"/>
      <c r="E64" s="203"/>
      <c r="F64" s="203"/>
      <c r="G64" s="24" t="str">
        <f t="shared" si="0"/>
        <v/>
      </c>
      <c r="H64" s="25"/>
      <c r="I64" s="25"/>
      <c r="J64" s="25"/>
      <c r="K64" s="25"/>
      <c r="L64" s="25"/>
      <c r="M64" s="25"/>
      <c r="N64" s="25"/>
      <c r="O64" s="25"/>
      <c r="P64" s="25"/>
      <c r="Q64" s="25"/>
      <c r="R64" s="25"/>
      <c r="S64" s="25"/>
      <c r="T64" s="25"/>
      <c r="U64" s="25"/>
      <c r="V64" s="25"/>
      <c r="W64" s="25"/>
      <c r="X64" s="25"/>
      <c r="Y64" s="25"/>
      <c r="Z64" s="25"/>
    </row>
    <row r="65" spans="1:26" ht="15.75" customHeight="1" x14ac:dyDescent="0.25">
      <c r="A65" s="283"/>
      <c r="B65" s="203"/>
      <c r="C65" s="203"/>
      <c r="D65" s="203"/>
      <c r="E65" s="203"/>
      <c r="F65" s="203"/>
      <c r="G65" s="24" t="str">
        <f t="shared" si="0"/>
        <v/>
      </c>
      <c r="H65" s="25"/>
      <c r="I65" s="25"/>
      <c r="J65" s="25"/>
      <c r="K65" s="25"/>
      <c r="L65" s="25"/>
      <c r="M65" s="25"/>
      <c r="N65" s="25"/>
      <c r="O65" s="25"/>
      <c r="P65" s="25"/>
      <c r="Q65" s="25"/>
      <c r="R65" s="25"/>
      <c r="S65" s="25"/>
      <c r="T65" s="25"/>
      <c r="U65" s="25"/>
      <c r="V65" s="25"/>
      <c r="W65" s="25"/>
      <c r="X65" s="25"/>
      <c r="Y65" s="25"/>
      <c r="Z65" s="25"/>
    </row>
    <row r="66" spans="1:26" ht="15.75" customHeight="1" x14ac:dyDescent="0.25">
      <c r="A66" s="283" t="s">
        <v>683</v>
      </c>
      <c r="B66" s="203"/>
      <c r="C66" s="203"/>
      <c r="D66" s="203"/>
      <c r="E66" s="203"/>
      <c r="F66" s="203"/>
      <c r="G66" s="24" t="str">
        <f t="shared" si="0"/>
        <v/>
      </c>
      <c r="H66" s="25"/>
      <c r="I66" s="25"/>
      <c r="J66" s="25"/>
      <c r="K66" s="25"/>
      <c r="L66" s="25"/>
      <c r="M66" s="25"/>
      <c r="N66" s="25"/>
      <c r="O66" s="25"/>
      <c r="P66" s="25"/>
      <c r="Q66" s="25"/>
      <c r="R66" s="25"/>
      <c r="S66" s="25"/>
      <c r="T66" s="25"/>
      <c r="U66" s="25"/>
      <c r="V66" s="25"/>
      <c r="W66" s="25"/>
      <c r="X66" s="25"/>
      <c r="Y66" s="25"/>
      <c r="Z66" s="25"/>
    </row>
    <row r="67" spans="1:26" ht="15.75" customHeight="1" x14ac:dyDescent="0.25">
      <c r="A67" s="283"/>
      <c r="B67" s="203"/>
      <c r="C67" s="203"/>
      <c r="D67" s="203"/>
      <c r="E67" s="203"/>
      <c r="F67" s="203"/>
      <c r="G67" s="24" t="str">
        <f t="shared" si="0"/>
        <v/>
      </c>
      <c r="H67" s="25"/>
      <c r="I67" s="25"/>
      <c r="J67" s="25"/>
      <c r="K67" s="25"/>
      <c r="L67" s="25"/>
      <c r="M67" s="25"/>
      <c r="N67" s="25"/>
      <c r="O67" s="25"/>
      <c r="P67" s="25"/>
      <c r="Q67" s="25"/>
      <c r="R67" s="25"/>
      <c r="S67" s="25"/>
      <c r="T67" s="25"/>
      <c r="U67" s="25"/>
      <c r="V67" s="25"/>
      <c r="W67" s="25"/>
      <c r="X67" s="25"/>
      <c r="Y67" s="25"/>
      <c r="Z67" s="25"/>
    </row>
    <row r="68" spans="1:26" ht="15.75" customHeight="1" x14ac:dyDescent="0.25">
      <c r="A68" s="283"/>
      <c r="B68" s="203"/>
      <c r="C68" s="203"/>
      <c r="D68" s="203"/>
      <c r="E68" s="203"/>
      <c r="F68" s="203"/>
      <c r="G68" s="24" t="str">
        <f t="shared" si="0"/>
        <v/>
      </c>
      <c r="H68" s="25"/>
      <c r="I68" s="25"/>
      <c r="J68" s="25"/>
      <c r="K68" s="25"/>
      <c r="L68" s="25"/>
      <c r="M68" s="25"/>
      <c r="N68" s="25"/>
      <c r="O68" s="25"/>
      <c r="P68" s="25"/>
      <c r="Q68" s="25"/>
      <c r="R68" s="25"/>
      <c r="S68" s="25"/>
      <c r="T68" s="25"/>
      <c r="U68" s="25"/>
      <c r="V68" s="25"/>
      <c r="W68" s="25"/>
      <c r="X68" s="25"/>
      <c r="Y68" s="25"/>
      <c r="Z68" s="25"/>
    </row>
    <row r="69" spans="1:26" ht="15.75" customHeight="1" x14ac:dyDescent="0.25">
      <c r="A69" s="283"/>
      <c r="B69" s="203"/>
      <c r="C69" s="203"/>
      <c r="D69" s="203"/>
      <c r="E69" s="203"/>
      <c r="F69" s="203"/>
      <c r="G69" s="24" t="str">
        <f t="shared" si="0"/>
        <v/>
      </c>
      <c r="H69" s="25"/>
      <c r="I69" s="25"/>
      <c r="J69" s="25"/>
      <c r="K69" s="25"/>
      <c r="L69" s="25"/>
      <c r="M69" s="25"/>
      <c r="N69" s="25"/>
      <c r="O69" s="25"/>
      <c r="P69" s="25"/>
      <c r="Q69" s="25"/>
      <c r="R69" s="25"/>
      <c r="S69" s="25"/>
      <c r="T69" s="25"/>
      <c r="U69" s="25"/>
      <c r="V69" s="25"/>
      <c r="W69" s="25"/>
      <c r="X69" s="25"/>
      <c r="Y69" s="25"/>
      <c r="Z69" s="25"/>
    </row>
    <row r="70" spans="1:26" ht="15.75" customHeight="1" x14ac:dyDescent="0.25">
      <c r="A70" s="283"/>
      <c r="B70" s="203"/>
      <c r="C70" s="203"/>
      <c r="D70" s="203"/>
      <c r="E70" s="203"/>
      <c r="F70" s="203"/>
      <c r="G70" s="24" t="str">
        <f t="shared" si="0"/>
        <v/>
      </c>
      <c r="H70" s="25"/>
      <c r="I70" s="25"/>
      <c r="J70" s="25"/>
      <c r="K70" s="25"/>
      <c r="L70" s="25"/>
      <c r="M70" s="25"/>
      <c r="N70" s="25"/>
      <c r="O70" s="25"/>
      <c r="P70" s="25"/>
      <c r="Q70" s="25"/>
      <c r="R70" s="25"/>
      <c r="S70" s="25"/>
      <c r="T70" s="25"/>
      <c r="U70" s="25"/>
      <c r="V70" s="25"/>
      <c r="W70" s="25"/>
      <c r="X70" s="25"/>
      <c r="Y70" s="25"/>
      <c r="Z70" s="25"/>
    </row>
    <row r="71" spans="1:26" ht="15.75" customHeight="1" x14ac:dyDescent="0.25">
      <c r="A71" s="283" t="s">
        <v>684</v>
      </c>
      <c r="B71" s="203"/>
      <c r="C71" s="203"/>
      <c r="D71" s="203"/>
      <c r="E71" s="203"/>
      <c r="F71" s="203"/>
      <c r="G71" s="24" t="str">
        <f t="shared" si="0"/>
        <v/>
      </c>
      <c r="H71" s="25"/>
      <c r="I71" s="25"/>
      <c r="J71" s="25"/>
      <c r="K71" s="25"/>
      <c r="L71" s="25"/>
      <c r="M71" s="25"/>
      <c r="N71" s="25"/>
      <c r="O71" s="25"/>
      <c r="P71" s="25"/>
      <c r="Q71" s="25"/>
      <c r="R71" s="25"/>
      <c r="S71" s="25"/>
      <c r="T71" s="25"/>
      <c r="U71" s="25"/>
      <c r="V71" s="25"/>
      <c r="W71" s="25"/>
      <c r="X71" s="25"/>
      <c r="Y71" s="25"/>
      <c r="Z71" s="25"/>
    </row>
    <row r="72" spans="1:26" ht="15.75" customHeight="1" x14ac:dyDescent="0.25">
      <c r="A72" s="283"/>
      <c r="B72" s="203"/>
      <c r="C72" s="203"/>
      <c r="D72" s="203"/>
      <c r="E72" s="203"/>
      <c r="F72" s="203"/>
      <c r="G72" s="24" t="str">
        <f t="shared" si="0"/>
        <v/>
      </c>
      <c r="H72" s="25"/>
      <c r="I72" s="25"/>
      <c r="J72" s="25"/>
      <c r="K72" s="25"/>
      <c r="L72" s="25"/>
      <c r="M72" s="25"/>
      <c r="N72" s="25"/>
      <c r="O72" s="25"/>
      <c r="P72" s="25"/>
      <c r="Q72" s="25"/>
      <c r="R72" s="25"/>
      <c r="S72" s="25"/>
      <c r="T72" s="25"/>
      <c r="U72" s="25"/>
      <c r="V72" s="25"/>
      <c r="W72" s="25"/>
      <c r="X72" s="25"/>
      <c r="Y72" s="25"/>
      <c r="Z72" s="25"/>
    </row>
    <row r="73" spans="1:26" ht="15.75" customHeight="1" x14ac:dyDescent="0.25">
      <c r="A73" s="283"/>
      <c r="B73" s="203"/>
      <c r="C73" s="203"/>
      <c r="D73" s="203"/>
      <c r="E73" s="203"/>
      <c r="F73" s="203"/>
      <c r="G73" s="24" t="str">
        <f t="shared" si="0"/>
        <v/>
      </c>
      <c r="H73" s="25"/>
      <c r="I73" s="25"/>
      <c r="J73" s="25"/>
      <c r="K73" s="25"/>
      <c r="L73" s="25"/>
      <c r="M73" s="25"/>
      <c r="N73" s="25"/>
      <c r="O73" s="25"/>
      <c r="P73" s="25"/>
      <c r="Q73" s="25"/>
      <c r="R73" s="25"/>
      <c r="S73" s="25"/>
      <c r="T73" s="25"/>
      <c r="U73" s="25"/>
      <c r="V73" s="25"/>
      <c r="W73" s="25"/>
      <c r="X73" s="25"/>
      <c r="Y73" s="25"/>
      <c r="Z73" s="25"/>
    </row>
    <row r="74" spans="1:26" ht="15.75" customHeight="1" x14ac:dyDescent="0.25">
      <c r="A74" s="283"/>
      <c r="B74" s="203"/>
      <c r="C74" s="203"/>
      <c r="D74" s="203"/>
      <c r="E74" s="203"/>
      <c r="F74" s="203"/>
      <c r="G74" s="24" t="str">
        <f t="shared" si="0"/>
        <v/>
      </c>
      <c r="H74" s="25"/>
      <c r="I74" s="25"/>
      <c r="J74" s="25"/>
      <c r="K74" s="25"/>
      <c r="L74" s="25"/>
      <c r="M74" s="25"/>
      <c r="N74" s="25"/>
      <c r="O74" s="25"/>
      <c r="P74" s="25"/>
      <c r="Q74" s="25"/>
      <c r="R74" s="25"/>
      <c r="S74" s="25"/>
      <c r="T74" s="25"/>
      <c r="U74" s="25"/>
      <c r="V74" s="25"/>
      <c r="W74" s="25"/>
      <c r="X74" s="25"/>
      <c r="Y74" s="25"/>
      <c r="Z74" s="25"/>
    </row>
    <row r="75" spans="1:26" ht="15.75" customHeight="1" x14ac:dyDescent="0.25">
      <c r="A75" s="283"/>
      <c r="B75" s="203"/>
      <c r="C75" s="203"/>
      <c r="D75" s="203"/>
      <c r="E75" s="203"/>
      <c r="F75" s="203"/>
      <c r="G75" s="24" t="str">
        <f t="shared" si="0"/>
        <v/>
      </c>
      <c r="H75" s="25"/>
      <c r="I75" s="25"/>
      <c r="J75" s="25"/>
      <c r="K75" s="25"/>
      <c r="L75" s="25"/>
      <c r="M75" s="25"/>
      <c r="N75" s="25"/>
      <c r="O75" s="25"/>
      <c r="P75" s="25"/>
      <c r="Q75" s="25"/>
      <c r="R75" s="25"/>
      <c r="S75" s="25"/>
      <c r="T75" s="25"/>
      <c r="U75" s="25"/>
      <c r="V75" s="25"/>
      <c r="W75" s="25"/>
      <c r="X75" s="25"/>
      <c r="Y75" s="25"/>
      <c r="Z75" s="25"/>
    </row>
    <row r="76" spans="1:26" ht="15.75" customHeight="1" x14ac:dyDescent="0.25">
      <c r="A76" s="283" t="s">
        <v>685</v>
      </c>
      <c r="B76" s="203"/>
      <c r="C76" s="203"/>
      <c r="D76" s="203"/>
      <c r="E76" s="203"/>
      <c r="F76" s="203"/>
      <c r="G76" s="24" t="str">
        <f t="shared" si="0"/>
        <v/>
      </c>
      <c r="H76" s="25"/>
      <c r="I76" s="25"/>
      <c r="J76" s="25"/>
      <c r="K76" s="25"/>
      <c r="L76" s="25"/>
      <c r="M76" s="25"/>
      <c r="N76" s="25"/>
      <c r="O76" s="25"/>
      <c r="P76" s="25"/>
      <c r="Q76" s="25"/>
      <c r="R76" s="25"/>
      <c r="S76" s="25"/>
      <c r="T76" s="25"/>
      <c r="U76" s="25"/>
      <c r="V76" s="25"/>
      <c r="W76" s="25"/>
      <c r="X76" s="25"/>
      <c r="Y76" s="25"/>
      <c r="Z76" s="25"/>
    </row>
    <row r="77" spans="1:26" ht="15.75" customHeight="1" x14ac:dyDescent="0.25">
      <c r="A77" s="283"/>
      <c r="B77" s="203"/>
      <c r="C77" s="203"/>
      <c r="D77" s="203"/>
      <c r="E77" s="203"/>
      <c r="F77" s="203"/>
      <c r="G77" s="24" t="str">
        <f t="shared" si="0"/>
        <v/>
      </c>
      <c r="H77" s="25"/>
      <c r="I77" s="25"/>
      <c r="J77" s="25"/>
      <c r="K77" s="25"/>
      <c r="L77" s="25"/>
      <c r="M77" s="25"/>
      <c r="N77" s="25"/>
      <c r="O77" s="25"/>
      <c r="P77" s="25"/>
      <c r="Q77" s="25"/>
      <c r="R77" s="25"/>
      <c r="S77" s="25"/>
      <c r="T77" s="25"/>
      <c r="U77" s="25"/>
      <c r="V77" s="25"/>
      <c r="W77" s="25"/>
      <c r="X77" s="25"/>
      <c r="Y77" s="25"/>
      <c r="Z77" s="25"/>
    </row>
    <row r="78" spans="1:26" ht="15.75" customHeight="1" x14ac:dyDescent="0.25">
      <c r="A78" s="283"/>
      <c r="B78" s="203"/>
      <c r="C78" s="203"/>
      <c r="D78" s="203"/>
      <c r="E78" s="203"/>
      <c r="F78" s="203"/>
      <c r="G78" s="24" t="str">
        <f t="shared" si="0"/>
        <v/>
      </c>
      <c r="H78" s="25"/>
      <c r="I78" s="25"/>
      <c r="J78" s="25"/>
      <c r="K78" s="25"/>
      <c r="L78" s="25"/>
      <c r="M78" s="25"/>
      <c r="N78" s="25"/>
      <c r="O78" s="25"/>
      <c r="P78" s="25"/>
      <c r="Q78" s="25"/>
      <c r="R78" s="25"/>
      <c r="S78" s="25"/>
      <c r="T78" s="25"/>
      <c r="U78" s="25"/>
      <c r="V78" s="25"/>
      <c r="W78" s="25"/>
      <c r="X78" s="25"/>
      <c r="Y78" s="25"/>
      <c r="Z78" s="25"/>
    </row>
    <row r="79" spans="1:26" ht="15.75" customHeight="1" x14ac:dyDescent="0.25">
      <c r="A79" s="283"/>
      <c r="B79" s="203"/>
      <c r="C79" s="203"/>
      <c r="D79" s="203"/>
      <c r="E79" s="203"/>
      <c r="F79" s="203"/>
      <c r="G79" s="24" t="str">
        <f t="shared" si="0"/>
        <v/>
      </c>
      <c r="H79" s="25"/>
      <c r="I79" s="25"/>
      <c r="J79" s="25"/>
      <c r="K79" s="25"/>
      <c r="L79" s="25"/>
      <c r="M79" s="25"/>
      <c r="N79" s="25"/>
      <c r="O79" s="25"/>
      <c r="P79" s="25"/>
      <c r="Q79" s="25"/>
      <c r="R79" s="25"/>
      <c r="S79" s="25"/>
      <c r="T79" s="25"/>
      <c r="U79" s="25"/>
      <c r="V79" s="25"/>
      <c r="W79" s="25"/>
      <c r="X79" s="25"/>
      <c r="Y79" s="25"/>
      <c r="Z79" s="25"/>
    </row>
    <row r="80" spans="1:26" ht="15.75" customHeight="1" x14ac:dyDescent="0.25">
      <c r="A80" s="283"/>
      <c r="B80" s="203"/>
      <c r="C80" s="203"/>
      <c r="D80" s="203"/>
      <c r="E80" s="203"/>
      <c r="F80" s="203"/>
      <c r="G80" s="24" t="str">
        <f t="shared" si="0"/>
        <v/>
      </c>
      <c r="H80" s="25"/>
      <c r="I80" s="25"/>
      <c r="J80" s="25"/>
      <c r="K80" s="25"/>
      <c r="L80" s="25"/>
      <c r="M80" s="25"/>
      <c r="N80" s="25"/>
      <c r="O80" s="25"/>
      <c r="P80" s="25"/>
      <c r="Q80" s="25"/>
      <c r="R80" s="25"/>
      <c r="S80" s="25"/>
      <c r="T80" s="25"/>
      <c r="U80" s="25"/>
      <c r="V80" s="25"/>
      <c r="W80" s="25"/>
      <c r="X80" s="25"/>
      <c r="Y80" s="25"/>
      <c r="Z80" s="25"/>
    </row>
    <row r="81" spans="1:26" ht="15.75" customHeight="1" x14ac:dyDescent="0.25">
      <c r="A81" s="283" t="s">
        <v>686</v>
      </c>
      <c r="B81" s="203"/>
      <c r="C81" s="203"/>
      <c r="D81" s="203"/>
      <c r="E81" s="203"/>
      <c r="F81" s="203"/>
      <c r="G81" s="24" t="str">
        <f t="shared" si="0"/>
        <v/>
      </c>
      <c r="H81" s="25"/>
      <c r="I81" s="25"/>
      <c r="J81" s="25"/>
      <c r="K81" s="25"/>
      <c r="L81" s="25"/>
      <c r="M81" s="25"/>
      <c r="N81" s="25"/>
      <c r="O81" s="25"/>
      <c r="P81" s="25"/>
      <c r="Q81" s="25"/>
      <c r="R81" s="25"/>
      <c r="S81" s="25"/>
      <c r="T81" s="25"/>
      <c r="U81" s="25"/>
      <c r="V81" s="25"/>
      <c r="W81" s="25"/>
      <c r="X81" s="25"/>
      <c r="Y81" s="25"/>
      <c r="Z81" s="25"/>
    </row>
    <row r="82" spans="1:26" ht="15.75" customHeight="1" x14ac:dyDescent="0.25">
      <c r="A82" s="283"/>
      <c r="B82" s="203"/>
      <c r="C82" s="203"/>
      <c r="D82" s="203"/>
      <c r="E82" s="203"/>
      <c r="F82" s="203"/>
      <c r="G82" s="24" t="str">
        <f t="shared" si="0"/>
        <v/>
      </c>
      <c r="H82" s="25"/>
      <c r="I82" s="25"/>
      <c r="J82" s="25"/>
      <c r="K82" s="25"/>
      <c r="L82" s="25"/>
      <c r="M82" s="25"/>
      <c r="N82" s="25"/>
      <c r="O82" s="25"/>
      <c r="P82" s="25"/>
      <c r="Q82" s="25"/>
      <c r="R82" s="25"/>
      <c r="S82" s="25"/>
      <c r="T82" s="25"/>
      <c r="U82" s="25"/>
      <c r="V82" s="25"/>
      <c r="W82" s="25"/>
      <c r="X82" s="25"/>
      <c r="Y82" s="25"/>
      <c r="Z82" s="25"/>
    </row>
    <row r="83" spans="1:26" ht="15.75" customHeight="1" x14ac:dyDescent="0.25">
      <c r="A83" s="283"/>
      <c r="B83" s="203"/>
      <c r="C83" s="203"/>
      <c r="D83" s="203"/>
      <c r="E83" s="203"/>
      <c r="F83" s="203"/>
      <c r="G83" s="24" t="str">
        <f t="shared" si="0"/>
        <v/>
      </c>
      <c r="H83" s="25"/>
      <c r="I83" s="25"/>
      <c r="J83" s="25"/>
      <c r="K83" s="25"/>
      <c r="L83" s="25"/>
      <c r="M83" s="25"/>
      <c r="N83" s="25"/>
      <c r="O83" s="25"/>
      <c r="P83" s="25"/>
      <c r="Q83" s="25"/>
      <c r="R83" s="25"/>
      <c r="S83" s="25"/>
      <c r="T83" s="25"/>
      <c r="U83" s="25"/>
      <c r="V83" s="25"/>
      <c r="W83" s="25"/>
      <c r="X83" s="25"/>
      <c r="Y83" s="25"/>
      <c r="Z83" s="25"/>
    </row>
    <row r="84" spans="1:26" ht="15.75" customHeight="1" x14ac:dyDescent="0.25">
      <c r="A84" s="283"/>
      <c r="B84" s="203"/>
      <c r="C84" s="203"/>
      <c r="D84" s="203"/>
      <c r="E84" s="203"/>
      <c r="F84" s="203"/>
      <c r="G84" s="24" t="str">
        <f t="shared" si="0"/>
        <v/>
      </c>
      <c r="H84" s="25"/>
      <c r="I84" s="25"/>
      <c r="J84" s="25"/>
      <c r="K84" s="25"/>
      <c r="L84" s="25"/>
      <c r="M84" s="25"/>
      <c r="N84" s="25"/>
      <c r="O84" s="25"/>
      <c r="P84" s="25"/>
      <c r="Q84" s="25"/>
      <c r="R84" s="25"/>
      <c r="S84" s="25"/>
      <c r="T84" s="25"/>
      <c r="U84" s="25"/>
      <c r="V84" s="25"/>
      <c r="W84" s="25"/>
      <c r="X84" s="25"/>
      <c r="Y84" s="25"/>
      <c r="Z84" s="25"/>
    </row>
    <row r="85" spans="1:26" ht="15.75" customHeight="1" x14ac:dyDescent="0.25">
      <c r="A85" s="283"/>
      <c r="B85" s="203"/>
      <c r="C85" s="203"/>
      <c r="D85" s="203"/>
      <c r="E85" s="203"/>
      <c r="F85" s="203"/>
      <c r="G85" s="24" t="str">
        <f t="shared" si="0"/>
        <v/>
      </c>
      <c r="H85" s="25"/>
      <c r="I85" s="25"/>
      <c r="J85" s="25"/>
      <c r="K85" s="25"/>
      <c r="L85" s="25"/>
      <c r="M85" s="25"/>
      <c r="N85" s="25"/>
      <c r="O85" s="25"/>
      <c r="P85" s="25"/>
      <c r="Q85" s="25"/>
      <c r="R85" s="25"/>
      <c r="S85" s="25"/>
      <c r="T85" s="25"/>
      <c r="U85" s="25"/>
      <c r="V85" s="25"/>
      <c r="W85" s="25"/>
      <c r="X85" s="25"/>
      <c r="Y85" s="25"/>
      <c r="Z85" s="25"/>
    </row>
    <row r="86" spans="1:26" ht="15.75" customHeight="1" x14ac:dyDescent="0.25">
      <c r="A86" s="283" t="s">
        <v>687</v>
      </c>
      <c r="B86" s="203"/>
      <c r="C86" s="203"/>
      <c r="D86" s="203"/>
      <c r="E86" s="203"/>
      <c r="F86" s="203"/>
      <c r="G86" s="24" t="str">
        <f t="shared" si="0"/>
        <v/>
      </c>
      <c r="H86" s="25"/>
      <c r="I86" s="25"/>
      <c r="J86" s="25"/>
      <c r="K86" s="25"/>
      <c r="L86" s="25"/>
      <c r="M86" s="25"/>
      <c r="N86" s="25"/>
      <c r="O86" s="25"/>
      <c r="P86" s="25"/>
      <c r="Q86" s="25"/>
      <c r="R86" s="25"/>
      <c r="S86" s="25"/>
      <c r="T86" s="25"/>
      <c r="U86" s="25"/>
      <c r="V86" s="25"/>
      <c r="W86" s="25"/>
      <c r="X86" s="25"/>
      <c r="Y86" s="25"/>
      <c r="Z86" s="25"/>
    </row>
    <row r="87" spans="1:26" ht="15.75" customHeight="1" x14ac:dyDescent="0.25">
      <c r="A87" s="283"/>
      <c r="B87" s="203"/>
      <c r="C87" s="203"/>
      <c r="D87" s="203"/>
      <c r="E87" s="203"/>
      <c r="F87" s="203"/>
      <c r="G87" s="24" t="str">
        <f t="shared" si="0"/>
        <v/>
      </c>
      <c r="H87" s="25"/>
      <c r="I87" s="25"/>
      <c r="J87" s="25"/>
      <c r="K87" s="25"/>
      <c r="L87" s="25"/>
      <c r="M87" s="25"/>
      <c r="N87" s="25"/>
      <c r="O87" s="25"/>
      <c r="P87" s="25"/>
      <c r="Q87" s="25"/>
      <c r="R87" s="25"/>
      <c r="S87" s="25"/>
      <c r="T87" s="25"/>
      <c r="U87" s="25"/>
      <c r="V87" s="25"/>
      <c r="W87" s="25"/>
      <c r="X87" s="25"/>
      <c r="Y87" s="25"/>
      <c r="Z87" s="25"/>
    </row>
    <row r="88" spans="1:26" ht="15.75" customHeight="1" x14ac:dyDescent="0.25">
      <c r="A88" s="283"/>
      <c r="B88" s="203"/>
      <c r="C88" s="203"/>
      <c r="D88" s="203"/>
      <c r="E88" s="203"/>
      <c r="F88" s="203"/>
      <c r="G88" s="24" t="str">
        <f t="shared" si="0"/>
        <v/>
      </c>
      <c r="H88" s="25"/>
      <c r="I88" s="25"/>
      <c r="J88" s="25"/>
      <c r="K88" s="25"/>
      <c r="L88" s="25"/>
      <c r="M88" s="25"/>
      <c r="N88" s="25"/>
      <c r="O88" s="25"/>
      <c r="P88" s="25"/>
      <c r="Q88" s="25"/>
      <c r="R88" s="25"/>
      <c r="S88" s="25"/>
      <c r="T88" s="25"/>
      <c r="U88" s="25"/>
      <c r="V88" s="25"/>
      <c r="W88" s="25"/>
      <c r="X88" s="25"/>
      <c r="Y88" s="25"/>
      <c r="Z88" s="25"/>
    </row>
    <row r="89" spans="1:26" ht="15.75" customHeight="1" x14ac:dyDescent="0.25">
      <c r="A89" s="283"/>
      <c r="B89" s="203"/>
      <c r="C89" s="203"/>
      <c r="D89" s="203"/>
      <c r="E89" s="203"/>
      <c r="F89" s="203"/>
      <c r="G89" s="24" t="str">
        <f t="shared" si="0"/>
        <v/>
      </c>
      <c r="H89" s="25"/>
      <c r="I89" s="25"/>
      <c r="J89" s="25"/>
      <c r="K89" s="25"/>
      <c r="L89" s="25"/>
      <c r="M89" s="25"/>
      <c r="N89" s="25"/>
      <c r="O89" s="25"/>
      <c r="P89" s="25"/>
      <c r="Q89" s="25"/>
      <c r="R89" s="25"/>
      <c r="S89" s="25"/>
      <c r="T89" s="25"/>
      <c r="U89" s="25"/>
      <c r="V89" s="25"/>
      <c r="W89" s="25"/>
      <c r="X89" s="25"/>
      <c r="Y89" s="25"/>
      <c r="Z89" s="25"/>
    </row>
    <row r="90" spans="1:26" ht="15.75" customHeight="1" x14ac:dyDescent="0.25">
      <c r="A90" s="283"/>
      <c r="B90" s="203"/>
      <c r="C90" s="203"/>
      <c r="D90" s="203"/>
      <c r="E90" s="203"/>
      <c r="F90" s="203"/>
      <c r="G90" s="24" t="str">
        <f t="shared" si="0"/>
        <v/>
      </c>
      <c r="H90" s="25"/>
      <c r="I90" s="25"/>
      <c r="J90" s="25"/>
      <c r="K90" s="25"/>
      <c r="L90" s="25"/>
      <c r="M90" s="25"/>
      <c r="N90" s="25"/>
      <c r="O90" s="25"/>
      <c r="P90" s="25"/>
      <c r="Q90" s="25"/>
      <c r="R90" s="25"/>
      <c r="S90" s="25"/>
      <c r="T90" s="25"/>
      <c r="U90" s="25"/>
      <c r="V90" s="25"/>
      <c r="W90" s="25"/>
      <c r="X90" s="25"/>
      <c r="Y90" s="25"/>
      <c r="Z90" s="25"/>
    </row>
    <row r="91" spans="1:26" ht="96" customHeight="1" x14ac:dyDescent="0.25">
      <c r="A91" s="510" t="s">
        <v>688</v>
      </c>
      <c r="B91" s="457"/>
      <c r="C91" s="457"/>
      <c r="D91" s="457"/>
      <c r="E91" s="457"/>
      <c r="F91" s="457"/>
      <c r="G91" s="24"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136"/>
      <c r="C92" s="25"/>
      <c r="D92" s="25"/>
      <c r="E92" s="284"/>
      <c r="F92" s="25"/>
      <c r="G92" s="1"/>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136"/>
      <c r="C93" s="25"/>
      <c r="D93" s="25"/>
      <c r="E93" s="284"/>
      <c r="F93" s="25"/>
      <c r="G93" s="1"/>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136"/>
      <c r="C94" s="25"/>
      <c r="D94" s="25"/>
      <c r="E94" s="284"/>
      <c r="F94" s="25"/>
      <c r="G94" s="1"/>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136"/>
      <c r="C95" s="25"/>
      <c r="D95" s="25"/>
      <c r="E95" s="284"/>
      <c r="F95" s="25"/>
      <c r="G95" s="1"/>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136"/>
      <c r="C96" s="25"/>
      <c r="D96" s="25"/>
      <c r="E96" s="284"/>
      <c r="F96" s="25"/>
      <c r="G96" s="1"/>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136"/>
      <c r="C97" s="25"/>
      <c r="D97" s="25"/>
      <c r="E97" s="284"/>
      <c r="F97" s="25"/>
      <c r="G97" s="1"/>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136"/>
      <c r="C98" s="25"/>
      <c r="D98" s="25"/>
      <c r="E98" s="284"/>
      <c r="F98" s="25"/>
      <c r="G98" s="1"/>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136"/>
      <c r="C99" s="25"/>
      <c r="D99" s="25"/>
      <c r="E99" s="284"/>
      <c r="F99" s="25"/>
      <c r="G99" s="1"/>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136"/>
      <c r="C100" s="25"/>
      <c r="D100" s="25"/>
      <c r="E100" s="284"/>
      <c r="F100" s="25"/>
      <c r="G100" s="1"/>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136"/>
      <c r="C101" s="25"/>
      <c r="D101" s="25"/>
      <c r="E101" s="284"/>
      <c r="F101" s="25"/>
      <c r="G101" s="1"/>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136"/>
      <c r="C102" s="25"/>
      <c r="D102" s="25"/>
      <c r="E102" s="284"/>
      <c r="F102" s="25"/>
      <c r="G102" s="1"/>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136"/>
      <c r="C103" s="25"/>
      <c r="D103" s="25"/>
      <c r="E103" s="284"/>
      <c r="F103" s="25"/>
      <c r="G103" s="1"/>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136"/>
      <c r="C104" s="25"/>
      <c r="D104" s="25"/>
      <c r="E104" s="284"/>
      <c r="F104" s="25"/>
      <c r="G104" s="1"/>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136"/>
      <c r="C105" s="25"/>
      <c r="D105" s="25"/>
      <c r="E105" s="284"/>
      <c r="F105" s="25"/>
      <c r="G105" s="1"/>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136"/>
      <c r="C106" s="25"/>
      <c r="D106" s="25"/>
      <c r="E106" s="284"/>
      <c r="F106" s="25"/>
      <c r="G106" s="1"/>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136"/>
      <c r="C107" s="25"/>
      <c r="D107" s="25"/>
      <c r="E107" s="284"/>
      <c r="F107" s="25"/>
      <c r="G107" s="1"/>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136"/>
      <c r="C108" s="25"/>
      <c r="D108" s="25"/>
      <c r="E108" s="284"/>
      <c r="F108" s="25"/>
      <c r="G108" s="1"/>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136"/>
      <c r="C109" s="25"/>
      <c r="D109" s="25"/>
      <c r="E109" s="284"/>
      <c r="F109" s="25"/>
      <c r="G109" s="1"/>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136"/>
      <c r="C110" s="25"/>
      <c r="D110" s="25"/>
      <c r="E110" s="284"/>
      <c r="F110" s="25"/>
      <c r="G110" s="1"/>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136"/>
      <c r="C111" s="25"/>
      <c r="D111" s="25"/>
      <c r="E111" s="284"/>
      <c r="F111" s="25"/>
      <c r="G111" s="1"/>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136"/>
      <c r="C112" s="25"/>
      <c r="D112" s="25"/>
      <c r="E112" s="284"/>
      <c r="F112" s="25"/>
      <c r="G112" s="1"/>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136"/>
      <c r="C113" s="25"/>
      <c r="D113" s="25"/>
      <c r="E113" s="284"/>
      <c r="F113" s="25"/>
      <c r="G113" s="1"/>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136"/>
      <c r="C114" s="25"/>
      <c r="D114" s="25"/>
      <c r="E114" s="284"/>
      <c r="F114" s="25"/>
      <c r="G114" s="1"/>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136"/>
      <c r="C115" s="25"/>
      <c r="D115" s="25"/>
      <c r="E115" s="284"/>
      <c r="F115" s="25"/>
      <c r="G115" s="1"/>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136"/>
      <c r="C116" s="25"/>
      <c r="D116" s="25"/>
      <c r="E116" s="284"/>
      <c r="F116" s="25"/>
      <c r="G116" s="1"/>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136"/>
      <c r="C117" s="25"/>
      <c r="D117" s="25"/>
      <c r="E117" s="284"/>
      <c r="F117" s="25"/>
      <c r="G117" s="1"/>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136"/>
      <c r="C118" s="25"/>
      <c r="D118" s="25"/>
      <c r="E118" s="284"/>
      <c r="F118" s="25"/>
      <c r="G118" s="1"/>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136"/>
      <c r="C119" s="25"/>
      <c r="D119" s="25"/>
      <c r="E119" s="284"/>
      <c r="F119" s="25"/>
      <c r="G119" s="1"/>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136"/>
      <c r="C120" s="25"/>
      <c r="D120" s="25"/>
      <c r="E120" s="284"/>
      <c r="F120" s="25"/>
      <c r="G120" s="1"/>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136"/>
      <c r="C121" s="25"/>
      <c r="D121" s="25"/>
      <c r="E121" s="284"/>
      <c r="F121" s="25"/>
      <c r="G121" s="1"/>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136"/>
      <c r="C122" s="25"/>
      <c r="D122" s="25"/>
      <c r="E122" s="284"/>
      <c r="F122" s="25"/>
      <c r="G122" s="1"/>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136"/>
      <c r="C123" s="25"/>
      <c r="D123" s="25"/>
      <c r="E123" s="284"/>
      <c r="F123" s="25"/>
      <c r="G123" s="1"/>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136"/>
      <c r="C124" s="25"/>
      <c r="D124" s="25"/>
      <c r="E124" s="284"/>
      <c r="F124" s="25"/>
      <c r="G124" s="1"/>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136"/>
      <c r="C125" s="25"/>
      <c r="D125" s="25"/>
      <c r="E125" s="284"/>
      <c r="F125" s="25"/>
      <c r="G125" s="1"/>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136"/>
      <c r="C126" s="25"/>
      <c r="D126" s="25"/>
      <c r="E126" s="284"/>
      <c r="F126" s="25"/>
      <c r="G126" s="1"/>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136"/>
      <c r="C127" s="25"/>
      <c r="D127" s="25"/>
      <c r="E127" s="284"/>
      <c r="F127" s="25"/>
      <c r="G127" s="1"/>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136"/>
      <c r="C128" s="25"/>
      <c r="D128" s="25"/>
      <c r="E128" s="284"/>
      <c r="F128" s="25"/>
      <c r="G128" s="1"/>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136"/>
      <c r="C129" s="25"/>
      <c r="D129" s="25"/>
      <c r="E129" s="284"/>
      <c r="F129" s="25"/>
      <c r="G129" s="1"/>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136"/>
      <c r="C130" s="25"/>
      <c r="D130" s="25"/>
      <c r="E130" s="284"/>
      <c r="F130" s="25"/>
      <c r="G130" s="1"/>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136"/>
      <c r="C131" s="25"/>
      <c r="D131" s="25"/>
      <c r="E131" s="284"/>
      <c r="F131" s="25"/>
      <c r="G131" s="1"/>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136"/>
      <c r="C132" s="25"/>
      <c r="D132" s="25"/>
      <c r="E132" s="284"/>
      <c r="F132" s="25"/>
      <c r="G132" s="1"/>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136"/>
      <c r="C133" s="25"/>
      <c r="D133" s="25"/>
      <c r="E133" s="284"/>
      <c r="F133" s="25"/>
      <c r="G133" s="1"/>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136"/>
      <c r="C134" s="25"/>
      <c r="D134" s="25"/>
      <c r="E134" s="284"/>
      <c r="F134" s="25"/>
      <c r="G134" s="1"/>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136"/>
      <c r="C135" s="25"/>
      <c r="D135" s="25"/>
      <c r="E135" s="284"/>
      <c r="F135" s="25"/>
      <c r="G135" s="1"/>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136"/>
      <c r="C136" s="25"/>
      <c r="D136" s="25"/>
      <c r="E136" s="284"/>
      <c r="F136" s="25"/>
      <c r="G136" s="1"/>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136"/>
      <c r="C137" s="25"/>
      <c r="D137" s="25"/>
      <c r="E137" s="284"/>
      <c r="F137" s="25"/>
      <c r="G137" s="1"/>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136"/>
      <c r="C138" s="25"/>
      <c r="D138" s="25"/>
      <c r="E138" s="284"/>
      <c r="F138" s="25"/>
      <c r="G138" s="1"/>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136"/>
      <c r="C139" s="25"/>
      <c r="D139" s="25"/>
      <c r="E139" s="284"/>
      <c r="F139" s="25"/>
      <c r="G139" s="1"/>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136"/>
      <c r="C140" s="25"/>
      <c r="D140" s="25"/>
      <c r="E140" s="284"/>
      <c r="F140" s="25"/>
      <c r="G140" s="1"/>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136"/>
      <c r="C141" s="25"/>
      <c r="D141" s="25"/>
      <c r="E141" s="284"/>
      <c r="F141" s="25"/>
      <c r="G141" s="1"/>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136"/>
      <c r="C142" s="25"/>
      <c r="D142" s="25"/>
      <c r="E142" s="284"/>
      <c r="F142" s="25"/>
      <c r="G142" s="1"/>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136"/>
      <c r="C143" s="25"/>
      <c r="D143" s="25"/>
      <c r="E143" s="284"/>
      <c r="F143" s="25"/>
      <c r="G143" s="1"/>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136"/>
      <c r="C144" s="25"/>
      <c r="D144" s="25"/>
      <c r="E144" s="284"/>
      <c r="F144" s="25"/>
      <c r="G144" s="1"/>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136"/>
      <c r="C145" s="25"/>
      <c r="D145" s="25"/>
      <c r="E145" s="284"/>
      <c r="F145" s="25"/>
      <c r="G145" s="1"/>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136"/>
      <c r="C146" s="25"/>
      <c r="D146" s="25"/>
      <c r="E146" s="284"/>
      <c r="F146" s="25"/>
      <c r="G146" s="1"/>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136"/>
      <c r="C147" s="25"/>
      <c r="D147" s="25"/>
      <c r="E147" s="284"/>
      <c r="F147" s="25"/>
      <c r="G147" s="1"/>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136"/>
      <c r="C148" s="25"/>
      <c r="D148" s="25"/>
      <c r="E148" s="284"/>
      <c r="F148" s="25"/>
      <c r="G148" s="1"/>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136"/>
      <c r="C149" s="25"/>
      <c r="D149" s="25"/>
      <c r="E149" s="284"/>
      <c r="F149" s="25"/>
      <c r="G149" s="1"/>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136"/>
      <c r="C150" s="25"/>
      <c r="D150" s="25"/>
      <c r="E150" s="284"/>
      <c r="F150" s="25"/>
      <c r="G150" s="1"/>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136"/>
      <c r="C151" s="25"/>
      <c r="D151" s="25"/>
      <c r="E151" s="284"/>
      <c r="F151" s="25"/>
      <c r="G151" s="1"/>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136"/>
      <c r="C152" s="25"/>
      <c r="D152" s="25"/>
      <c r="E152" s="284"/>
      <c r="F152" s="25"/>
      <c r="G152" s="1"/>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136"/>
      <c r="C153" s="25"/>
      <c r="D153" s="25"/>
      <c r="E153" s="284"/>
      <c r="F153" s="25"/>
      <c r="G153" s="1"/>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136"/>
      <c r="C154" s="25"/>
      <c r="D154" s="25"/>
      <c r="E154" s="284"/>
      <c r="F154" s="25"/>
      <c r="G154" s="1"/>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136"/>
      <c r="C155" s="25"/>
      <c r="D155" s="25"/>
      <c r="E155" s="284"/>
      <c r="F155" s="25"/>
      <c r="G155" s="1"/>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136"/>
      <c r="C156" s="25"/>
      <c r="D156" s="25"/>
      <c r="E156" s="284"/>
      <c r="F156" s="25"/>
      <c r="G156" s="1"/>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136"/>
      <c r="C157" s="25"/>
      <c r="D157" s="25"/>
      <c r="E157" s="284"/>
      <c r="F157" s="25"/>
      <c r="G157" s="1"/>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136"/>
      <c r="C158" s="25"/>
      <c r="D158" s="25"/>
      <c r="E158" s="284"/>
      <c r="F158" s="25"/>
      <c r="G158" s="1"/>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136"/>
      <c r="C159" s="25"/>
      <c r="D159" s="25"/>
      <c r="E159" s="284"/>
      <c r="F159" s="25"/>
      <c r="G159" s="1"/>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136"/>
      <c r="C160" s="25"/>
      <c r="D160" s="25"/>
      <c r="E160" s="284"/>
      <c r="F160" s="25"/>
      <c r="G160" s="1"/>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136"/>
      <c r="C161" s="25"/>
      <c r="D161" s="25"/>
      <c r="E161" s="284"/>
      <c r="F161" s="25"/>
      <c r="G161" s="1"/>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136"/>
      <c r="C162" s="25"/>
      <c r="D162" s="25"/>
      <c r="E162" s="284"/>
      <c r="F162" s="25"/>
      <c r="G162" s="1"/>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136"/>
      <c r="C163" s="25"/>
      <c r="D163" s="25"/>
      <c r="E163" s="284"/>
      <c r="F163" s="25"/>
      <c r="G163" s="1"/>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136"/>
      <c r="C164" s="25"/>
      <c r="D164" s="25"/>
      <c r="E164" s="284"/>
      <c r="F164" s="25"/>
      <c r="G164" s="1"/>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136"/>
      <c r="C165" s="25"/>
      <c r="D165" s="25"/>
      <c r="E165" s="284"/>
      <c r="F165" s="25"/>
      <c r="G165" s="1"/>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136"/>
      <c r="C166" s="25"/>
      <c r="D166" s="25"/>
      <c r="E166" s="284"/>
      <c r="F166" s="25"/>
      <c r="G166" s="1"/>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136"/>
      <c r="C167" s="25"/>
      <c r="D167" s="25"/>
      <c r="E167" s="284"/>
      <c r="F167" s="25"/>
      <c r="G167" s="1"/>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136"/>
      <c r="C168" s="25"/>
      <c r="D168" s="25"/>
      <c r="E168" s="284"/>
      <c r="F168" s="25"/>
      <c r="G168" s="1"/>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136"/>
      <c r="C169" s="25"/>
      <c r="D169" s="25"/>
      <c r="E169" s="284"/>
      <c r="F169" s="25"/>
      <c r="G169" s="1"/>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136"/>
      <c r="C170" s="25"/>
      <c r="D170" s="25"/>
      <c r="E170" s="284"/>
      <c r="F170" s="25"/>
      <c r="G170" s="1"/>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136"/>
      <c r="C171" s="25"/>
      <c r="D171" s="25"/>
      <c r="E171" s="284"/>
      <c r="F171" s="25"/>
      <c r="G171" s="1"/>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136"/>
      <c r="C172" s="25"/>
      <c r="D172" s="25"/>
      <c r="E172" s="284"/>
      <c r="F172" s="25"/>
      <c r="G172" s="1"/>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136"/>
      <c r="C173" s="25"/>
      <c r="D173" s="25"/>
      <c r="E173" s="284"/>
      <c r="F173" s="25"/>
      <c r="G173" s="1"/>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136"/>
      <c r="C174" s="25"/>
      <c r="D174" s="25"/>
      <c r="E174" s="284"/>
      <c r="F174" s="25"/>
      <c r="G174" s="1"/>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136"/>
      <c r="C175" s="25"/>
      <c r="D175" s="25"/>
      <c r="E175" s="284"/>
      <c r="F175" s="25"/>
      <c r="G175" s="1"/>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136"/>
      <c r="C176" s="25"/>
      <c r="D176" s="25"/>
      <c r="E176" s="284"/>
      <c r="F176" s="25"/>
      <c r="G176" s="1"/>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136"/>
      <c r="C177" s="25"/>
      <c r="D177" s="25"/>
      <c r="E177" s="284"/>
      <c r="F177" s="25"/>
      <c r="G177" s="1"/>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136"/>
      <c r="C178" s="25"/>
      <c r="D178" s="25"/>
      <c r="E178" s="284"/>
      <c r="F178" s="25"/>
      <c r="G178" s="1"/>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136"/>
      <c r="C179" s="25"/>
      <c r="D179" s="25"/>
      <c r="E179" s="284"/>
      <c r="F179" s="25"/>
      <c r="G179" s="1"/>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136"/>
      <c r="C180" s="25"/>
      <c r="D180" s="25"/>
      <c r="E180" s="284"/>
      <c r="F180" s="25"/>
      <c r="G180" s="1"/>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136"/>
      <c r="C181" s="25"/>
      <c r="D181" s="25"/>
      <c r="E181" s="284"/>
      <c r="F181" s="25"/>
      <c r="G181" s="1"/>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136"/>
      <c r="C182" s="25"/>
      <c r="D182" s="25"/>
      <c r="E182" s="284"/>
      <c r="F182" s="25"/>
      <c r="G182" s="1"/>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136"/>
      <c r="C183" s="25"/>
      <c r="D183" s="25"/>
      <c r="E183" s="284"/>
      <c r="F183" s="25"/>
      <c r="G183" s="1"/>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136"/>
      <c r="C184" s="25"/>
      <c r="D184" s="25"/>
      <c r="E184" s="284"/>
      <c r="F184" s="25"/>
      <c r="G184" s="1"/>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136"/>
      <c r="C185" s="25"/>
      <c r="D185" s="25"/>
      <c r="E185" s="284"/>
      <c r="F185" s="25"/>
      <c r="G185" s="1"/>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136"/>
      <c r="C186" s="25"/>
      <c r="D186" s="25"/>
      <c r="E186" s="284"/>
      <c r="F186" s="25"/>
      <c r="G186" s="1"/>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136"/>
      <c r="C187" s="25"/>
      <c r="D187" s="25"/>
      <c r="E187" s="284"/>
      <c r="F187" s="25"/>
      <c r="G187" s="1"/>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136"/>
      <c r="C188" s="25"/>
      <c r="D188" s="25"/>
      <c r="E188" s="284"/>
      <c r="F188" s="25"/>
      <c r="G188" s="1"/>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136"/>
      <c r="C189" s="25"/>
      <c r="D189" s="25"/>
      <c r="E189" s="284"/>
      <c r="F189" s="25"/>
      <c r="G189" s="1"/>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136"/>
      <c r="C190" s="25"/>
      <c r="D190" s="25"/>
      <c r="E190" s="284"/>
      <c r="F190" s="25"/>
      <c r="G190" s="1"/>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136"/>
      <c r="C191" s="25"/>
      <c r="D191" s="25"/>
      <c r="E191" s="284"/>
      <c r="F191" s="25"/>
      <c r="G191" s="1"/>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136"/>
      <c r="C192" s="25"/>
      <c r="D192" s="25"/>
      <c r="E192" s="284"/>
      <c r="F192" s="25"/>
      <c r="G192" s="1"/>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136"/>
      <c r="C193" s="25"/>
      <c r="D193" s="25"/>
      <c r="E193" s="284"/>
      <c r="F193" s="25"/>
      <c r="G193" s="1"/>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136"/>
      <c r="C194" s="25"/>
      <c r="D194" s="25"/>
      <c r="E194" s="284"/>
      <c r="F194" s="25"/>
      <c r="G194" s="1"/>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136"/>
      <c r="C195" s="25"/>
      <c r="D195" s="25"/>
      <c r="E195" s="284"/>
      <c r="F195" s="25"/>
      <c r="G195" s="1"/>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136"/>
      <c r="C196" s="25"/>
      <c r="D196" s="25"/>
      <c r="E196" s="284"/>
      <c r="F196" s="25"/>
      <c r="G196" s="1"/>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136"/>
      <c r="C197" s="25"/>
      <c r="D197" s="25"/>
      <c r="E197" s="284"/>
      <c r="F197" s="25"/>
      <c r="G197" s="1"/>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136"/>
      <c r="C198" s="25"/>
      <c r="D198" s="25"/>
      <c r="E198" s="284"/>
      <c r="F198" s="25"/>
      <c r="G198" s="1"/>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136"/>
      <c r="C199" s="25"/>
      <c r="D199" s="25"/>
      <c r="E199" s="284"/>
      <c r="F199" s="25"/>
      <c r="G199" s="1"/>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136"/>
      <c r="C200" s="25"/>
      <c r="D200" s="25"/>
      <c r="E200" s="284"/>
      <c r="F200" s="25"/>
      <c r="G200" s="1"/>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136"/>
      <c r="C201" s="25"/>
      <c r="D201" s="25"/>
      <c r="E201" s="284"/>
      <c r="F201" s="25"/>
      <c r="G201" s="1"/>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136"/>
      <c r="C202" s="25"/>
      <c r="D202" s="25"/>
      <c r="E202" s="284"/>
      <c r="F202" s="25"/>
      <c r="G202" s="1"/>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136"/>
      <c r="C203" s="25"/>
      <c r="D203" s="25"/>
      <c r="E203" s="284"/>
      <c r="F203" s="25"/>
      <c r="G203" s="1"/>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136"/>
      <c r="C204" s="25"/>
      <c r="D204" s="25"/>
      <c r="E204" s="284"/>
      <c r="F204" s="25"/>
      <c r="G204" s="1"/>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136"/>
      <c r="C205" s="25"/>
      <c r="D205" s="25"/>
      <c r="E205" s="284"/>
      <c r="F205" s="25"/>
      <c r="G205" s="1"/>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136"/>
      <c r="C206" s="25"/>
      <c r="D206" s="25"/>
      <c r="E206" s="284"/>
      <c r="F206" s="25"/>
      <c r="G206" s="1"/>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136"/>
      <c r="C207" s="25"/>
      <c r="D207" s="25"/>
      <c r="E207" s="284"/>
      <c r="F207" s="25"/>
      <c r="G207" s="1"/>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136"/>
      <c r="C208" s="25"/>
      <c r="D208" s="25"/>
      <c r="E208" s="284"/>
      <c r="F208" s="25"/>
      <c r="G208" s="1"/>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136"/>
      <c r="C209" s="25"/>
      <c r="D209" s="25"/>
      <c r="E209" s="284"/>
      <c r="F209" s="25"/>
      <c r="G209" s="1"/>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136"/>
      <c r="C210" s="25"/>
      <c r="D210" s="25"/>
      <c r="E210" s="284"/>
      <c r="F210" s="25"/>
      <c r="G210" s="1"/>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136"/>
      <c r="C211" s="25"/>
      <c r="D211" s="25"/>
      <c r="E211" s="284"/>
      <c r="F211" s="25"/>
      <c r="G211" s="1"/>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136"/>
      <c r="C212" s="25"/>
      <c r="D212" s="25"/>
      <c r="E212" s="284"/>
      <c r="F212" s="25"/>
      <c r="G212" s="1"/>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136"/>
      <c r="C213" s="25"/>
      <c r="D213" s="25"/>
      <c r="E213" s="284"/>
      <c r="F213" s="25"/>
      <c r="G213" s="1"/>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136"/>
      <c r="C214" s="25"/>
      <c r="D214" s="25"/>
      <c r="E214" s="284"/>
      <c r="F214" s="25"/>
      <c r="G214" s="1"/>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136"/>
      <c r="C215" s="25"/>
      <c r="D215" s="25"/>
      <c r="E215" s="284"/>
      <c r="F215" s="25"/>
      <c r="G215" s="1"/>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136"/>
      <c r="C216" s="25"/>
      <c r="D216" s="25"/>
      <c r="E216" s="284"/>
      <c r="F216" s="25"/>
      <c r="G216" s="1"/>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136"/>
      <c r="C217" s="25"/>
      <c r="D217" s="25"/>
      <c r="E217" s="284"/>
      <c r="F217" s="25"/>
      <c r="G217" s="1"/>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136"/>
      <c r="C218" s="25"/>
      <c r="D218" s="25"/>
      <c r="E218" s="284"/>
      <c r="F218" s="25"/>
      <c r="G218" s="1"/>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136"/>
      <c r="C219" s="25"/>
      <c r="D219" s="25"/>
      <c r="E219" s="284"/>
      <c r="F219" s="25"/>
      <c r="G219" s="1"/>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136"/>
      <c r="C220" s="25"/>
      <c r="D220" s="25"/>
      <c r="E220" s="284"/>
      <c r="F220" s="25"/>
      <c r="G220" s="1"/>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c r="A221" s="25"/>
      <c r="B221" s="136"/>
      <c r="C221" s="25"/>
      <c r="D221" s="25"/>
      <c r="E221" s="284"/>
      <c r="F221" s="25"/>
      <c r="G221" s="1"/>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25">
      <c r="A222" s="25"/>
      <c r="B222" s="136"/>
      <c r="C222" s="25"/>
      <c r="D222" s="25"/>
      <c r="E222" s="284"/>
      <c r="F222" s="25"/>
      <c r="G222" s="1"/>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25">
      <c r="A223" s="25"/>
      <c r="B223" s="136"/>
      <c r="C223" s="25"/>
      <c r="D223" s="25"/>
      <c r="E223" s="284"/>
      <c r="F223" s="25"/>
      <c r="G223" s="1"/>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25">
      <c r="A224" s="25"/>
      <c r="B224" s="136"/>
      <c r="C224" s="25"/>
      <c r="D224" s="25"/>
      <c r="E224" s="284"/>
      <c r="F224" s="25"/>
      <c r="G224" s="1"/>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25">
      <c r="A225" s="25"/>
      <c r="B225" s="136"/>
      <c r="C225" s="25"/>
      <c r="D225" s="25"/>
      <c r="E225" s="284"/>
      <c r="F225" s="25"/>
      <c r="G225" s="1"/>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25">
      <c r="A226" s="25"/>
      <c r="B226" s="136"/>
      <c r="C226" s="25"/>
      <c r="D226" s="25"/>
      <c r="E226" s="284"/>
      <c r="F226" s="25"/>
      <c r="G226" s="1"/>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25">
      <c r="A227" s="25"/>
      <c r="B227" s="136"/>
      <c r="C227" s="25"/>
      <c r="D227" s="25"/>
      <c r="E227" s="284"/>
      <c r="F227" s="25"/>
      <c r="G227" s="1"/>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25">
      <c r="A228" s="25"/>
      <c r="B228" s="136"/>
      <c r="C228" s="25"/>
      <c r="D228" s="25"/>
      <c r="E228" s="284"/>
      <c r="F228" s="25"/>
      <c r="G228" s="1"/>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25">
      <c r="A229" s="25"/>
      <c r="B229" s="136"/>
      <c r="C229" s="25"/>
      <c r="D229" s="25"/>
      <c r="E229" s="284"/>
      <c r="F229" s="25"/>
      <c r="G229" s="1"/>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25">
      <c r="A230" s="25"/>
      <c r="B230" s="136"/>
      <c r="C230" s="25"/>
      <c r="D230" s="25"/>
      <c r="E230" s="284"/>
      <c r="F230" s="25"/>
      <c r="G230" s="1"/>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25">
      <c r="A231" s="25"/>
      <c r="B231" s="136"/>
      <c r="C231" s="25"/>
      <c r="D231" s="25"/>
      <c r="E231" s="284"/>
      <c r="F231" s="25"/>
      <c r="G231" s="1"/>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25">
      <c r="A232" s="25"/>
      <c r="B232" s="136"/>
      <c r="C232" s="25"/>
      <c r="D232" s="25"/>
      <c r="E232" s="284"/>
      <c r="F232" s="25"/>
      <c r="G232" s="1"/>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25">
      <c r="A233" s="25"/>
      <c r="B233" s="136"/>
      <c r="C233" s="25"/>
      <c r="D233" s="25"/>
      <c r="E233" s="284"/>
      <c r="F233" s="25"/>
      <c r="G233" s="1"/>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25">
      <c r="A234" s="25"/>
      <c r="B234" s="136"/>
      <c r="C234" s="25"/>
      <c r="D234" s="25"/>
      <c r="E234" s="284"/>
      <c r="F234" s="25"/>
      <c r="G234" s="1"/>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25">
      <c r="A235" s="25"/>
      <c r="B235" s="136"/>
      <c r="C235" s="25"/>
      <c r="D235" s="25"/>
      <c r="E235" s="284"/>
      <c r="F235" s="25"/>
      <c r="G235" s="1"/>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25">
      <c r="A236" s="25"/>
      <c r="B236" s="136"/>
      <c r="C236" s="25"/>
      <c r="D236" s="25"/>
      <c r="E236" s="284"/>
      <c r="F236" s="25"/>
      <c r="G236" s="1"/>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25">
      <c r="A237" s="25"/>
      <c r="B237" s="136"/>
      <c r="C237" s="25"/>
      <c r="D237" s="25"/>
      <c r="E237" s="284"/>
      <c r="F237" s="25"/>
      <c r="G237" s="1"/>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25">
      <c r="A238" s="25"/>
      <c r="B238" s="136"/>
      <c r="C238" s="25"/>
      <c r="D238" s="25"/>
      <c r="E238" s="284"/>
      <c r="F238" s="25"/>
      <c r="G238" s="1"/>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25">
      <c r="A239" s="25"/>
      <c r="B239" s="136"/>
      <c r="C239" s="25"/>
      <c r="D239" s="25"/>
      <c r="E239" s="284"/>
      <c r="F239" s="25"/>
      <c r="G239" s="1"/>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25">
      <c r="A240" s="25"/>
      <c r="B240" s="136"/>
      <c r="C240" s="25"/>
      <c r="D240" s="25"/>
      <c r="E240" s="284"/>
      <c r="F240" s="25"/>
      <c r="G240" s="1"/>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25">
      <c r="A241" s="25"/>
      <c r="B241" s="136"/>
      <c r="C241" s="25"/>
      <c r="D241" s="25"/>
      <c r="E241" s="284"/>
      <c r="F241" s="25"/>
      <c r="G241" s="1"/>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25">
      <c r="A242" s="25"/>
      <c r="B242" s="136"/>
      <c r="C242" s="25"/>
      <c r="D242" s="25"/>
      <c r="E242" s="284"/>
      <c r="F242" s="25"/>
      <c r="G242" s="1"/>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25">
      <c r="A243" s="25"/>
      <c r="B243" s="136"/>
      <c r="C243" s="25"/>
      <c r="D243" s="25"/>
      <c r="E243" s="284"/>
      <c r="F243" s="25"/>
      <c r="G243" s="1"/>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25">
      <c r="A244" s="25"/>
      <c r="B244" s="136"/>
      <c r="C244" s="25"/>
      <c r="D244" s="25"/>
      <c r="E244" s="284"/>
      <c r="F244" s="25"/>
      <c r="G244" s="1"/>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25">
      <c r="A245" s="25"/>
      <c r="B245" s="136"/>
      <c r="C245" s="25"/>
      <c r="D245" s="25"/>
      <c r="E245" s="284"/>
      <c r="F245" s="25"/>
      <c r="G245" s="1"/>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25">
      <c r="A246" s="25"/>
      <c r="B246" s="136"/>
      <c r="C246" s="25"/>
      <c r="D246" s="25"/>
      <c r="E246" s="284"/>
      <c r="F246" s="25"/>
      <c r="G246" s="1"/>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25">
      <c r="A247" s="25"/>
      <c r="B247" s="136"/>
      <c r="C247" s="25"/>
      <c r="D247" s="25"/>
      <c r="E247" s="284"/>
      <c r="F247" s="25"/>
      <c r="G247" s="1"/>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25">
      <c r="A248" s="25"/>
      <c r="B248" s="136"/>
      <c r="C248" s="25"/>
      <c r="D248" s="25"/>
      <c r="E248" s="284"/>
      <c r="F248" s="25"/>
      <c r="G248" s="1"/>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25">
      <c r="A249" s="25"/>
      <c r="B249" s="136"/>
      <c r="C249" s="25"/>
      <c r="D249" s="25"/>
      <c r="E249" s="284"/>
      <c r="F249" s="25"/>
      <c r="G249" s="1"/>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25">
      <c r="A250" s="25"/>
      <c r="B250" s="136"/>
      <c r="C250" s="25"/>
      <c r="D250" s="25"/>
      <c r="E250" s="284"/>
      <c r="F250" s="25"/>
      <c r="G250" s="1"/>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25">
      <c r="A251" s="25"/>
      <c r="B251" s="136"/>
      <c r="C251" s="25"/>
      <c r="D251" s="25"/>
      <c r="E251" s="284"/>
      <c r="F251" s="25"/>
      <c r="G251" s="1"/>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25">
      <c r="A252" s="25"/>
      <c r="B252" s="136"/>
      <c r="C252" s="25"/>
      <c r="D252" s="25"/>
      <c r="E252" s="284"/>
      <c r="F252" s="25"/>
      <c r="G252" s="1"/>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25">
      <c r="A253" s="25"/>
      <c r="B253" s="136"/>
      <c r="C253" s="25"/>
      <c r="D253" s="25"/>
      <c r="E253" s="284"/>
      <c r="F253" s="25"/>
      <c r="G253" s="1"/>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25">
      <c r="A254" s="25"/>
      <c r="B254" s="136"/>
      <c r="C254" s="25"/>
      <c r="D254" s="25"/>
      <c r="E254" s="284"/>
      <c r="F254" s="25"/>
      <c r="G254" s="1"/>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25">
      <c r="A255" s="25"/>
      <c r="B255" s="136"/>
      <c r="C255" s="25"/>
      <c r="D255" s="25"/>
      <c r="E255" s="284"/>
      <c r="F255" s="25"/>
      <c r="G255" s="1"/>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25">
      <c r="A256" s="25"/>
      <c r="B256" s="136"/>
      <c r="C256" s="25"/>
      <c r="D256" s="25"/>
      <c r="E256" s="284"/>
      <c r="F256" s="25"/>
      <c r="G256" s="1"/>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25">
      <c r="A257" s="25"/>
      <c r="B257" s="136"/>
      <c r="C257" s="25"/>
      <c r="D257" s="25"/>
      <c r="E257" s="284"/>
      <c r="F257" s="25"/>
      <c r="G257" s="1"/>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25">
      <c r="A258" s="25"/>
      <c r="B258" s="136"/>
      <c r="C258" s="25"/>
      <c r="D258" s="25"/>
      <c r="E258" s="284"/>
      <c r="F258" s="25"/>
      <c r="G258" s="1"/>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25">
      <c r="A259" s="25"/>
      <c r="B259" s="136"/>
      <c r="C259" s="25"/>
      <c r="D259" s="25"/>
      <c r="E259" s="284"/>
      <c r="F259" s="25"/>
      <c r="G259" s="1"/>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25">
      <c r="A260" s="25"/>
      <c r="B260" s="136"/>
      <c r="C260" s="25"/>
      <c r="D260" s="25"/>
      <c r="E260" s="284"/>
      <c r="F260" s="25"/>
      <c r="G260" s="1"/>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25">
      <c r="A261" s="25"/>
      <c r="B261" s="136"/>
      <c r="C261" s="25"/>
      <c r="D261" s="25"/>
      <c r="E261" s="284"/>
      <c r="F261" s="25"/>
      <c r="G261" s="1"/>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25">
      <c r="A262" s="25"/>
      <c r="B262" s="136"/>
      <c r="C262" s="25"/>
      <c r="D262" s="25"/>
      <c r="E262" s="284"/>
      <c r="F262" s="25"/>
      <c r="G262" s="1"/>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25">
      <c r="A263" s="25"/>
      <c r="B263" s="136"/>
      <c r="C263" s="25"/>
      <c r="D263" s="25"/>
      <c r="E263" s="284"/>
      <c r="F263" s="25"/>
      <c r="G263" s="1"/>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25">
      <c r="A264" s="25"/>
      <c r="B264" s="136"/>
      <c r="C264" s="25"/>
      <c r="D264" s="25"/>
      <c r="E264" s="284"/>
      <c r="F264" s="25"/>
      <c r="G264" s="1"/>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25">
      <c r="A265" s="25"/>
      <c r="B265" s="136"/>
      <c r="C265" s="25"/>
      <c r="D265" s="25"/>
      <c r="E265" s="284"/>
      <c r="F265" s="25"/>
      <c r="G265" s="1"/>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25">
      <c r="A266" s="25"/>
      <c r="B266" s="136"/>
      <c r="C266" s="25"/>
      <c r="D266" s="25"/>
      <c r="E266" s="284"/>
      <c r="F266" s="25"/>
      <c r="G266" s="1"/>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25">
      <c r="A267" s="25"/>
      <c r="B267" s="136"/>
      <c r="C267" s="25"/>
      <c r="D267" s="25"/>
      <c r="E267" s="284"/>
      <c r="F267" s="25"/>
      <c r="G267" s="1"/>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25">
      <c r="A268" s="25"/>
      <c r="B268" s="136"/>
      <c r="C268" s="25"/>
      <c r="D268" s="25"/>
      <c r="E268" s="284"/>
      <c r="F268" s="25"/>
      <c r="G268" s="1"/>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25">
      <c r="A269" s="25"/>
      <c r="B269" s="136"/>
      <c r="C269" s="25"/>
      <c r="D269" s="25"/>
      <c r="E269" s="284"/>
      <c r="F269" s="25"/>
      <c r="G269" s="1"/>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25">
      <c r="A270" s="25"/>
      <c r="B270" s="136"/>
      <c r="C270" s="25"/>
      <c r="D270" s="25"/>
      <c r="E270" s="284"/>
      <c r="F270" s="25"/>
      <c r="G270" s="1"/>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25">
      <c r="A271" s="25"/>
      <c r="B271" s="136"/>
      <c r="C271" s="25"/>
      <c r="D271" s="25"/>
      <c r="E271" s="284"/>
      <c r="F271" s="25"/>
      <c r="G271" s="1"/>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25">
      <c r="A272" s="25"/>
      <c r="B272" s="136"/>
      <c r="C272" s="25"/>
      <c r="D272" s="25"/>
      <c r="E272" s="284"/>
      <c r="F272" s="25"/>
      <c r="G272" s="1"/>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25">
      <c r="A273" s="25"/>
      <c r="B273" s="136"/>
      <c r="C273" s="25"/>
      <c r="D273" s="25"/>
      <c r="E273" s="284"/>
      <c r="F273" s="25"/>
      <c r="G273" s="1"/>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25">
      <c r="A274" s="25"/>
      <c r="B274" s="136"/>
      <c r="C274" s="25"/>
      <c r="D274" s="25"/>
      <c r="E274" s="284"/>
      <c r="F274" s="25"/>
      <c r="G274" s="1"/>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25">
      <c r="A275" s="25"/>
      <c r="B275" s="136"/>
      <c r="C275" s="25"/>
      <c r="D275" s="25"/>
      <c r="E275" s="284"/>
      <c r="F275" s="25"/>
      <c r="G275" s="1"/>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25">
      <c r="A276" s="25"/>
      <c r="B276" s="136"/>
      <c r="C276" s="25"/>
      <c r="D276" s="25"/>
      <c r="E276" s="284"/>
      <c r="F276" s="25"/>
      <c r="G276" s="1"/>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25">
      <c r="A277" s="25"/>
      <c r="B277" s="136"/>
      <c r="C277" s="25"/>
      <c r="D277" s="25"/>
      <c r="E277" s="284"/>
      <c r="F277" s="25"/>
      <c r="G277" s="1"/>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25">
      <c r="A278" s="25"/>
      <c r="B278" s="136"/>
      <c r="C278" s="25"/>
      <c r="D278" s="25"/>
      <c r="E278" s="284"/>
      <c r="F278" s="25"/>
      <c r="G278" s="1"/>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25">
      <c r="A279" s="25"/>
      <c r="B279" s="136"/>
      <c r="C279" s="25"/>
      <c r="D279" s="25"/>
      <c r="E279" s="284"/>
      <c r="F279" s="25"/>
      <c r="G279" s="1"/>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25">
      <c r="A280" s="25"/>
      <c r="B280" s="136"/>
      <c r="C280" s="25"/>
      <c r="D280" s="25"/>
      <c r="E280" s="284"/>
      <c r="F280" s="25"/>
      <c r="G280" s="1"/>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25">
      <c r="A281" s="25"/>
      <c r="B281" s="136"/>
      <c r="C281" s="25"/>
      <c r="D281" s="25"/>
      <c r="E281" s="284"/>
      <c r="F281" s="25"/>
      <c r="G281" s="1"/>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25">
      <c r="A282" s="25"/>
      <c r="B282" s="136"/>
      <c r="C282" s="25"/>
      <c r="D282" s="25"/>
      <c r="E282" s="284"/>
      <c r="F282" s="25"/>
      <c r="G282" s="1"/>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25">
      <c r="A283" s="25"/>
      <c r="B283" s="136"/>
      <c r="C283" s="25"/>
      <c r="D283" s="25"/>
      <c r="E283" s="284"/>
      <c r="F283" s="25"/>
      <c r="G283" s="1"/>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25">
      <c r="A284" s="25"/>
      <c r="B284" s="136"/>
      <c r="C284" s="25"/>
      <c r="D284" s="25"/>
      <c r="E284" s="284"/>
      <c r="F284" s="25"/>
      <c r="G284" s="1"/>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25">
      <c r="A285" s="25"/>
      <c r="B285" s="136"/>
      <c r="C285" s="25"/>
      <c r="D285" s="25"/>
      <c r="E285" s="284"/>
      <c r="F285" s="25"/>
      <c r="G285" s="1"/>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25">
      <c r="A286" s="25"/>
      <c r="B286" s="136"/>
      <c r="C286" s="25"/>
      <c r="D286" s="25"/>
      <c r="E286" s="284"/>
      <c r="F286" s="25"/>
      <c r="G286" s="1"/>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25">
      <c r="A287" s="25"/>
      <c r="B287" s="136"/>
      <c r="C287" s="25"/>
      <c r="D287" s="25"/>
      <c r="E287" s="284"/>
      <c r="F287" s="25"/>
      <c r="G287" s="1"/>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25">
      <c r="A288" s="25"/>
      <c r="B288" s="136"/>
      <c r="C288" s="25"/>
      <c r="D288" s="25"/>
      <c r="E288" s="284"/>
      <c r="F288" s="25"/>
      <c r="G288" s="1"/>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25">
      <c r="A289" s="25"/>
      <c r="B289" s="136"/>
      <c r="C289" s="25"/>
      <c r="D289" s="25"/>
      <c r="E289" s="284"/>
      <c r="F289" s="25"/>
      <c r="G289" s="1"/>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25">
      <c r="A290" s="25"/>
      <c r="B290" s="136"/>
      <c r="C290" s="25"/>
      <c r="D290" s="25"/>
      <c r="E290" s="284"/>
      <c r="F290" s="25"/>
      <c r="G290" s="1"/>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25">
      <c r="A291" s="25"/>
      <c r="B291" s="136"/>
      <c r="C291" s="25"/>
      <c r="D291" s="25"/>
      <c r="E291" s="284"/>
      <c r="F291" s="25"/>
      <c r="G291" s="1"/>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25">
      <c r="A292" s="25"/>
      <c r="B292" s="136"/>
      <c r="C292" s="25"/>
      <c r="D292" s="25"/>
      <c r="E292" s="284"/>
      <c r="F292" s="25"/>
      <c r="G292" s="1"/>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25">
      <c r="A293" s="25"/>
      <c r="B293" s="136"/>
      <c r="C293" s="25"/>
      <c r="D293" s="25"/>
      <c r="E293" s="284"/>
      <c r="F293" s="25"/>
      <c r="G293" s="1"/>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25">
      <c r="A294" s="25"/>
      <c r="B294" s="136"/>
      <c r="C294" s="25"/>
      <c r="D294" s="25"/>
      <c r="E294" s="284"/>
      <c r="F294" s="25"/>
      <c r="G294" s="1"/>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25">
      <c r="A295" s="25"/>
      <c r="B295" s="136"/>
      <c r="C295" s="25"/>
      <c r="D295" s="25"/>
      <c r="E295" s="284"/>
      <c r="F295" s="25"/>
      <c r="G295" s="1"/>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25">
      <c r="A296" s="25"/>
      <c r="B296" s="136"/>
      <c r="C296" s="25"/>
      <c r="D296" s="25"/>
      <c r="E296" s="284"/>
      <c r="F296" s="25"/>
      <c r="G296" s="1"/>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25">
      <c r="A297" s="25"/>
      <c r="B297" s="136"/>
      <c r="C297" s="25"/>
      <c r="D297" s="25"/>
      <c r="E297" s="284"/>
      <c r="F297" s="25"/>
      <c r="G297" s="1"/>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25">
      <c r="A298" s="25"/>
      <c r="B298" s="136"/>
      <c r="C298" s="25"/>
      <c r="D298" s="25"/>
      <c r="E298" s="284"/>
      <c r="F298" s="25"/>
      <c r="G298" s="1"/>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25">
      <c r="A299" s="25"/>
      <c r="B299" s="136"/>
      <c r="C299" s="25"/>
      <c r="D299" s="25"/>
      <c r="E299" s="284"/>
      <c r="F299" s="25"/>
      <c r="G299" s="1"/>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25">
      <c r="A300" s="25"/>
      <c r="B300" s="136"/>
      <c r="C300" s="25"/>
      <c r="D300" s="25"/>
      <c r="E300" s="284"/>
      <c r="F300" s="25"/>
      <c r="G300" s="1"/>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25">
      <c r="A301" s="25"/>
      <c r="B301" s="136"/>
      <c r="C301" s="25"/>
      <c r="D301" s="25"/>
      <c r="E301" s="284"/>
      <c r="F301" s="25"/>
      <c r="G301" s="1"/>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25">
      <c r="A302" s="25"/>
      <c r="B302" s="136"/>
      <c r="C302" s="25"/>
      <c r="D302" s="25"/>
      <c r="E302" s="284"/>
      <c r="F302" s="25"/>
      <c r="G302" s="1"/>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25">
      <c r="A303" s="25"/>
      <c r="B303" s="136"/>
      <c r="C303" s="25"/>
      <c r="D303" s="25"/>
      <c r="E303" s="284"/>
      <c r="F303" s="25"/>
      <c r="G303" s="1"/>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25">
      <c r="A304" s="25"/>
      <c r="B304" s="136"/>
      <c r="C304" s="25"/>
      <c r="D304" s="25"/>
      <c r="E304" s="284"/>
      <c r="F304" s="25"/>
      <c r="G304" s="1"/>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25">
      <c r="A305" s="25"/>
      <c r="B305" s="136"/>
      <c r="C305" s="25"/>
      <c r="D305" s="25"/>
      <c r="E305" s="284"/>
      <c r="F305" s="25"/>
      <c r="G305" s="1"/>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25">
      <c r="A306" s="25"/>
      <c r="B306" s="136"/>
      <c r="C306" s="25"/>
      <c r="D306" s="25"/>
      <c r="E306" s="284"/>
      <c r="F306" s="25"/>
      <c r="G306" s="1"/>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25">
      <c r="A307" s="25"/>
      <c r="B307" s="136"/>
      <c r="C307" s="25"/>
      <c r="D307" s="25"/>
      <c r="E307" s="284"/>
      <c r="F307" s="25"/>
      <c r="G307" s="1"/>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25">
      <c r="A308" s="25"/>
      <c r="B308" s="136"/>
      <c r="C308" s="25"/>
      <c r="D308" s="25"/>
      <c r="E308" s="284"/>
      <c r="F308" s="25"/>
      <c r="G308" s="1"/>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25">
      <c r="A309" s="25"/>
      <c r="B309" s="136"/>
      <c r="C309" s="25"/>
      <c r="D309" s="25"/>
      <c r="E309" s="284"/>
      <c r="F309" s="25"/>
      <c r="G309" s="1"/>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25">
      <c r="A310" s="25"/>
      <c r="B310" s="136"/>
      <c r="C310" s="25"/>
      <c r="D310" s="25"/>
      <c r="E310" s="284"/>
      <c r="F310" s="25"/>
      <c r="G310" s="1"/>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25">
      <c r="A311" s="25"/>
      <c r="B311" s="136"/>
      <c r="C311" s="25"/>
      <c r="D311" s="25"/>
      <c r="E311" s="284"/>
      <c r="F311" s="25"/>
      <c r="G311" s="1"/>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25">
      <c r="A312" s="25"/>
      <c r="B312" s="136"/>
      <c r="C312" s="25"/>
      <c r="D312" s="25"/>
      <c r="E312" s="284"/>
      <c r="F312" s="25"/>
      <c r="G312" s="1"/>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25">
      <c r="A313" s="25"/>
      <c r="B313" s="136"/>
      <c r="C313" s="25"/>
      <c r="D313" s="25"/>
      <c r="E313" s="284"/>
      <c r="F313" s="25"/>
      <c r="G313" s="1"/>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25">
      <c r="A314" s="25"/>
      <c r="B314" s="136"/>
      <c r="C314" s="25"/>
      <c r="D314" s="25"/>
      <c r="E314" s="284"/>
      <c r="F314" s="25"/>
      <c r="G314" s="1"/>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25">
      <c r="A315" s="25"/>
      <c r="B315" s="136"/>
      <c r="C315" s="25"/>
      <c r="D315" s="25"/>
      <c r="E315" s="284"/>
      <c r="F315" s="25"/>
      <c r="G315" s="1"/>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25">
      <c r="A316" s="25"/>
      <c r="B316" s="136"/>
      <c r="C316" s="25"/>
      <c r="D316" s="25"/>
      <c r="E316" s="284"/>
      <c r="F316" s="25"/>
      <c r="G316" s="1"/>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25">
      <c r="A317" s="25"/>
      <c r="B317" s="136"/>
      <c r="C317" s="25"/>
      <c r="D317" s="25"/>
      <c r="E317" s="284"/>
      <c r="F317" s="25"/>
      <c r="G317" s="1"/>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25">
      <c r="A318" s="25"/>
      <c r="B318" s="136"/>
      <c r="C318" s="25"/>
      <c r="D318" s="25"/>
      <c r="E318" s="284"/>
      <c r="F318" s="25"/>
      <c r="G318" s="1"/>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25">
      <c r="A319" s="25"/>
      <c r="B319" s="136"/>
      <c r="C319" s="25"/>
      <c r="D319" s="25"/>
      <c r="E319" s="284"/>
      <c r="F319" s="25"/>
      <c r="G319" s="1"/>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25">
      <c r="A320" s="25"/>
      <c r="B320" s="136"/>
      <c r="C320" s="25"/>
      <c r="D320" s="25"/>
      <c r="E320" s="284"/>
      <c r="F320" s="25"/>
      <c r="G320" s="1"/>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25">
      <c r="A321" s="25"/>
      <c r="B321" s="136"/>
      <c r="C321" s="25"/>
      <c r="D321" s="25"/>
      <c r="E321" s="284"/>
      <c r="F321" s="25"/>
      <c r="G321" s="1"/>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25">
      <c r="A322" s="25"/>
      <c r="B322" s="136"/>
      <c r="C322" s="25"/>
      <c r="D322" s="25"/>
      <c r="E322" s="284"/>
      <c r="F322" s="25"/>
      <c r="G322" s="1"/>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25">
      <c r="A323" s="25"/>
      <c r="B323" s="136"/>
      <c r="C323" s="25"/>
      <c r="D323" s="25"/>
      <c r="E323" s="284"/>
      <c r="F323" s="25"/>
      <c r="G323" s="1"/>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25">
      <c r="A324" s="25"/>
      <c r="B324" s="136"/>
      <c r="C324" s="25"/>
      <c r="D324" s="25"/>
      <c r="E324" s="284"/>
      <c r="F324" s="25"/>
      <c r="G324" s="1"/>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25">
      <c r="A325" s="25"/>
      <c r="B325" s="136"/>
      <c r="C325" s="25"/>
      <c r="D325" s="25"/>
      <c r="E325" s="284"/>
      <c r="F325" s="25"/>
      <c r="G325" s="1"/>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25">
      <c r="A326" s="25"/>
      <c r="B326" s="136"/>
      <c r="C326" s="25"/>
      <c r="D326" s="25"/>
      <c r="E326" s="284"/>
      <c r="F326" s="25"/>
      <c r="G326" s="1"/>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25">
      <c r="A327" s="25"/>
      <c r="B327" s="136"/>
      <c r="C327" s="25"/>
      <c r="D327" s="25"/>
      <c r="E327" s="284"/>
      <c r="F327" s="25"/>
      <c r="G327" s="1"/>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25">
      <c r="A328" s="25"/>
      <c r="B328" s="136"/>
      <c r="C328" s="25"/>
      <c r="D328" s="25"/>
      <c r="E328" s="284"/>
      <c r="F328" s="25"/>
      <c r="G328" s="1"/>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25">
      <c r="A329" s="25"/>
      <c r="B329" s="136"/>
      <c r="C329" s="25"/>
      <c r="D329" s="25"/>
      <c r="E329" s="284"/>
      <c r="F329" s="25"/>
      <c r="G329" s="1"/>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25">
      <c r="A330" s="25"/>
      <c r="B330" s="136"/>
      <c r="C330" s="25"/>
      <c r="D330" s="25"/>
      <c r="E330" s="284"/>
      <c r="F330" s="25"/>
      <c r="G330" s="1"/>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25">
      <c r="A331" s="25"/>
      <c r="B331" s="136"/>
      <c r="C331" s="25"/>
      <c r="D331" s="25"/>
      <c r="E331" s="284"/>
      <c r="F331" s="25"/>
      <c r="G331" s="1"/>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25">
      <c r="A332" s="25"/>
      <c r="B332" s="136"/>
      <c r="C332" s="25"/>
      <c r="D332" s="25"/>
      <c r="E332" s="284"/>
      <c r="F332" s="25"/>
      <c r="G332" s="1"/>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25">
      <c r="A333" s="25"/>
      <c r="B333" s="136"/>
      <c r="C333" s="25"/>
      <c r="D333" s="25"/>
      <c r="E333" s="284"/>
      <c r="F333" s="25"/>
      <c r="G333" s="1"/>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25">
      <c r="A334" s="25"/>
      <c r="B334" s="136"/>
      <c r="C334" s="25"/>
      <c r="D334" s="25"/>
      <c r="E334" s="284"/>
      <c r="F334" s="25"/>
      <c r="G334" s="1"/>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25">
      <c r="A335" s="25"/>
      <c r="B335" s="136"/>
      <c r="C335" s="25"/>
      <c r="D335" s="25"/>
      <c r="E335" s="284"/>
      <c r="F335" s="25"/>
      <c r="G335" s="1"/>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25">
      <c r="A336" s="25"/>
      <c r="B336" s="136"/>
      <c r="C336" s="25"/>
      <c r="D336" s="25"/>
      <c r="E336" s="284"/>
      <c r="F336" s="25"/>
      <c r="G336" s="1"/>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25">
      <c r="A337" s="25"/>
      <c r="B337" s="136"/>
      <c r="C337" s="25"/>
      <c r="D337" s="25"/>
      <c r="E337" s="284"/>
      <c r="F337" s="25"/>
      <c r="G337" s="1"/>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25">
      <c r="A338" s="25"/>
      <c r="B338" s="136"/>
      <c r="C338" s="25"/>
      <c r="D338" s="25"/>
      <c r="E338" s="284"/>
      <c r="F338" s="25"/>
      <c r="G338" s="1"/>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25">
      <c r="A339" s="25"/>
      <c r="B339" s="136"/>
      <c r="C339" s="25"/>
      <c r="D339" s="25"/>
      <c r="E339" s="284"/>
      <c r="F339" s="25"/>
      <c r="G339" s="1"/>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25">
      <c r="A340" s="25"/>
      <c r="B340" s="136"/>
      <c r="C340" s="25"/>
      <c r="D340" s="25"/>
      <c r="E340" s="284"/>
      <c r="F340" s="25"/>
      <c r="G340" s="1"/>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25">
      <c r="A341" s="25"/>
      <c r="B341" s="136"/>
      <c r="C341" s="25"/>
      <c r="D341" s="25"/>
      <c r="E341" s="284"/>
      <c r="F341" s="25"/>
      <c r="G341" s="1"/>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25">
      <c r="A342" s="25"/>
      <c r="B342" s="136"/>
      <c r="C342" s="25"/>
      <c r="D342" s="25"/>
      <c r="E342" s="284"/>
      <c r="F342" s="25"/>
      <c r="G342" s="1"/>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25">
      <c r="A343" s="25"/>
      <c r="B343" s="136"/>
      <c r="C343" s="25"/>
      <c r="D343" s="25"/>
      <c r="E343" s="284"/>
      <c r="F343" s="25"/>
      <c r="G343" s="1"/>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25">
      <c r="A344" s="25"/>
      <c r="B344" s="136"/>
      <c r="C344" s="25"/>
      <c r="D344" s="25"/>
      <c r="E344" s="284"/>
      <c r="F344" s="25"/>
      <c r="G344" s="1"/>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25">
      <c r="A345" s="25"/>
      <c r="B345" s="136"/>
      <c r="C345" s="25"/>
      <c r="D345" s="25"/>
      <c r="E345" s="284"/>
      <c r="F345" s="25"/>
      <c r="G345" s="1"/>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25">
      <c r="A346" s="25"/>
      <c r="B346" s="136"/>
      <c r="C346" s="25"/>
      <c r="D346" s="25"/>
      <c r="E346" s="284"/>
      <c r="F346" s="25"/>
      <c r="G346" s="1"/>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25">
      <c r="A347" s="25"/>
      <c r="B347" s="136"/>
      <c r="C347" s="25"/>
      <c r="D347" s="25"/>
      <c r="E347" s="284"/>
      <c r="F347" s="25"/>
      <c r="G347" s="1"/>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25">
      <c r="A348" s="25"/>
      <c r="B348" s="136"/>
      <c r="C348" s="25"/>
      <c r="D348" s="25"/>
      <c r="E348" s="284"/>
      <c r="F348" s="25"/>
      <c r="G348" s="1"/>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25">
      <c r="A349" s="25"/>
      <c r="B349" s="136"/>
      <c r="C349" s="25"/>
      <c r="D349" s="25"/>
      <c r="E349" s="284"/>
      <c r="F349" s="25"/>
      <c r="G349" s="1"/>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25">
      <c r="A350" s="25"/>
      <c r="B350" s="136"/>
      <c r="C350" s="25"/>
      <c r="D350" s="25"/>
      <c r="E350" s="284"/>
      <c r="F350" s="25"/>
      <c r="G350" s="1"/>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25">
      <c r="A351" s="25"/>
      <c r="B351" s="136"/>
      <c r="C351" s="25"/>
      <c r="D351" s="25"/>
      <c r="E351" s="284"/>
      <c r="F351" s="25"/>
      <c r="G351" s="1"/>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25">
      <c r="A352" s="25"/>
      <c r="B352" s="136"/>
      <c r="C352" s="25"/>
      <c r="D352" s="25"/>
      <c r="E352" s="284"/>
      <c r="F352" s="25"/>
      <c r="G352" s="1"/>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25">
      <c r="A353" s="25"/>
      <c r="B353" s="136"/>
      <c r="C353" s="25"/>
      <c r="D353" s="25"/>
      <c r="E353" s="284"/>
      <c r="F353" s="25"/>
      <c r="G353" s="1"/>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25">
      <c r="A354" s="25"/>
      <c r="B354" s="136"/>
      <c r="C354" s="25"/>
      <c r="D354" s="25"/>
      <c r="E354" s="284"/>
      <c r="F354" s="25"/>
      <c r="G354" s="1"/>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25">
      <c r="A355" s="25"/>
      <c r="B355" s="136"/>
      <c r="C355" s="25"/>
      <c r="D355" s="25"/>
      <c r="E355" s="284"/>
      <c r="F355" s="25"/>
      <c r="G355" s="1"/>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25">
      <c r="A356" s="25"/>
      <c r="B356" s="136"/>
      <c r="C356" s="25"/>
      <c r="D356" s="25"/>
      <c r="E356" s="284"/>
      <c r="F356" s="25"/>
      <c r="G356" s="1"/>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25">
      <c r="A357" s="25"/>
      <c r="B357" s="136"/>
      <c r="C357" s="25"/>
      <c r="D357" s="25"/>
      <c r="E357" s="284"/>
      <c r="F357" s="25"/>
      <c r="G357" s="1"/>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25">
      <c r="A358" s="25"/>
      <c r="B358" s="136"/>
      <c r="C358" s="25"/>
      <c r="D358" s="25"/>
      <c r="E358" s="284"/>
      <c r="F358" s="25"/>
      <c r="G358" s="1"/>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25">
      <c r="A359" s="25"/>
      <c r="B359" s="136"/>
      <c r="C359" s="25"/>
      <c r="D359" s="25"/>
      <c r="E359" s="284"/>
      <c r="F359" s="25"/>
      <c r="G359" s="1"/>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25">
      <c r="A360" s="25"/>
      <c r="B360" s="136"/>
      <c r="C360" s="25"/>
      <c r="D360" s="25"/>
      <c r="E360" s="284"/>
      <c r="F360" s="25"/>
      <c r="G360" s="1"/>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25">
      <c r="A361" s="25"/>
      <c r="B361" s="136"/>
      <c r="C361" s="25"/>
      <c r="D361" s="25"/>
      <c r="E361" s="284"/>
      <c r="F361" s="25"/>
      <c r="G361" s="1"/>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25">
      <c r="A362" s="25"/>
      <c r="B362" s="136"/>
      <c r="C362" s="25"/>
      <c r="D362" s="25"/>
      <c r="E362" s="284"/>
      <c r="F362" s="25"/>
      <c r="G362" s="1"/>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25">
      <c r="A363" s="25"/>
      <c r="B363" s="136"/>
      <c r="C363" s="25"/>
      <c r="D363" s="25"/>
      <c r="E363" s="284"/>
      <c r="F363" s="25"/>
      <c r="G363" s="1"/>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25">
      <c r="A364" s="25"/>
      <c r="B364" s="136"/>
      <c r="C364" s="25"/>
      <c r="D364" s="25"/>
      <c r="E364" s="284"/>
      <c r="F364" s="25"/>
      <c r="G364" s="1"/>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25">
      <c r="A365" s="25"/>
      <c r="B365" s="136"/>
      <c r="C365" s="25"/>
      <c r="D365" s="25"/>
      <c r="E365" s="284"/>
      <c r="F365" s="25"/>
      <c r="G365" s="1"/>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25">
      <c r="A366" s="25"/>
      <c r="B366" s="136"/>
      <c r="C366" s="25"/>
      <c r="D366" s="25"/>
      <c r="E366" s="284"/>
      <c r="F366" s="25"/>
      <c r="G366" s="1"/>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25">
      <c r="A367" s="25"/>
      <c r="B367" s="136"/>
      <c r="C367" s="25"/>
      <c r="D367" s="25"/>
      <c r="E367" s="284"/>
      <c r="F367" s="25"/>
      <c r="G367" s="1"/>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25">
      <c r="A368" s="25"/>
      <c r="B368" s="136"/>
      <c r="C368" s="25"/>
      <c r="D368" s="25"/>
      <c r="E368" s="284"/>
      <c r="F368" s="25"/>
      <c r="G368" s="1"/>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25">
      <c r="A369" s="25"/>
      <c r="B369" s="136"/>
      <c r="C369" s="25"/>
      <c r="D369" s="25"/>
      <c r="E369" s="284"/>
      <c r="F369" s="25"/>
      <c r="G369" s="1"/>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25">
      <c r="A370" s="25"/>
      <c r="B370" s="136"/>
      <c r="C370" s="25"/>
      <c r="D370" s="25"/>
      <c r="E370" s="284"/>
      <c r="F370" s="25"/>
      <c r="G370" s="1"/>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25">
      <c r="A371" s="25"/>
      <c r="B371" s="136"/>
      <c r="C371" s="25"/>
      <c r="D371" s="25"/>
      <c r="E371" s="284"/>
      <c r="F371" s="25"/>
      <c r="G371" s="1"/>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25">
      <c r="A372" s="25"/>
      <c r="B372" s="136"/>
      <c r="C372" s="25"/>
      <c r="D372" s="25"/>
      <c r="E372" s="284"/>
      <c r="F372" s="25"/>
      <c r="G372" s="1"/>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25">
      <c r="A373" s="25"/>
      <c r="B373" s="136"/>
      <c r="C373" s="25"/>
      <c r="D373" s="25"/>
      <c r="E373" s="284"/>
      <c r="F373" s="25"/>
      <c r="G373" s="1"/>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25">
      <c r="A374" s="25"/>
      <c r="B374" s="136"/>
      <c r="C374" s="25"/>
      <c r="D374" s="25"/>
      <c r="E374" s="284"/>
      <c r="F374" s="25"/>
      <c r="G374" s="1"/>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25">
      <c r="A375" s="25"/>
      <c r="B375" s="136"/>
      <c r="C375" s="25"/>
      <c r="D375" s="25"/>
      <c r="E375" s="284"/>
      <c r="F375" s="25"/>
      <c r="G375" s="1"/>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25">
      <c r="A376" s="25"/>
      <c r="B376" s="136"/>
      <c r="C376" s="25"/>
      <c r="D376" s="25"/>
      <c r="E376" s="284"/>
      <c r="F376" s="25"/>
      <c r="G376" s="1"/>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25">
      <c r="A377" s="25"/>
      <c r="B377" s="136"/>
      <c r="C377" s="25"/>
      <c r="D377" s="25"/>
      <c r="E377" s="284"/>
      <c r="F377" s="25"/>
      <c r="G377" s="1"/>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25">
      <c r="A378" s="25"/>
      <c r="B378" s="136"/>
      <c r="C378" s="25"/>
      <c r="D378" s="25"/>
      <c r="E378" s="284"/>
      <c r="F378" s="25"/>
      <c r="G378" s="1"/>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25">
      <c r="A379" s="25"/>
      <c r="B379" s="136"/>
      <c r="C379" s="25"/>
      <c r="D379" s="25"/>
      <c r="E379" s="284"/>
      <c r="F379" s="25"/>
      <c r="G379" s="1"/>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25">
      <c r="A380" s="25"/>
      <c r="B380" s="136"/>
      <c r="C380" s="25"/>
      <c r="D380" s="25"/>
      <c r="E380" s="284"/>
      <c r="F380" s="25"/>
      <c r="G380" s="1"/>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25">
      <c r="A381" s="25"/>
      <c r="B381" s="136"/>
      <c r="C381" s="25"/>
      <c r="D381" s="25"/>
      <c r="E381" s="284"/>
      <c r="F381" s="25"/>
      <c r="G381" s="1"/>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25">
      <c r="A382" s="25"/>
      <c r="B382" s="136"/>
      <c r="C382" s="25"/>
      <c r="D382" s="25"/>
      <c r="E382" s="284"/>
      <c r="F382" s="25"/>
      <c r="G382" s="1"/>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25">
      <c r="A383" s="25"/>
      <c r="B383" s="136"/>
      <c r="C383" s="25"/>
      <c r="D383" s="25"/>
      <c r="E383" s="284"/>
      <c r="F383" s="25"/>
      <c r="G383" s="1"/>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25">
      <c r="A384" s="25"/>
      <c r="B384" s="136"/>
      <c r="C384" s="25"/>
      <c r="D384" s="25"/>
      <c r="E384" s="284"/>
      <c r="F384" s="25"/>
      <c r="G384" s="1"/>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25">
      <c r="A385" s="25"/>
      <c r="B385" s="136"/>
      <c r="C385" s="25"/>
      <c r="D385" s="25"/>
      <c r="E385" s="284"/>
      <c r="F385" s="25"/>
      <c r="G385" s="1"/>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25">
      <c r="A386" s="25"/>
      <c r="B386" s="136"/>
      <c r="C386" s="25"/>
      <c r="D386" s="25"/>
      <c r="E386" s="284"/>
      <c r="F386" s="25"/>
      <c r="G386" s="1"/>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25">
      <c r="A387" s="25"/>
      <c r="B387" s="136"/>
      <c r="C387" s="25"/>
      <c r="D387" s="25"/>
      <c r="E387" s="284"/>
      <c r="F387" s="25"/>
      <c r="G387" s="1"/>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25">
      <c r="A388" s="25"/>
      <c r="B388" s="136"/>
      <c r="C388" s="25"/>
      <c r="D388" s="25"/>
      <c r="E388" s="284"/>
      <c r="F388" s="25"/>
      <c r="G388" s="1"/>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25">
      <c r="A389" s="25"/>
      <c r="B389" s="136"/>
      <c r="C389" s="25"/>
      <c r="D389" s="25"/>
      <c r="E389" s="284"/>
      <c r="F389" s="25"/>
      <c r="G389" s="1"/>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25">
      <c r="A390" s="25"/>
      <c r="B390" s="136"/>
      <c r="C390" s="25"/>
      <c r="D390" s="25"/>
      <c r="E390" s="284"/>
      <c r="F390" s="25"/>
      <c r="G390" s="1"/>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25">
      <c r="A391" s="25"/>
      <c r="B391" s="136"/>
      <c r="C391" s="25"/>
      <c r="D391" s="25"/>
      <c r="E391" s="284"/>
      <c r="F391" s="25"/>
      <c r="G391" s="1"/>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25">
      <c r="A392" s="25"/>
      <c r="B392" s="136"/>
      <c r="C392" s="25"/>
      <c r="D392" s="25"/>
      <c r="E392" s="284"/>
      <c r="F392" s="25"/>
      <c r="G392" s="1"/>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25">
      <c r="A393" s="25"/>
      <c r="B393" s="136"/>
      <c r="C393" s="25"/>
      <c r="D393" s="25"/>
      <c r="E393" s="284"/>
      <c r="F393" s="25"/>
      <c r="G393" s="1"/>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25">
      <c r="A394" s="25"/>
      <c r="B394" s="136"/>
      <c r="C394" s="25"/>
      <c r="D394" s="25"/>
      <c r="E394" s="284"/>
      <c r="F394" s="25"/>
      <c r="G394" s="1"/>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25">
      <c r="A395" s="25"/>
      <c r="B395" s="136"/>
      <c r="C395" s="25"/>
      <c r="D395" s="25"/>
      <c r="E395" s="284"/>
      <c r="F395" s="25"/>
      <c r="G395" s="1"/>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25">
      <c r="A396" s="25"/>
      <c r="B396" s="136"/>
      <c r="C396" s="25"/>
      <c r="D396" s="25"/>
      <c r="E396" s="284"/>
      <c r="F396" s="25"/>
      <c r="G396" s="1"/>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25">
      <c r="A397" s="25"/>
      <c r="B397" s="136"/>
      <c r="C397" s="25"/>
      <c r="D397" s="25"/>
      <c r="E397" s="284"/>
      <c r="F397" s="25"/>
      <c r="G397" s="1"/>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25">
      <c r="A398" s="25"/>
      <c r="B398" s="136"/>
      <c r="C398" s="25"/>
      <c r="D398" s="25"/>
      <c r="E398" s="284"/>
      <c r="F398" s="25"/>
      <c r="G398" s="1"/>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25">
      <c r="A399" s="25"/>
      <c r="B399" s="136"/>
      <c r="C399" s="25"/>
      <c r="D399" s="25"/>
      <c r="E399" s="284"/>
      <c r="F399" s="25"/>
      <c r="G399" s="1"/>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25">
      <c r="A400" s="25"/>
      <c r="B400" s="136"/>
      <c r="C400" s="25"/>
      <c r="D400" s="25"/>
      <c r="E400" s="284"/>
      <c r="F400" s="25"/>
      <c r="G400" s="1"/>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25">
      <c r="A401" s="25"/>
      <c r="B401" s="136"/>
      <c r="C401" s="25"/>
      <c r="D401" s="25"/>
      <c r="E401" s="284"/>
      <c r="F401" s="25"/>
      <c r="G401" s="1"/>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25">
      <c r="A402" s="25"/>
      <c r="B402" s="136"/>
      <c r="C402" s="25"/>
      <c r="D402" s="25"/>
      <c r="E402" s="284"/>
      <c r="F402" s="25"/>
      <c r="G402" s="1"/>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25">
      <c r="A403" s="25"/>
      <c r="B403" s="136"/>
      <c r="C403" s="25"/>
      <c r="D403" s="25"/>
      <c r="E403" s="284"/>
      <c r="F403" s="25"/>
      <c r="G403" s="1"/>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25">
      <c r="A404" s="25"/>
      <c r="B404" s="136"/>
      <c r="C404" s="25"/>
      <c r="D404" s="25"/>
      <c r="E404" s="284"/>
      <c r="F404" s="25"/>
      <c r="G404" s="1"/>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25">
      <c r="A405" s="25"/>
      <c r="B405" s="136"/>
      <c r="C405" s="25"/>
      <c r="D405" s="25"/>
      <c r="E405" s="284"/>
      <c r="F405" s="25"/>
      <c r="G405" s="1"/>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25">
      <c r="A406" s="25"/>
      <c r="B406" s="136"/>
      <c r="C406" s="25"/>
      <c r="D406" s="25"/>
      <c r="E406" s="284"/>
      <c r="F406" s="25"/>
      <c r="G406" s="1"/>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25">
      <c r="A407" s="25"/>
      <c r="B407" s="136"/>
      <c r="C407" s="25"/>
      <c r="D407" s="25"/>
      <c r="E407" s="284"/>
      <c r="F407" s="25"/>
      <c r="G407" s="1"/>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25">
      <c r="A408" s="25"/>
      <c r="B408" s="136"/>
      <c r="C408" s="25"/>
      <c r="D408" s="25"/>
      <c r="E408" s="284"/>
      <c r="F408" s="25"/>
      <c r="G408" s="1"/>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25">
      <c r="A409" s="25"/>
      <c r="B409" s="136"/>
      <c r="C409" s="25"/>
      <c r="D409" s="25"/>
      <c r="E409" s="284"/>
      <c r="F409" s="25"/>
      <c r="G409" s="1"/>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25">
      <c r="A410" s="25"/>
      <c r="B410" s="136"/>
      <c r="C410" s="25"/>
      <c r="D410" s="25"/>
      <c r="E410" s="284"/>
      <c r="F410" s="25"/>
      <c r="G410" s="1"/>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25">
      <c r="A411" s="25"/>
      <c r="B411" s="136"/>
      <c r="C411" s="25"/>
      <c r="D411" s="25"/>
      <c r="E411" s="284"/>
      <c r="F411" s="25"/>
      <c r="G411" s="1"/>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25">
      <c r="A412" s="25"/>
      <c r="B412" s="136"/>
      <c r="C412" s="25"/>
      <c r="D412" s="25"/>
      <c r="E412" s="284"/>
      <c r="F412" s="25"/>
      <c r="G412" s="1"/>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25">
      <c r="A413" s="25"/>
      <c r="B413" s="136"/>
      <c r="C413" s="25"/>
      <c r="D413" s="25"/>
      <c r="E413" s="284"/>
      <c r="F413" s="25"/>
      <c r="G413" s="1"/>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25">
      <c r="A414" s="25"/>
      <c r="B414" s="136"/>
      <c r="C414" s="25"/>
      <c r="D414" s="25"/>
      <c r="E414" s="284"/>
      <c r="F414" s="25"/>
      <c r="G414" s="1"/>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25">
      <c r="A415" s="25"/>
      <c r="B415" s="136"/>
      <c r="C415" s="25"/>
      <c r="D415" s="25"/>
      <c r="E415" s="284"/>
      <c r="F415" s="25"/>
      <c r="G415" s="1"/>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25">
      <c r="A416" s="25"/>
      <c r="B416" s="136"/>
      <c r="C416" s="25"/>
      <c r="D416" s="25"/>
      <c r="E416" s="284"/>
      <c r="F416" s="25"/>
      <c r="G416" s="1"/>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25">
      <c r="A417" s="25"/>
      <c r="B417" s="136"/>
      <c r="C417" s="25"/>
      <c r="D417" s="25"/>
      <c r="E417" s="284"/>
      <c r="F417" s="25"/>
      <c r="G417" s="1"/>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25">
      <c r="A418" s="25"/>
      <c r="B418" s="136"/>
      <c r="C418" s="25"/>
      <c r="D418" s="25"/>
      <c r="E418" s="284"/>
      <c r="F418" s="25"/>
      <c r="G418" s="1"/>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25">
      <c r="A419" s="25"/>
      <c r="B419" s="136"/>
      <c r="C419" s="25"/>
      <c r="D419" s="25"/>
      <c r="E419" s="284"/>
      <c r="F419" s="25"/>
      <c r="G419" s="1"/>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25">
      <c r="A420" s="25"/>
      <c r="B420" s="136"/>
      <c r="C420" s="25"/>
      <c r="D420" s="25"/>
      <c r="E420" s="284"/>
      <c r="F420" s="25"/>
      <c r="G420" s="1"/>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25">
      <c r="A421" s="25"/>
      <c r="B421" s="136"/>
      <c r="C421" s="25"/>
      <c r="D421" s="25"/>
      <c r="E421" s="284"/>
      <c r="F421" s="25"/>
      <c r="G421" s="1"/>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25">
      <c r="A422" s="25"/>
      <c r="B422" s="136"/>
      <c r="C422" s="25"/>
      <c r="D422" s="25"/>
      <c r="E422" s="284"/>
      <c r="F422" s="25"/>
      <c r="G422" s="1"/>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25">
      <c r="A423" s="25"/>
      <c r="B423" s="136"/>
      <c r="C423" s="25"/>
      <c r="D423" s="25"/>
      <c r="E423" s="284"/>
      <c r="F423" s="25"/>
      <c r="G423" s="1"/>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25">
      <c r="A424" s="25"/>
      <c r="B424" s="136"/>
      <c r="C424" s="25"/>
      <c r="D424" s="25"/>
      <c r="E424" s="284"/>
      <c r="F424" s="25"/>
      <c r="G424" s="1"/>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25">
      <c r="A425" s="25"/>
      <c r="B425" s="136"/>
      <c r="C425" s="25"/>
      <c r="D425" s="25"/>
      <c r="E425" s="284"/>
      <c r="F425" s="25"/>
      <c r="G425" s="1"/>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25">
      <c r="A426" s="25"/>
      <c r="B426" s="136"/>
      <c r="C426" s="25"/>
      <c r="D426" s="25"/>
      <c r="E426" s="284"/>
      <c r="F426" s="25"/>
      <c r="G426" s="1"/>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25">
      <c r="A427" s="25"/>
      <c r="B427" s="136"/>
      <c r="C427" s="25"/>
      <c r="D427" s="25"/>
      <c r="E427" s="284"/>
      <c r="F427" s="25"/>
      <c r="G427" s="1"/>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25">
      <c r="A428" s="25"/>
      <c r="B428" s="136"/>
      <c r="C428" s="25"/>
      <c r="D428" s="25"/>
      <c r="E428" s="284"/>
      <c r="F428" s="25"/>
      <c r="G428" s="1"/>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25">
      <c r="A429" s="25"/>
      <c r="B429" s="136"/>
      <c r="C429" s="25"/>
      <c r="D429" s="25"/>
      <c r="E429" s="284"/>
      <c r="F429" s="25"/>
      <c r="G429" s="1"/>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25">
      <c r="A430" s="25"/>
      <c r="B430" s="136"/>
      <c r="C430" s="25"/>
      <c r="D430" s="25"/>
      <c r="E430" s="284"/>
      <c r="F430" s="25"/>
      <c r="G430" s="1"/>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25">
      <c r="A431" s="25"/>
      <c r="B431" s="136"/>
      <c r="C431" s="25"/>
      <c r="D431" s="25"/>
      <c r="E431" s="284"/>
      <c r="F431" s="25"/>
      <c r="G431" s="1"/>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25">
      <c r="A432" s="25"/>
      <c r="B432" s="136"/>
      <c r="C432" s="25"/>
      <c r="D432" s="25"/>
      <c r="E432" s="284"/>
      <c r="F432" s="25"/>
      <c r="G432" s="1"/>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25">
      <c r="A433" s="25"/>
      <c r="B433" s="136"/>
      <c r="C433" s="25"/>
      <c r="D433" s="25"/>
      <c r="E433" s="284"/>
      <c r="F433" s="25"/>
      <c r="G433" s="1"/>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25">
      <c r="A434" s="25"/>
      <c r="B434" s="136"/>
      <c r="C434" s="25"/>
      <c r="D434" s="25"/>
      <c r="E434" s="284"/>
      <c r="F434" s="25"/>
      <c r="G434" s="1"/>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25">
      <c r="A435" s="25"/>
      <c r="B435" s="136"/>
      <c r="C435" s="25"/>
      <c r="D435" s="25"/>
      <c r="E435" s="284"/>
      <c r="F435" s="25"/>
      <c r="G435" s="1"/>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25">
      <c r="A436" s="25"/>
      <c r="B436" s="136"/>
      <c r="C436" s="25"/>
      <c r="D436" s="25"/>
      <c r="E436" s="284"/>
      <c r="F436" s="25"/>
      <c r="G436" s="1"/>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25">
      <c r="A437" s="25"/>
      <c r="B437" s="136"/>
      <c r="C437" s="25"/>
      <c r="D437" s="25"/>
      <c r="E437" s="284"/>
      <c r="F437" s="25"/>
      <c r="G437" s="1"/>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25">
      <c r="A438" s="25"/>
      <c r="B438" s="136"/>
      <c r="C438" s="25"/>
      <c r="D438" s="25"/>
      <c r="E438" s="284"/>
      <c r="F438" s="25"/>
      <c r="G438" s="1"/>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25">
      <c r="A439" s="25"/>
      <c r="B439" s="136"/>
      <c r="C439" s="25"/>
      <c r="D439" s="25"/>
      <c r="E439" s="284"/>
      <c r="F439" s="25"/>
      <c r="G439" s="1"/>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25">
      <c r="A440" s="25"/>
      <c r="B440" s="136"/>
      <c r="C440" s="25"/>
      <c r="D440" s="25"/>
      <c r="E440" s="284"/>
      <c r="F440" s="25"/>
      <c r="G440" s="1"/>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25">
      <c r="A441" s="25"/>
      <c r="B441" s="136"/>
      <c r="C441" s="25"/>
      <c r="D441" s="25"/>
      <c r="E441" s="284"/>
      <c r="F441" s="25"/>
      <c r="G441" s="1"/>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25">
      <c r="A442" s="25"/>
      <c r="B442" s="136"/>
      <c r="C442" s="25"/>
      <c r="D442" s="25"/>
      <c r="E442" s="284"/>
      <c r="F442" s="25"/>
      <c r="G442" s="1"/>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25">
      <c r="A443" s="25"/>
      <c r="B443" s="136"/>
      <c r="C443" s="25"/>
      <c r="D443" s="25"/>
      <c r="E443" s="284"/>
      <c r="F443" s="25"/>
      <c r="G443" s="1"/>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25">
      <c r="A444" s="25"/>
      <c r="B444" s="136"/>
      <c r="C444" s="25"/>
      <c r="D444" s="25"/>
      <c r="E444" s="284"/>
      <c r="F444" s="25"/>
      <c r="G444" s="1"/>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25">
      <c r="A445" s="25"/>
      <c r="B445" s="136"/>
      <c r="C445" s="25"/>
      <c r="D445" s="25"/>
      <c r="E445" s="284"/>
      <c r="F445" s="25"/>
      <c r="G445" s="1"/>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25">
      <c r="A446" s="25"/>
      <c r="B446" s="136"/>
      <c r="C446" s="25"/>
      <c r="D446" s="25"/>
      <c r="E446" s="284"/>
      <c r="F446" s="25"/>
      <c r="G446" s="1"/>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25">
      <c r="A447" s="25"/>
      <c r="B447" s="136"/>
      <c r="C447" s="25"/>
      <c r="D447" s="25"/>
      <c r="E447" s="284"/>
      <c r="F447" s="25"/>
      <c r="G447" s="1"/>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25">
      <c r="A448" s="25"/>
      <c r="B448" s="136"/>
      <c r="C448" s="25"/>
      <c r="D448" s="25"/>
      <c r="E448" s="284"/>
      <c r="F448" s="25"/>
      <c r="G448" s="1"/>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25">
      <c r="A449" s="25"/>
      <c r="B449" s="136"/>
      <c r="C449" s="25"/>
      <c r="D449" s="25"/>
      <c r="E449" s="284"/>
      <c r="F449" s="25"/>
      <c r="G449" s="1"/>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25">
      <c r="A450" s="25"/>
      <c r="B450" s="136"/>
      <c r="C450" s="25"/>
      <c r="D450" s="25"/>
      <c r="E450" s="284"/>
      <c r="F450" s="25"/>
      <c r="G450" s="1"/>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25">
      <c r="A451" s="25"/>
      <c r="B451" s="136"/>
      <c r="C451" s="25"/>
      <c r="D451" s="25"/>
      <c r="E451" s="284"/>
      <c r="F451" s="25"/>
      <c r="G451" s="1"/>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25">
      <c r="A452" s="25"/>
      <c r="B452" s="136"/>
      <c r="C452" s="25"/>
      <c r="D452" s="25"/>
      <c r="E452" s="284"/>
      <c r="F452" s="25"/>
      <c r="G452" s="1"/>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25">
      <c r="A453" s="25"/>
      <c r="B453" s="136"/>
      <c r="C453" s="25"/>
      <c r="D453" s="25"/>
      <c r="E453" s="284"/>
      <c r="F453" s="25"/>
      <c r="G453" s="1"/>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25">
      <c r="A454" s="25"/>
      <c r="B454" s="136"/>
      <c r="C454" s="25"/>
      <c r="D454" s="25"/>
      <c r="E454" s="284"/>
      <c r="F454" s="25"/>
      <c r="G454" s="1"/>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25">
      <c r="A455" s="25"/>
      <c r="B455" s="136"/>
      <c r="C455" s="25"/>
      <c r="D455" s="25"/>
      <c r="E455" s="284"/>
      <c r="F455" s="25"/>
      <c r="G455" s="1"/>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25">
      <c r="A456" s="25"/>
      <c r="B456" s="136"/>
      <c r="C456" s="25"/>
      <c r="D456" s="25"/>
      <c r="E456" s="284"/>
      <c r="F456" s="25"/>
      <c r="G456" s="1"/>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25">
      <c r="A457" s="25"/>
      <c r="B457" s="136"/>
      <c r="C457" s="25"/>
      <c r="D457" s="25"/>
      <c r="E457" s="284"/>
      <c r="F457" s="25"/>
      <c r="G457" s="1"/>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25">
      <c r="A458" s="25"/>
      <c r="B458" s="136"/>
      <c r="C458" s="25"/>
      <c r="D458" s="25"/>
      <c r="E458" s="284"/>
      <c r="F458" s="25"/>
      <c r="G458" s="1"/>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25">
      <c r="A459" s="25"/>
      <c r="B459" s="136"/>
      <c r="C459" s="25"/>
      <c r="D459" s="25"/>
      <c r="E459" s="284"/>
      <c r="F459" s="25"/>
      <c r="G459" s="1"/>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25">
      <c r="A460" s="25"/>
      <c r="B460" s="136"/>
      <c r="C460" s="25"/>
      <c r="D460" s="25"/>
      <c r="E460" s="284"/>
      <c r="F460" s="25"/>
      <c r="G460" s="1"/>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25">
      <c r="A461" s="25"/>
      <c r="B461" s="136"/>
      <c r="C461" s="25"/>
      <c r="D461" s="25"/>
      <c r="E461" s="284"/>
      <c r="F461" s="25"/>
      <c r="G461" s="1"/>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25">
      <c r="A462" s="25"/>
      <c r="B462" s="136"/>
      <c r="C462" s="25"/>
      <c r="D462" s="25"/>
      <c r="E462" s="284"/>
      <c r="F462" s="25"/>
      <c r="G462" s="1"/>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25">
      <c r="A463" s="25"/>
      <c r="B463" s="136"/>
      <c r="C463" s="25"/>
      <c r="D463" s="25"/>
      <c r="E463" s="284"/>
      <c r="F463" s="25"/>
      <c r="G463" s="1"/>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25">
      <c r="A464" s="25"/>
      <c r="B464" s="136"/>
      <c r="C464" s="25"/>
      <c r="D464" s="25"/>
      <c r="E464" s="284"/>
      <c r="F464" s="25"/>
      <c r="G464" s="1"/>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25">
      <c r="A465" s="25"/>
      <c r="B465" s="136"/>
      <c r="C465" s="25"/>
      <c r="D465" s="25"/>
      <c r="E465" s="284"/>
      <c r="F465" s="25"/>
      <c r="G465" s="1"/>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25">
      <c r="A466" s="25"/>
      <c r="B466" s="136"/>
      <c r="C466" s="25"/>
      <c r="D466" s="25"/>
      <c r="E466" s="284"/>
      <c r="F466" s="25"/>
      <c r="G466" s="1"/>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25">
      <c r="A467" s="25"/>
      <c r="B467" s="136"/>
      <c r="C467" s="25"/>
      <c r="D467" s="25"/>
      <c r="E467" s="284"/>
      <c r="F467" s="25"/>
      <c r="G467" s="1"/>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25">
      <c r="A468" s="25"/>
      <c r="B468" s="136"/>
      <c r="C468" s="25"/>
      <c r="D468" s="25"/>
      <c r="E468" s="284"/>
      <c r="F468" s="25"/>
      <c r="G468" s="1"/>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25">
      <c r="A469" s="25"/>
      <c r="B469" s="136"/>
      <c r="C469" s="25"/>
      <c r="D469" s="25"/>
      <c r="E469" s="284"/>
      <c r="F469" s="25"/>
      <c r="G469" s="1"/>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25">
      <c r="A470" s="25"/>
      <c r="B470" s="136"/>
      <c r="C470" s="25"/>
      <c r="D470" s="25"/>
      <c r="E470" s="284"/>
      <c r="F470" s="25"/>
      <c r="G470" s="1"/>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25">
      <c r="A471" s="25"/>
      <c r="B471" s="136"/>
      <c r="C471" s="25"/>
      <c r="D471" s="25"/>
      <c r="E471" s="284"/>
      <c r="F471" s="25"/>
      <c r="G471" s="1"/>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25">
      <c r="A472" s="25"/>
      <c r="B472" s="136"/>
      <c r="C472" s="25"/>
      <c r="D472" s="25"/>
      <c r="E472" s="284"/>
      <c r="F472" s="25"/>
      <c r="G472" s="1"/>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25">
      <c r="A473" s="25"/>
      <c r="B473" s="136"/>
      <c r="C473" s="25"/>
      <c r="D473" s="25"/>
      <c r="E473" s="284"/>
      <c r="F473" s="25"/>
      <c r="G473" s="1"/>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25">
      <c r="A474" s="25"/>
      <c r="B474" s="136"/>
      <c r="C474" s="25"/>
      <c r="D474" s="25"/>
      <c r="E474" s="284"/>
      <c r="F474" s="25"/>
      <c r="G474" s="1"/>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25">
      <c r="A475" s="25"/>
      <c r="B475" s="136"/>
      <c r="C475" s="25"/>
      <c r="D475" s="25"/>
      <c r="E475" s="284"/>
      <c r="F475" s="25"/>
      <c r="G475" s="1"/>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25">
      <c r="A476" s="25"/>
      <c r="B476" s="136"/>
      <c r="C476" s="25"/>
      <c r="D476" s="25"/>
      <c r="E476" s="284"/>
      <c r="F476" s="25"/>
      <c r="G476" s="1"/>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25">
      <c r="A477" s="25"/>
      <c r="B477" s="136"/>
      <c r="C477" s="25"/>
      <c r="D477" s="25"/>
      <c r="E477" s="284"/>
      <c r="F477" s="25"/>
      <c r="G477" s="1"/>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25">
      <c r="A478" s="25"/>
      <c r="B478" s="136"/>
      <c r="C478" s="25"/>
      <c r="D478" s="25"/>
      <c r="E478" s="284"/>
      <c r="F478" s="25"/>
      <c r="G478" s="1"/>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25">
      <c r="A479" s="25"/>
      <c r="B479" s="136"/>
      <c r="C479" s="25"/>
      <c r="D479" s="25"/>
      <c r="E479" s="284"/>
      <c r="F479" s="25"/>
      <c r="G479" s="1"/>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25">
      <c r="A480" s="25"/>
      <c r="B480" s="136"/>
      <c r="C480" s="25"/>
      <c r="D480" s="25"/>
      <c r="E480" s="284"/>
      <c r="F480" s="25"/>
      <c r="G480" s="1"/>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25">
      <c r="A481" s="25"/>
      <c r="B481" s="136"/>
      <c r="C481" s="25"/>
      <c r="D481" s="25"/>
      <c r="E481" s="284"/>
      <c r="F481" s="25"/>
      <c r="G481" s="1"/>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25">
      <c r="A482" s="25"/>
      <c r="B482" s="136"/>
      <c r="C482" s="25"/>
      <c r="D482" s="25"/>
      <c r="E482" s="284"/>
      <c r="F482" s="25"/>
      <c r="G482" s="1"/>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25">
      <c r="A483" s="25"/>
      <c r="B483" s="136"/>
      <c r="C483" s="25"/>
      <c r="D483" s="25"/>
      <c r="E483" s="284"/>
      <c r="F483" s="25"/>
      <c r="G483" s="1"/>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25">
      <c r="A484" s="25"/>
      <c r="B484" s="136"/>
      <c r="C484" s="25"/>
      <c r="D484" s="25"/>
      <c r="E484" s="284"/>
      <c r="F484" s="25"/>
      <c r="G484" s="1"/>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25">
      <c r="A485" s="25"/>
      <c r="B485" s="136"/>
      <c r="C485" s="25"/>
      <c r="D485" s="25"/>
      <c r="E485" s="284"/>
      <c r="F485" s="25"/>
      <c r="G485" s="1"/>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25">
      <c r="A486" s="25"/>
      <c r="B486" s="136"/>
      <c r="C486" s="25"/>
      <c r="D486" s="25"/>
      <c r="E486" s="284"/>
      <c r="F486" s="25"/>
      <c r="G486" s="1"/>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25">
      <c r="A487" s="25"/>
      <c r="B487" s="136"/>
      <c r="C487" s="25"/>
      <c r="D487" s="25"/>
      <c r="E487" s="284"/>
      <c r="F487" s="25"/>
      <c r="G487" s="1"/>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25">
      <c r="A488" s="25"/>
      <c r="B488" s="136"/>
      <c r="C488" s="25"/>
      <c r="D488" s="25"/>
      <c r="E488" s="284"/>
      <c r="F488" s="25"/>
      <c r="G488" s="1"/>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25">
      <c r="A489" s="25"/>
      <c r="B489" s="136"/>
      <c r="C489" s="25"/>
      <c r="D489" s="25"/>
      <c r="E489" s="284"/>
      <c r="F489" s="25"/>
      <c r="G489" s="1"/>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25">
      <c r="A490" s="25"/>
      <c r="B490" s="136"/>
      <c r="C490" s="25"/>
      <c r="D490" s="25"/>
      <c r="E490" s="284"/>
      <c r="F490" s="25"/>
      <c r="G490" s="1"/>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25">
      <c r="A491" s="25"/>
      <c r="B491" s="136"/>
      <c r="C491" s="25"/>
      <c r="D491" s="25"/>
      <c r="E491" s="284"/>
      <c r="F491" s="25"/>
      <c r="G491" s="1"/>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25">
      <c r="A492" s="25"/>
      <c r="B492" s="136"/>
      <c r="C492" s="25"/>
      <c r="D492" s="25"/>
      <c r="E492" s="284"/>
      <c r="F492" s="25"/>
      <c r="G492" s="1"/>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25">
      <c r="A493" s="25"/>
      <c r="B493" s="136"/>
      <c r="C493" s="25"/>
      <c r="D493" s="25"/>
      <c r="E493" s="284"/>
      <c r="F493" s="25"/>
      <c r="G493" s="1"/>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25">
      <c r="A494" s="25"/>
      <c r="B494" s="136"/>
      <c r="C494" s="25"/>
      <c r="D494" s="25"/>
      <c r="E494" s="284"/>
      <c r="F494" s="25"/>
      <c r="G494" s="1"/>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25">
      <c r="A495" s="25"/>
      <c r="B495" s="136"/>
      <c r="C495" s="25"/>
      <c r="D495" s="25"/>
      <c r="E495" s="284"/>
      <c r="F495" s="25"/>
      <c r="G495" s="1"/>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25">
      <c r="A496" s="25"/>
      <c r="B496" s="136"/>
      <c r="C496" s="25"/>
      <c r="D496" s="25"/>
      <c r="E496" s="284"/>
      <c r="F496" s="25"/>
      <c r="G496" s="1"/>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25">
      <c r="A497" s="25"/>
      <c r="B497" s="136"/>
      <c r="C497" s="25"/>
      <c r="D497" s="25"/>
      <c r="E497" s="284"/>
      <c r="F497" s="25"/>
      <c r="G497" s="1"/>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25">
      <c r="A498" s="25"/>
      <c r="B498" s="136"/>
      <c r="C498" s="25"/>
      <c r="D498" s="25"/>
      <c r="E498" s="284"/>
      <c r="F498" s="25"/>
      <c r="G498" s="1"/>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25">
      <c r="A499" s="25"/>
      <c r="B499" s="136"/>
      <c r="C499" s="25"/>
      <c r="D499" s="25"/>
      <c r="E499" s="284"/>
      <c r="F499" s="25"/>
      <c r="G499" s="1"/>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25">
      <c r="A500" s="25"/>
      <c r="B500" s="136"/>
      <c r="C500" s="25"/>
      <c r="D500" s="25"/>
      <c r="E500" s="284"/>
      <c r="F500" s="25"/>
      <c r="G500" s="1"/>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25">
      <c r="A501" s="25"/>
      <c r="B501" s="136"/>
      <c r="C501" s="25"/>
      <c r="D501" s="25"/>
      <c r="E501" s="284"/>
      <c r="F501" s="25"/>
      <c r="G501" s="1"/>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25">
      <c r="A502" s="25"/>
      <c r="B502" s="136"/>
      <c r="C502" s="25"/>
      <c r="D502" s="25"/>
      <c r="E502" s="284"/>
      <c r="F502" s="25"/>
      <c r="G502" s="1"/>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25">
      <c r="A503" s="25"/>
      <c r="B503" s="136"/>
      <c r="C503" s="25"/>
      <c r="D503" s="25"/>
      <c r="E503" s="284"/>
      <c r="F503" s="25"/>
      <c r="G503" s="1"/>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25">
      <c r="A504" s="25"/>
      <c r="B504" s="136"/>
      <c r="C504" s="25"/>
      <c r="D504" s="25"/>
      <c r="E504" s="284"/>
      <c r="F504" s="25"/>
      <c r="G504" s="1"/>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25">
      <c r="A505" s="25"/>
      <c r="B505" s="136"/>
      <c r="C505" s="25"/>
      <c r="D505" s="25"/>
      <c r="E505" s="284"/>
      <c r="F505" s="25"/>
      <c r="G505" s="1"/>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25">
      <c r="A506" s="25"/>
      <c r="B506" s="136"/>
      <c r="C506" s="25"/>
      <c r="D506" s="25"/>
      <c r="E506" s="284"/>
      <c r="F506" s="25"/>
      <c r="G506" s="1"/>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25">
      <c r="A507" s="25"/>
      <c r="B507" s="136"/>
      <c r="C507" s="25"/>
      <c r="D507" s="25"/>
      <c r="E507" s="284"/>
      <c r="F507" s="25"/>
      <c r="G507" s="1"/>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25">
      <c r="A508" s="25"/>
      <c r="B508" s="136"/>
      <c r="C508" s="25"/>
      <c r="D508" s="25"/>
      <c r="E508" s="284"/>
      <c r="F508" s="25"/>
      <c r="G508" s="1"/>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25">
      <c r="A509" s="25"/>
      <c r="B509" s="136"/>
      <c r="C509" s="25"/>
      <c r="D509" s="25"/>
      <c r="E509" s="284"/>
      <c r="F509" s="25"/>
      <c r="G509" s="1"/>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25">
      <c r="A510" s="25"/>
      <c r="B510" s="136"/>
      <c r="C510" s="25"/>
      <c r="D510" s="25"/>
      <c r="E510" s="284"/>
      <c r="F510" s="25"/>
      <c r="G510" s="1"/>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25">
      <c r="A511" s="25"/>
      <c r="B511" s="136"/>
      <c r="C511" s="25"/>
      <c r="D511" s="25"/>
      <c r="E511" s="284"/>
      <c r="F511" s="25"/>
      <c r="G511" s="1"/>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25">
      <c r="A512" s="25"/>
      <c r="B512" s="136"/>
      <c r="C512" s="25"/>
      <c r="D512" s="25"/>
      <c r="E512" s="284"/>
      <c r="F512" s="25"/>
      <c r="G512" s="1"/>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25">
      <c r="A513" s="25"/>
      <c r="B513" s="136"/>
      <c r="C513" s="25"/>
      <c r="D513" s="25"/>
      <c r="E513" s="284"/>
      <c r="F513" s="25"/>
      <c r="G513" s="1"/>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25">
      <c r="A514" s="25"/>
      <c r="B514" s="136"/>
      <c r="C514" s="25"/>
      <c r="D514" s="25"/>
      <c r="E514" s="284"/>
      <c r="F514" s="25"/>
      <c r="G514" s="1"/>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25">
      <c r="A515" s="25"/>
      <c r="B515" s="136"/>
      <c r="C515" s="25"/>
      <c r="D515" s="25"/>
      <c r="E515" s="284"/>
      <c r="F515" s="25"/>
      <c r="G515" s="1"/>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25">
      <c r="A516" s="25"/>
      <c r="B516" s="136"/>
      <c r="C516" s="25"/>
      <c r="D516" s="25"/>
      <c r="E516" s="284"/>
      <c r="F516" s="25"/>
      <c r="G516" s="1"/>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25">
      <c r="A517" s="25"/>
      <c r="B517" s="136"/>
      <c r="C517" s="25"/>
      <c r="D517" s="25"/>
      <c r="E517" s="284"/>
      <c r="F517" s="25"/>
      <c r="G517" s="1"/>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25">
      <c r="A518" s="25"/>
      <c r="B518" s="136"/>
      <c r="C518" s="25"/>
      <c r="D518" s="25"/>
      <c r="E518" s="284"/>
      <c r="F518" s="25"/>
      <c r="G518" s="1"/>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25">
      <c r="A519" s="25"/>
      <c r="B519" s="136"/>
      <c r="C519" s="25"/>
      <c r="D519" s="25"/>
      <c r="E519" s="284"/>
      <c r="F519" s="25"/>
      <c r="G519" s="1"/>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25">
      <c r="A520" s="25"/>
      <c r="B520" s="136"/>
      <c r="C520" s="25"/>
      <c r="D520" s="25"/>
      <c r="E520" s="284"/>
      <c r="F520" s="25"/>
      <c r="G520" s="1"/>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25">
      <c r="A521" s="25"/>
      <c r="B521" s="136"/>
      <c r="C521" s="25"/>
      <c r="D521" s="25"/>
      <c r="E521" s="284"/>
      <c r="F521" s="25"/>
      <c r="G521" s="1"/>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25">
      <c r="A522" s="25"/>
      <c r="B522" s="136"/>
      <c r="C522" s="25"/>
      <c r="D522" s="25"/>
      <c r="E522" s="284"/>
      <c r="F522" s="25"/>
      <c r="G522" s="1"/>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25">
      <c r="A523" s="25"/>
      <c r="B523" s="136"/>
      <c r="C523" s="25"/>
      <c r="D523" s="25"/>
      <c r="E523" s="284"/>
      <c r="F523" s="25"/>
      <c r="G523" s="1"/>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25">
      <c r="A524" s="25"/>
      <c r="B524" s="136"/>
      <c r="C524" s="25"/>
      <c r="D524" s="25"/>
      <c r="E524" s="284"/>
      <c r="F524" s="25"/>
      <c r="G524" s="1"/>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25">
      <c r="A525" s="25"/>
      <c r="B525" s="136"/>
      <c r="C525" s="25"/>
      <c r="D525" s="25"/>
      <c r="E525" s="284"/>
      <c r="F525" s="25"/>
      <c r="G525" s="1"/>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25">
      <c r="A526" s="25"/>
      <c r="B526" s="136"/>
      <c r="C526" s="25"/>
      <c r="D526" s="25"/>
      <c r="E526" s="284"/>
      <c r="F526" s="25"/>
      <c r="G526" s="1"/>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25">
      <c r="A527" s="25"/>
      <c r="B527" s="136"/>
      <c r="C527" s="25"/>
      <c r="D527" s="25"/>
      <c r="E527" s="284"/>
      <c r="F527" s="25"/>
      <c r="G527" s="1"/>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25">
      <c r="A528" s="25"/>
      <c r="B528" s="136"/>
      <c r="C528" s="25"/>
      <c r="D528" s="25"/>
      <c r="E528" s="284"/>
      <c r="F528" s="25"/>
      <c r="G528" s="1"/>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25">
      <c r="A529" s="25"/>
      <c r="B529" s="136"/>
      <c r="C529" s="25"/>
      <c r="D529" s="25"/>
      <c r="E529" s="284"/>
      <c r="F529" s="25"/>
      <c r="G529" s="1"/>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25">
      <c r="A530" s="25"/>
      <c r="B530" s="136"/>
      <c r="C530" s="25"/>
      <c r="D530" s="25"/>
      <c r="E530" s="284"/>
      <c r="F530" s="25"/>
      <c r="G530" s="1"/>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25">
      <c r="A531" s="25"/>
      <c r="B531" s="136"/>
      <c r="C531" s="25"/>
      <c r="D531" s="25"/>
      <c r="E531" s="284"/>
      <c r="F531" s="25"/>
      <c r="G531" s="1"/>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25">
      <c r="A532" s="25"/>
      <c r="B532" s="136"/>
      <c r="C532" s="25"/>
      <c r="D532" s="25"/>
      <c r="E532" s="284"/>
      <c r="F532" s="25"/>
      <c r="G532" s="1"/>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25">
      <c r="A533" s="25"/>
      <c r="B533" s="136"/>
      <c r="C533" s="25"/>
      <c r="D533" s="25"/>
      <c r="E533" s="284"/>
      <c r="F533" s="25"/>
      <c r="G533" s="1"/>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25">
      <c r="A534" s="25"/>
      <c r="B534" s="136"/>
      <c r="C534" s="25"/>
      <c r="D534" s="25"/>
      <c r="E534" s="284"/>
      <c r="F534" s="25"/>
      <c r="G534" s="1"/>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25">
      <c r="A535" s="25"/>
      <c r="B535" s="136"/>
      <c r="C535" s="25"/>
      <c r="D535" s="25"/>
      <c r="E535" s="284"/>
      <c r="F535" s="25"/>
      <c r="G535" s="1"/>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25">
      <c r="A536" s="25"/>
      <c r="B536" s="136"/>
      <c r="C536" s="25"/>
      <c r="D536" s="25"/>
      <c r="E536" s="284"/>
      <c r="F536" s="25"/>
      <c r="G536" s="1"/>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25">
      <c r="A537" s="25"/>
      <c r="B537" s="136"/>
      <c r="C537" s="25"/>
      <c r="D537" s="25"/>
      <c r="E537" s="284"/>
      <c r="F537" s="25"/>
      <c r="G537" s="1"/>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25">
      <c r="A538" s="25"/>
      <c r="B538" s="136"/>
      <c r="C538" s="25"/>
      <c r="D538" s="25"/>
      <c r="E538" s="284"/>
      <c r="F538" s="25"/>
      <c r="G538" s="1"/>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25">
      <c r="A539" s="25"/>
      <c r="B539" s="136"/>
      <c r="C539" s="25"/>
      <c r="D539" s="25"/>
      <c r="E539" s="284"/>
      <c r="F539" s="25"/>
      <c r="G539" s="1"/>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25">
      <c r="A540" s="25"/>
      <c r="B540" s="136"/>
      <c r="C540" s="25"/>
      <c r="D540" s="25"/>
      <c r="E540" s="284"/>
      <c r="F540" s="25"/>
      <c r="G540" s="1"/>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25">
      <c r="A541" s="25"/>
      <c r="B541" s="136"/>
      <c r="C541" s="25"/>
      <c r="D541" s="25"/>
      <c r="E541" s="284"/>
      <c r="F541" s="25"/>
      <c r="G541" s="1"/>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25">
      <c r="A542" s="25"/>
      <c r="B542" s="136"/>
      <c r="C542" s="25"/>
      <c r="D542" s="25"/>
      <c r="E542" s="284"/>
      <c r="F542" s="25"/>
      <c r="G542" s="1"/>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25">
      <c r="A543" s="25"/>
      <c r="B543" s="136"/>
      <c r="C543" s="25"/>
      <c r="D543" s="25"/>
      <c r="E543" s="284"/>
      <c r="F543" s="25"/>
      <c r="G543" s="1"/>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25">
      <c r="A544" s="25"/>
      <c r="B544" s="136"/>
      <c r="C544" s="25"/>
      <c r="D544" s="25"/>
      <c r="E544" s="284"/>
      <c r="F544" s="25"/>
      <c r="G544" s="1"/>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25">
      <c r="A545" s="25"/>
      <c r="B545" s="136"/>
      <c r="C545" s="25"/>
      <c r="D545" s="25"/>
      <c r="E545" s="284"/>
      <c r="F545" s="25"/>
      <c r="G545" s="1"/>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25">
      <c r="A546" s="25"/>
      <c r="B546" s="136"/>
      <c r="C546" s="25"/>
      <c r="D546" s="25"/>
      <c r="E546" s="284"/>
      <c r="F546" s="25"/>
      <c r="G546" s="1"/>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25">
      <c r="A547" s="25"/>
      <c r="B547" s="136"/>
      <c r="C547" s="25"/>
      <c r="D547" s="25"/>
      <c r="E547" s="284"/>
      <c r="F547" s="25"/>
      <c r="G547" s="1"/>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25">
      <c r="A548" s="25"/>
      <c r="B548" s="136"/>
      <c r="C548" s="25"/>
      <c r="D548" s="25"/>
      <c r="E548" s="284"/>
      <c r="F548" s="25"/>
      <c r="G548" s="1"/>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25">
      <c r="A549" s="25"/>
      <c r="B549" s="136"/>
      <c r="C549" s="25"/>
      <c r="D549" s="25"/>
      <c r="E549" s="284"/>
      <c r="F549" s="25"/>
      <c r="G549" s="1"/>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25">
      <c r="A550" s="25"/>
      <c r="B550" s="136"/>
      <c r="C550" s="25"/>
      <c r="D550" s="25"/>
      <c r="E550" s="284"/>
      <c r="F550" s="25"/>
      <c r="G550" s="1"/>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25">
      <c r="A551" s="25"/>
      <c r="B551" s="136"/>
      <c r="C551" s="25"/>
      <c r="D551" s="25"/>
      <c r="E551" s="284"/>
      <c r="F551" s="25"/>
      <c r="G551" s="1"/>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25">
      <c r="A552" s="25"/>
      <c r="B552" s="136"/>
      <c r="C552" s="25"/>
      <c r="D552" s="25"/>
      <c r="E552" s="284"/>
      <c r="F552" s="25"/>
      <c r="G552" s="1"/>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25">
      <c r="A553" s="25"/>
      <c r="B553" s="136"/>
      <c r="C553" s="25"/>
      <c r="D553" s="25"/>
      <c r="E553" s="284"/>
      <c r="F553" s="25"/>
      <c r="G553" s="1"/>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25">
      <c r="A554" s="25"/>
      <c r="B554" s="136"/>
      <c r="C554" s="25"/>
      <c r="D554" s="25"/>
      <c r="E554" s="284"/>
      <c r="F554" s="25"/>
      <c r="G554" s="1"/>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25">
      <c r="A555" s="25"/>
      <c r="B555" s="136"/>
      <c r="C555" s="25"/>
      <c r="D555" s="25"/>
      <c r="E555" s="284"/>
      <c r="F555" s="25"/>
      <c r="G555" s="1"/>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25">
      <c r="A556" s="25"/>
      <c r="B556" s="136"/>
      <c r="C556" s="25"/>
      <c r="D556" s="25"/>
      <c r="E556" s="284"/>
      <c r="F556" s="25"/>
      <c r="G556" s="1"/>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25">
      <c r="A557" s="25"/>
      <c r="B557" s="136"/>
      <c r="C557" s="25"/>
      <c r="D557" s="25"/>
      <c r="E557" s="284"/>
      <c r="F557" s="25"/>
      <c r="G557" s="1"/>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25">
      <c r="A558" s="25"/>
      <c r="B558" s="136"/>
      <c r="C558" s="25"/>
      <c r="D558" s="25"/>
      <c r="E558" s="284"/>
      <c r="F558" s="25"/>
      <c r="G558" s="1"/>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25">
      <c r="A559" s="25"/>
      <c r="B559" s="136"/>
      <c r="C559" s="25"/>
      <c r="D559" s="25"/>
      <c r="E559" s="284"/>
      <c r="F559" s="25"/>
      <c r="G559" s="1"/>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25">
      <c r="A560" s="25"/>
      <c r="B560" s="136"/>
      <c r="C560" s="25"/>
      <c r="D560" s="25"/>
      <c r="E560" s="284"/>
      <c r="F560" s="25"/>
      <c r="G560" s="1"/>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25">
      <c r="A561" s="25"/>
      <c r="B561" s="136"/>
      <c r="C561" s="25"/>
      <c r="D561" s="25"/>
      <c r="E561" s="284"/>
      <c r="F561" s="25"/>
      <c r="G561" s="1"/>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25">
      <c r="A562" s="25"/>
      <c r="B562" s="136"/>
      <c r="C562" s="25"/>
      <c r="D562" s="25"/>
      <c r="E562" s="284"/>
      <c r="F562" s="25"/>
      <c r="G562" s="1"/>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25">
      <c r="A563" s="25"/>
      <c r="B563" s="136"/>
      <c r="C563" s="25"/>
      <c r="D563" s="25"/>
      <c r="E563" s="284"/>
      <c r="F563" s="25"/>
      <c r="G563" s="1"/>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25">
      <c r="A564" s="25"/>
      <c r="B564" s="136"/>
      <c r="C564" s="25"/>
      <c r="D564" s="25"/>
      <c r="E564" s="284"/>
      <c r="F564" s="25"/>
      <c r="G564" s="1"/>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25">
      <c r="A565" s="25"/>
      <c r="B565" s="136"/>
      <c r="C565" s="25"/>
      <c r="D565" s="25"/>
      <c r="E565" s="284"/>
      <c r="F565" s="25"/>
      <c r="G565" s="1"/>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25">
      <c r="A566" s="25"/>
      <c r="B566" s="136"/>
      <c r="C566" s="25"/>
      <c r="D566" s="25"/>
      <c r="E566" s="284"/>
      <c r="F566" s="25"/>
      <c r="G566" s="1"/>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25">
      <c r="A567" s="25"/>
      <c r="B567" s="136"/>
      <c r="C567" s="25"/>
      <c r="D567" s="25"/>
      <c r="E567" s="284"/>
      <c r="F567" s="25"/>
      <c r="G567" s="1"/>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25">
      <c r="A568" s="25"/>
      <c r="B568" s="136"/>
      <c r="C568" s="25"/>
      <c r="D568" s="25"/>
      <c r="E568" s="284"/>
      <c r="F568" s="25"/>
      <c r="G568" s="1"/>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25">
      <c r="A569" s="25"/>
      <c r="B569" s="136"/>
      <c r="C569" s="25"/>
      <c r="D569" s="25"/>
      <c r="E569" s="284"/>
      <c r="F569" s="25"/>
      <c r="G569" s="1"/>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25">
      <c r="A570" s="25"/>
      <c r="B570" s="136"/>
      <c r="C570" s="25"/>
      <c r="D570" s="25"/>
      <c r="E570" s="284"/>
      <c r="F570" s="25"/>
      <c r="G570" s="1"/>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25">
      <c r="A571" s="25"/>
      <c r="B571" s="136"/>
      <c r="C571" s="25"/>
      <c r="D571" s="25"/>
      <c r="E571" s="284"/>
      <c r="F571" s="25"/>
      <c r="G571" s="1"/>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25">
      <c r="A572" s="25"/>
      <c r="B572" s="136"/>
      <c r="C572" s="25"/>
      <c r="D572" s="25"/>
      <c r="E572" s="284"/>
      <c r="F572" s="25"/>
      <c r="G572" s="1"/>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25">
      <c r="A573" s="25"/>
      <c r="B573" s="136"/>
      <c r="C573" s="25"/>
      <c r="D573" s="25"/>
      <c r="E573" s="284"/>
      <c r="F573" s="25"/>
      <c r="G573" s="1"/>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25">
      <c r="A574" s="25"/>
      <c r="B574" s="136"/>
      <c r="C574" s="25"/>
      <c r="D574" s="25"/>
      <c r="E574" s="284"/>
      <c r="F574" s="25"/>
      <c r="G574" s="1"/>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25">
      <c r="A575" s="25"/>
      <c r="B575" s="136"/>
      <c r="C575" s="25"/>
      <c r="D575" s="25"/>
      <c r="E575" s="284"/>
      <c r="F575" s="25"/>
      <c r="G575" s="1"/>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25">
      <c r="A576" s="25"/>
      <c r="B576" s="136"/>
      <c r="C576" s="25"/>
      <c r="D576" s="25"/>
      <c r="E576" s="284"/>
      <c r="F576" s="25"/>
      <c r="G576" s="1"/>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25">
      <c r="A577" s="25"/>
      <c r="B577" s="136"/>
      <c r="C577" s="25"/>
      <c r="D577" s="25"/>
      <c r="E577" s="284"/>
      <c r="F577" s="25"/>
      <c r="G577" s="1"/>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25">
      <c r="A578" s="25"/>
      <c r="B578" s="136"/>
      <c r="C578" s="25"/>
      <c r="D578" s="25"/>
      <c r="E578" s="284"/>
      <c r="F578" s="25"/>
      <c r="G578" s="1"/>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25">
      <c r="A579" s="25"/>
      <c r="B579" s="136"/>
      <c r="C579" s="25"/>
      <c r="D579" s="25"/>
      <c r="E579" s="284"/>
      <c r="F579" s="25"/>
      <c r="G579" s="1"/>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25">
      <c r="A580" s="25"/>
      <c r="B580" s="136"/>
      <c r="C580" s="25"/>
      <c r="D580" s="25"/>
      <c r="E580" s="284"/>
      <c r="F580" s="25"/>
      <c r="G580" s="1"/>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25">
      <c r="A581" s="25"/>
      <c r="B581" s="136"/>
      <c r="C581" s="25"/>
      <c r="D581" s="25"/>
      <c r="E581" s="284"/>
      <c r="F581" s="25"/>
      <c r="G581" s="1"/>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25">
      <c r="A582" s="25"/>
      <c r="B582" s="136"/>
      <c r="C582" s="25"/>
      <c r="D582" s="25"/>
      <c r="E582" s="284"/>
      <c r="F582" s="25"/>
      <c r="G582" s="1"/>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25">
      <c r="A583" s="25"/>
      <c r="B583" s="136"/>
      <c r="C583" s="25"/>
      <c r="D583" s="25"/>
      <c r="E583" s="284"/>
      <c r="F583" s="25"/>
      <c r="G583" s="1"/>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25">
      <c r="A584" s="25"/>
      <c r="B584" s="136"/>
      <c r="C584" s="25"/>
      <c r="D584" s="25"/>
      <c r="E584" s="284"/>
      <c r="F584" s="25"/>
      <c r="G584" s="1"/>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25">
      <c r="A585" s="25"/>
      <c r="B585" s="136"/>
      <c r="C585" s="25"/>
      <c r="D585" s="25"/>
      <c r="E585" s="284"/>
      <c r="F585" s="25"/>
      <c r="G585" s="1"/>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25">
      <c r="A586" s="25"/>
      <c r="B586" s="136"/>
      <c r="C586" s="25"/>
      <c r="D586" s="25"/>
      <c r="E586" s="284"/>
      <c r="F586" s="25"/>
      <c r="G586" s="1"/>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25">
      <c r="A587" s="25"/>
      <c r="B587" s="136"/>
      <c r="C587" s="25"/>
      <c r="D587" s="25"/>
      <c r="E587" s="284"/>
      <c r="F587" s="25"/>
      <c r="G587" s="1"/>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25">
      <c r="A588" s="25"/>
      <c r="B588" s="136"/>
      <c r="C588" s="25"/>
      <c r="D588" s="25"/>
      <c r="E588" s="284"/>
      <c r="F588" s="25"/>
      <c r="G588" s="1"/>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25">
      <c r="A589" s="25"/>
      <c r="B589" s="136"/>
      <c r="C589" s="25"/>
      <c r="D589" s="25"/>
      <c r="E589" s="284"/>
      <c r="F589" s="25"/>
      <c r="G589" s="1"/>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25">
      <c r="A590" s="25"/>
      <c r="B590" s="136"/>
      <c r="C590" s="25"/>
      <c r="D590" s="25"/>
      <c r="E590" s="284"/>
      <c r="F590" s="25"/>
      <c r="G590" s="1"/>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25">
      <c r="A591" s="25"/>
      <c r="B591" s="136"/>
      <c r="C591" s="25"/>
      <c r="D591" s="25"/>
      <c r="E591" s="284"/>
      <c r="F591" s="25"/>
      <c r="G591" s="1"/>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25">
      <c r="A592" s="25"/>
      <c r="B592" s="136"/>
      <c r="C592" s="25"/>
      <c r="D592" s="25"/>
      <c r="E592" s="284"/>
      <c r="F592" s="25"/>
      <c r="G592" s="1"/>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25">
      <c r="A593" s="25"/>
      <c r="B593" s="136"/>
      <c r="C593" s="25"/>
      <c r="D593" s="25"/>
      <c r="E593" s="284"/>
      <c r="F593" s="25"/>
      <c r="G593" s="1"/>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25">
      <c r="A594" s="25"/>
      <c r="B594" s="136"/>
      <c r="C594" s="25"/>
      <c r="D594" s="25"/>
      <c r="E594" s="284"/>
      <c r="F594" s="25"/>
      <c r="G594" s="1"/>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25">
      <c r="A595" s="25"/>
      <c r="B595" s="136"/>
      <c r="C595" s="25"/>
      <c r="D595" s="25"/>
      <c r="E595" s="284"/>
      <c r="F595" s="25"/>
      <c r="G595" s="1"/>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25">
      <c r="A596" s="25"/>
      <c r="B596" s="136"/>
      <c r="C596" s="25"/>
      <c r="D596" s="25"/>
      <c r="E596" s="284"/>
      <c r="F596" s="25"/>
      <c r="G596" s="1"/>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25">
      <c r="A597" s="25"/>
      <c r="B597" s="136"/>
      <c r="C597" s="25"/>
      <c r="D597" s="25"/>
      <c r="E597" s="284"/>
      <c r="F597" s="25"/>
      <c r="G597" s="1"/>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25">
      <c r="A598" s="25"/>
      <c r="B598" s="136"/>
      <c r="C598" s="25"/>
      <c r="D598" s="25"/>
      <c r="E598" s="284"/>
      <c r="F598" s="25"/>
      <c r="G598" s="1"/>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25">
      <c r="A599" s="25"/>
      <c r="B599" s="136"/>
      <c r="C599" s="25"/>
      <c r="D599" s="25"/>
      <c r="E599" s="284"/>
      <c r="F599" s="25"/>
      <c r="G599" s="1"/>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25">
      <c r="A600" s="25"/>
      <c r="B600" s="136"/>
      <c r="C600" s="25"/>
      <c r="D600" s="25"/>
      <c r="E600" s="284"/>
      <c r="F600" s="25"/>
      <c r="G600" s="1"/>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25">
      <c r="A601" s="25"/>
      <c r="B601" s="136"/>
      <c r="C601" s="25"/>
      <c r="D601" s="25"/>
      <c r="E601" s="284"/>
      <c r="F601" s="25"/>
      <c r="G601" s="1"/>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25">
      <c r="A602" s="25"/>
      <c r="B602" s="136"/>
      <c r="C602" s="25"/>
      <c r="D602" s="25"/>
      <c r="E602" s="284"/>
      <c r="F602" s="25"/>
      <c r="G602" s="1"/>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25">
      <c r="A603" s="25"/>
      <c r="B603" s="136"/>
      <c r="C603" s="25"/>
      <c r="D603" s="25"/>
      <c r="E603" s="284"/>
      <c r="F603" s="25"/>
      <c r="G603" s="1"/>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25">
      <c r="A604" s="25"/>
      <c r="B604" s="136"/>
      <c r="C604" s="25"/>
      <c r="D604" s="25"/>
      <c r="E604" s="284"/>
      <c r="F604" s="25"/>
      <c r="G604" s="1"/>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25">
      <c r="A605" s="25"/>
      <c r="B605" s="136"/>
      <c r="C605" s="25"/>
      <c r="D605" s="25"/>
      <c r="E605" s="284"/>
      <c r="F605" s="25"/>
      <c r="G605" s="1"/>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25">
      <c r="A606" s="25"/>
      <c r="B606" s="136"/>
      <c r="C606" s="25"/>
      <c r="D606" s="25"/>
      <c r="E606" s="284"/>
      <c r="F606" s="25"/>
      <c r="G606" s="1"/>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25">
      <c r="A607" s="25"/>
      <c r="B607" s="136"/>
      <c r="C607" s="25"/>
      <c r="D607" s="25"/>
      <c r="E607" s="284"/>
      <c r="F607" s="25"/>
      <c r="G607" s="1"/>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25">
      <c r="A608" s="25"/>
      <c r="B608" s="136"/>
      <c r="C608" s="25"/>
      <c r="D608" s="25"/>
      <c r="E608" s="284"/>
      <c r="F608" s="25"/>
      <c r="G608" s="1"/>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25">
      <c r="A609" s="25"/>
      <c r="B609" s="136"/>
      <c r="C609" s="25"/>
      <c r="D609" s="25"/>
      <c r="E609" s="284"/>
      <c r="F609" s="25"/>
      <c r="G609" s="1"/>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25">
      <c r="A610" s="25"/>
      <c r="B610" s="136"/>
      <c r="C610" s="25"/>
      <c r="D610" s="25"/>
      <c r="E610" s="284"/>
      <c r="F610" s="25"/>
      <c r="G610" s="1"/>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25">
      <c r="A611" s="25"/>
      <c r="B611" s="136"/>
      <c r="C611" s="25"/>
      <c r="D611" s="25"/>
      <c r="E611" s="284"/>
      <c r="F611" s="25"/>
      <c r="G611" s="1"/>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25">
      <c r="A612" s="25"/>
      <c r="B612" s="136"/>
      <c r="C612" s="25"/>
      <c r="D612" s="25"/>
      <c r="E612" s="284"/>
      <c r="F612" s="25"/>
      <c r="G612" s="1"/>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25">
      <c r="A613" s="25"/>
      <c r="B613" s="136"/>
      <c r="C613" s="25"/>
      <c r="D613" s="25"/>
      <c r="E613" s="284"/>
      <c r="F613" s="25"/>
      <c r="G613" s="1"/>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25">
      <c r="A614" s="25"/>
      <c r="B614" s="136"/>
      <c r="C614" s="25"/>
      <c r="D614" s="25"/>
      <c r="E614" s="284"/>
      <c r="F614" s="25"/>
      <c r="G614" s="1"/>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25">
      <c r="A615" s="25"/>
      <c r="B615" s="136"/>
      <c r="C615" s="25"/>
      <c r="D615" s="25"/>
      <c r="E615" s="284"/>
      <c r="F615" s="25"/>
      <c r="G615" s="1"/>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25">
      <c r="A616" s="25"/>
      <c r="B616" s="136"/>
      <c r="C616" s="25"/>
      <c r="D616" s="25"/>
      <c r="E616" s="284"/>
      <c r="F616" s="25"/>
      <c r="G616" s="1"/>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25">
      <c r="A617" s="25"/>
      <c r="B617" s="136"/>
      <c r="C617" s="25"/>
      <c r="D617" s="25"/>
      <c r="E617" s="284"/>
      <c r="F617" s="25"/>
      <c r="G617" s="1"/>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25">
      <c r="A618" s="25"/>
      <c r="B618" s="136"/>
      <c r="C618" s="25"/>
      <c r="D618" s="25"/>
      <c r="E618" s="284"/>
      <c r="F618" s="25"/>
      <c r="G618" s="1"/>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25">
      <c r="A619" s="25"/>
      <c r="B619" s="136"/>
      <c r="C619" s="25"/>
      <c r="D619" s="25"/>
      <c r="E619" s="284"/>
      <c r="F619" s="25"/>
      <c r="G619" s="1"/>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25">
      <c r="A620" s="25"/>
      <c r="B620" s="136"/>
      <c r="C620" s="25"/>
      <c r="D620" s="25"/>
      <c r="E620" s="284"/>
      <c r="F620" s="25"/>
      <c r="G620" s="1"/>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25">
      <c r="A621" s="25"/>
      <c r="B621" s="136"/>
      <c r="C621" s="25"/>
      <c r="D621" s="25"/>
      <c r="E621" s="284"/>
      <c r="F621" s="25"/>
      <c r="G621" s="1"/>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25">
      <c r="A622" s="25"/>
      <c r="B622" s="136"/>
      <c r="C622" s="25"/>
      <c r="D622" s="25"/>
      <c r="E622" s="284"/>
      <c r="F622" s="25"/>
      <c r="G622" s="1"/>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25">
      <c r="A623" s="25"/>
      <c r="B623" s="136"/>
      <c r="C623" s="25"/>
      <c r="D623" s="25"/>
      <c r="E623" s="284"/>
      <c r="F623" s="25"/>
      <c r="G623" s="1"/>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25">
      <c r="A624" s="25"/>
      <c r="B624" s="136"/>
      <c r="C624" s="25"/>
      <c r="D624" s="25"/>
      <c r="E624" s="284"/>
      <c r="F624" s="25"/>
      <c r="G624" s="1"/>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25">
      <c r="A625" s="25"/>
      <c r="B625" s="136"/>
      <c r="C625" s="25"/>
      <c r="D625" s="25"/>
      <c r="E625" s="284"/>
      <c r="F625" s="25"/>
      <c r="G625" s="1"/>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25">
      <c r="A626" s="25"/>
      <c r="B626" s="136"/>
      <c r="C626" s="25"/>
      <c r="D626" s="25"/>
      <c r="E626" s="284"/>
      <c r="F626" s="25"/>
      <c r="G626" s="1"/>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25">
      <c r="A627" s="25"/>
      <c r="B627" s="136"/>
      <c r="C627" s="25"/>
      <c r="D627" s="25"/>
      <c r="E627" s="284"/>
      <c r="F627" s="25"/>
      <c r="G627" s="1"/>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25">
      <c r="A628" s="25"/>
      <c r="B628" s="136"/>
      <c r="C628" s="25"/>
      <c r="D628" s="25"/>
      <c r="E628" s="284"/>
      <c r="F628" s="25"/>
      <c r="G628" s="1"/>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25">
      <c r="A629" s="25"/>
      <c r="B629" s="136"/>
      <c r="C629" s="25"/>
      <c r="D629" s="25"/>
      <c r="E629" s="284"/>
      <c r="F629" s="25"/>
      <c r="G629" s="1"/>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25">
      <c r="A630" s="25"/>
      <c r="B630" s="136"/>
      <c r="C630" s="25"/>
      <c r="D630" s="25"/>
      <c r="E630" s="284"/>
      <c r="F630" s="25"/>
      <c r="G630" s="1"/>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25">
      <c r="A631" s="25"/>
      <c r="B631" s="136"/>
      <c r="C631" s="25"/>
      <c r="D631" s="25"/>
      <c r="E631" s="284"/>
      <c r="F631" s="25"/>
      <c r="G631" s="1"/>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25">
      <c r="A632" s="25"/>
      <c r="B632" s="136"/>
      <c r="C632" s="25"/>
      <c r="D632" s="25"/>
      <c r="E632" s="284"/>
      <c r="F632" s="25"/>
      <c r="G632" s="1"/>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25">
      <c r="A633" s="25"/>
      <c r="B633" s="136"/>
      <c r="C633" s="25"/>
      <c r="D633" s="25"/>
      <c r="E633" s="284"/>
      <c r="F633" s="25"/>
      <c r="G633" s="1"/>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25">
      <c r="A634" s="25"/>
      <c r="B634" s="136"/>
      <c r="C634" s="25"/>
      <c r="D634" s="25"/>
      <c r="E634" s="284"/>
      <c r="F634" s="25"/>
      <c r="G634" s="1"/>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25">
      <c r="A635" s="25"/>
      <c r="B635" s="136"/>
      <c r="C635" s="25"/>
      <c r="D635" s="25"/>
      <c r="E635" s="284"/>
      <c r="F635" s="25"/>
      <c r="G635" s="1"/>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25">
      <c r="A636" s="25"/>
      <c r="B636" s="136"/>
      <c r="C636" s="25"/>
      <c r="D636" s="25"/>
      <c r="E636" s="284"/>
      <c r="F636" s="25"/>
      <c r="G636" s="1"/>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25">
      <c r="A637" s="25"/>
      <c r="B637" s="136"/>
      <c r="C637" s="25"/>
      <c r="D637" s="25"/>
      <c r="E637" s="284"/>
      <c r="F637" s="25"/>
      <c r="G637" s="1"/>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25">
      <c r="A638" s="25"/>
      <c r="B638" s="136"/>
      <c r="C638" s="25"/>
      <c r="D638" s="25"/>
      <c r="E638" s="284"/>
      <c r="F638" s="25"/>
      <c r="G638" s="1"/>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25">
      <c r="A639" s="25"/>
      <c r="B639" s="136"/>
      <c r="C639" s="25"/>
      <c r="D639" s="25"/>
      <c r="E639" s="284"/>
      <c r="F639" s="25"/>
      <c r="G639" s="1"/>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25">
      <c r="A640" s="25"/>
      <c r="B640" s="136"/>
      <c r="C640" s="25"/>
      <c r="D640" s="25"/>
      <c r="E640" s="284"/>
      <c r="F640" s="25"/>
      <c r="G640" s="1"/>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25">
      <c r="A641" s="25"/>
      <c r="B641" s="136"/>
      <c r="C641" s="25"/>
      <c r="D641" s="25"/>
      <c r="E641" s="284"/>
      <c r="F641" s="25"/>
      <c r="G641" s="1"/>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25">
      <c r="A642" s="25"/>
      <c r="B642" s="136"/>
      <c r="C642" s="25"/>
      <c r="D642" s="25"/>
      <c r="E642" s="284"/>
      <c r="F642" s="25"/>
      <c r="G642" s="1"/>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25">
      <c r="A643" s="25"/>
      <c r="B643" s="136"/>
      <c r="C643" s="25"/>
      <c r="D643" s="25"/>
      <c r="E643" s="284"/>
      <c r="F643" s="25"/>
      <c r="G643" s="1"/>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25">
      <c r="A644" s="25"/>
      <c r="B644" s="136"/>
      <c r="C644" s="25"/>
      <c r="D644" s="25"/>
      <c r="E644" s="284"/>
      <c r="F644" s="25"/>
      <c r="G644" s="1"/>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25">
      <c r="A645" s="25"/>
      <c r="B645" s="136"/>
      <c r="C645" s="25"/>
      <c r="D645" s="25"/>
      <c r="E645" s="284"/>
      <c r="F645" s="25"/>
      <c r="G645" s="1"/>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25">
      <c r="A646" s="25"/>
      <c r="B646" s="136"/>
      <c r="C646" s="25"/>
      <c r="D646" s="25"/>
      <c r="E646" s="284"/>
      <c r="F646" s="25"/>
      <c r="G646" s="1"/>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25">
      <c r="A647" s="25"/>
      <c r="B647" s="136"/>
      <c r="C647" s="25"/>
      <c r="D647" s="25"/>
      <c r="E647" s="284"/>
      <c r="F647" s="25"/>
      <c r="G647" s="1"/>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25">
      <c r="A648" s="25"/>
      <c r="B648" s="136"/>
      <c r="C648" s="25"/>
      <c r="D648" s="25"/>
      <c r="E648" s="284"/>
      <c r="F648" s="25"/>
      <c r="G648" s="1"/>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25">
      <c r="A649" s="25"/>
      <c r="B649" s="136"/>
      <c r="C649" s="25"/>
      <c r="D649" s="25"/>
      <c r="E649" s="284"/>
      <c r="F649" s="25"/>
      <c r="G649" s="1"/>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25">
      <c r="A650" s="25"/>
      <c r="B650" s="136"/>
      <c r="C650" s="25"/>
      <c r="D650" s="25"/>
      <c r="E650" s="284"/>
      <c r="F650" s="25"/>
      <c r="G650" s="1"/>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25">
      <c r="A651" s="25"/>
      <c r="B651" s="136"/>
      <c r="C651" s="25"/>
      <c r="D651" s="25"/>
      <c r="E651" s="284"/>
      <c r="F651" s="25"/>
      <c r="G651" s="1"/>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25">
      <c r="A652" s="25"/>
      <c r="B652" s="136"/>
      <c r="C652" s="25"/>
      <c r="D652" s="25"/>
      <c r="E652" s="284"/>
      <c r="F652" s="25"/>
      <c r="G652" s="1"/>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25">
      <c r="A653" s="25"/>
      <c r="B653" s="136"/>
      <c r="C653" s="25"/>
      <c r="D653" s="25"/>
      <c r="E653" s="284"/>
      <c r="F653" s="25"/>
      <c r="G653" s="1"/>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25">
      <c r="A654" s="25"/>
      <c r="B654" s="136"/>
      <c r="C654" s="25"/>
      <c r="D654" s="25"/>
      <c r="E654" s="284"/>
      <c r="F654" s="25"/>
      <c r="G654" s="1"/>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25">
      <c r="A655" s="25"/>
      <c r="B655" s="136"/>
      <c r="C655" s="25"/>
      <c r="D655" s="25"/>
      <c r="E655" s="284"/>
      <c r="F655" s="25"/>
      <c r="G655" s="1"/>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25">
      <c r="A656" s="25"/>
      <c r="B656" s="136"/>
      <c r="C656" s="25"/>
      <c r="D656" s="25"/>
      <c r="E656" s="284"/>
      <c r="F656" s="25"/>
      <c r="G656" s="1"/>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25">
      <c r="A657" s="25"/>
      <c r="B657" s="136"/>
      <c r="C657" s="25"/>
      <c r="D657" s="25"/>
      <c r="E657" s="284"/>
      <c r="F657" s="25"/>
      <c r="G657" s="1"/>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25">
      <c r="A658" s="25"/>
      <c r="B658" s="136"/>
      <c r="C658" s="25"/>
      <c r="D658" s="25"/>
      <c r="E658" s="284"/>
      <c r="F658" s="25"/>
      <c r="G658" s="1"/>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25">
      <c r="A659" s="25"/>
      <c r="B659" s="136"/>
      <c r="C659" s="25"/>
      <c r="D659" s="25"/>
      <c r="E659" s="284"/>
      <c r="F659" s="25"/>
      <c r="G659" s="1"/>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25">
      <c r="A660" s="25"/>
      <c r="B660" s="136"/>
      <c r="C660" s="25"/>
      <c r="D660" s="25"/>
      <c r="E660" s="284"/>
      <c r="F660" s="25"/>
      <c r="G660" s="1"/>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25">
      <c r="A661" s="25"/>
      <c r="B661" s="136"/>
      <c r="C661" s="25"/>
      <c r="D661" s="25"/>
      <c r="E661" s="284"/>
      <c r="F661" s="25"/>
      <c r="G661" s="1"/>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25">
      <c r="A662" s="25"/>
      <c r="B662" s="136"/>
      <c r="C662" s="25"/>
      <c r="D662" s="25"/>
      <c r="E662" s="284"/>
      <c r="F662" s="25"/>
      <c r="G662" s="1"/>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25">
      <c r="A663" s="25"/>
      <c r="B663" s="136"/>
      <c r="C663" s="25"/>
      <c r="D663" s="25"/>
      <c r="E663" s="284"/>
      <c r="F663" s="25"/>
      <c r="G663" s="1"/>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25">
      <c r="A664" s="25"/>
      <c r="B664" s="136"/>
      <c r="C664" s="25"/>
      <c r="D664" s="25"/>
      <c r="E664" s="284"/>
      <c r="F664" s="25"/>
      <c r="G664" s="1"/>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25">
      <c r="A665" s="25"/>
      <c r="B665" s="136"/>
      <c r="C665" s="25"/>
      <c r="D665" s="25"/>
      <c r="E665" s="284"/>
      <c r="F665" s="25"/>
      <c r="G665" s="1"/>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25">
      <c r="A666" s="25"/>
      <c r="B666" s="136"/>
      <c r="C666" s="25"/>
      <c r="D666" s="25"/>
      <c r="E666" s="284"/>
      <c r="F666" s="25"/>
      <c r="G666" s="1"/>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25">
      <c r="A667" s="25"/>
      <c r="B667" s="136"/>
      <c r="C667" s="25"/>
      <c r="D667" s="25"/>
      <c r="E667" s="284"/>
      <c r="F667" s="25"/>
      <c r="G667" s="1"/>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25">
      <c r="A668" s="25"/>
      <c r="B668" s="136"/>
      <c r="C668" s="25"/>
      <c r="D668" s="25"/>
      <c r="E668" s="284"/>
      <c r="F668" s="25"/>
      <c r="G668" s="1"/>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25">
      <c r="A669" s="25"/>
      <c r="B669" s="136"/>
      <c r="C669" s="25"/>
      <c r="D669" s="25"/>
      <c r="E669" s="284"/>
      <c r="F669" s="25"/>
      <c r="G669" s="1"/>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25">
      <c r="A670" s="25"/>
      <c r="B670" s="136"/>
      <c r="C670" s="25"/>
      <c r="D670" s="25"/>
      <c r="E670" s="284"/>
      <c r="F670" s="25"/>
      <c r="G670" s="1"/>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25">
      <c r="A671" s="25"/>
      <c r="B671" s="136"/>
      <c r="C671" s="25"/>
      <c r="D671" s="25"/>
      <c r="E671" s="284"/>
      <c r="F671" s="25"/>
      <c r="G671" s="1"/>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25">
      <c r="A672" s="25"/>
      <c r="B672" s="136"/>
      <c r="C672" s="25"/>
      <c r="D672" s="25"/>
      <c r="E672" s="284"/>
      <c r="F672" s="25"/>
      <c r="G672" s="1"/>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25">
      <c r="A673" s="25"/>
      <c r="B673" s="136"/>
      <c r="C673" s="25"/>
      <c r="D673" s="25"/>
      <c r="E673" s="284"/>
      <c r="F673" s="25"/>
      <c r="G673" s="1"/>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25">
      <c r="A674" s="25"/>
      <c r="B674" s="136"/>
      <c r="C674" s="25"/>
      <c r="D674" s="25"/>
      <c r="E674" s="284"/>
      <c r="F674" s="25"/>
      <c r="G674" s="1"/>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25">
      <c r="A675" s="25"/>
      <c r="B675" s="136"/>
      <c r="C675" s="25"/>
      <c r="D675" s="25"/>
      <c r="E675" s="284"/>
      <c r="F675" s="25"/>
      <c r="G675" s="1"/>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25">
      <c r="A676" s="25"/>
      <c r="B676" s="136"/>
      <c r="C676" s="25"/>
      <c r="D676" s="25"/>
      <c r="E676" s="284"/>
      <c r="F676" s="25"/>
      <c r="G676" s="1"/>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25">
      <c r="A677" s="25"/>
      <c r="B677" s="136"/>
      <c r="C677" s="25"/>
      <c r="D677" s="25"/>
      <c r="E677" s="284"/>
      <c r="F677" s="25"/>
      <c r="G677" s="1"/>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25">
      <c r="A678" s="25"/>
      <c r="B678" s="136"/>
      <c r="C678" s="25"/>
      <c r="D678" s="25"/>
      <c r="E678" s="284"/>
      <c r="F678" s="25"/>
      <c r="G678" s="1"/>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25">
      <c r="A679" s="25"/>
      <c r="B679" s="136"/>
      <c r="C679" s="25"/>
      <c r="D679" s="25"/>
      <c r="E679" s="284"/>
      <c r="F679" s="25"/>
      <c r="G679" s="1"/>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25">
      <c r="A680" s="25"/>
      <c r="B680" s="136"/>
      <c r="C680" s="25"/>
      <c r="D680" s="25"/>
      <c r="E680" s="284"/>
      <c r="F680" s="25"/>
      <c r="G680" s="1"/>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25">
      <c r="A681" s="25"/>
      <c r="B681" s="136"/>
      <c r="C681" s="25"/>
      <c r="D681" s="25"/>
      <c r="E681" s="284"/>
      <c r="F681" s="25"/>
      <c r="G681" s="1"/>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25">
      <c r="A682" s="25"/>
      <c r="B682" s="136"/>
      <c r="C682" s="25"/>
      <c r="D682" s="25"/>
      <c r="E682" s="284"/>
      <c r="F682" s="25"/>
      <c r="G682" s="1"/>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25">
      <c r="A683" s="25"/>
      <c r="B683" s="136"/>
      <c r="C683" s="25"/>
      <c r="D683" s="25"/>
      <c r="E683" s="284"/>
      <c r="F683" s="25"/>
      <c r="G683" s="1"/>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25">
      <c r="A684" s="25"/>
      <c r="B684" s="136"/>
      <c r="C684" s="25"/>
      <c r="D684" s="25"/>
      <c r="E684" s="284"/>
      <c r="F684" s="25"/>
      <c r="G684" s="1"/>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25">
      <c r="A685" s="25"/>
      <c r="B685" s="136"/>
      <c r="C685" s="25"/>
      <c r="D685" s="25"/>
      <c r="E685" s="284"/>
      <c r="F685" s="25"/>
      <c r="G685" s="1"/>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25">
      <c r="A686" s="25"/>
      <c r="B686" s="136"/>
      <c r="C686" s="25"/>
      <c r="D686" s="25"/>
      <c r="E686" s="284"/>
      <c r="F686" s="25"/>
      <c r="G686" s="1"/>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25">
      <c r="A687" s="25"/>
      <c r="B687" s="136"/>
      <c r="C687" s="25"/>
      <c r="D687" s="25"/>
      <c r="E687" s="284"/>
      <c r="F687" s="25"/>
      <c r="G687" s="1"/>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25">
      <c r="A688" s="25"/>
      <c r="B688" s="136"/>
      <c r="C688" s="25"/>
      <c r="D688" s="25"/>
      <c r="E688" s="284"/>
      <c r="F688" s="25"/>
      <c r="G688" s="1"/>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25">
      <c r="A689" s="25"/>
      <c r="B689" s="136"/>
      <c r="C689" s="25"/>
      <c r="D689" s="25"/>
      <c r="E689" s="284"/>
      <c r="F689" s="25"/>
      <c r="G689" s="1"/>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25">
      <c r="A690" s="25"/>
      <c r="B690" s="136"/>
      <c r="C690" s="25"/>
      <c r="D690" s="25"/>
      <c r="E690" s="284"/>
      <c r="F690" s="25"/>
      <c r="G690" s="1"/>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25">
      <c r="A691" s="25"/>
      <c r="B691" s="136"/>
      <c r="C691" s="25"/>
      <c r="D691" s="25"/>
      <c r="E691" s="284"/>
      <c r="F691" s="25"/>
      <c r="G691" s="1"/>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25">
      <c r="A692" s="25"/>
      <c r="B692" s="136"/>
      <c r="C692" s="25"/>
      <c r="D692" s="25"/>
      <c r="E692" s="284"/>
      <c r="F692" s="25"/>
      <c r="G692" s="1"/>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25">
      <c r="A693" s="25"/>
      <c r="B693" s="136"/>
      <c r="C693" s="25"/>
      <c r="D693" s="25"/>
      <c r="E693" s="284"/>
      <c r="F693" s="25"/>
      <c r="G693" s="1"/>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25">
      <c r="A694" s="25"/>
      <c r="B694" s="136"/>
      <c r="C694" s="25"/>
      <c r="D694" s="25"/>
      <c r="E694" s="284"/>
      <c r="F694" s="25"/>
      <c r="G694" s="1"/>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25">
      <c r="A695" s="25"/>
      <c r="B695" s="136"/>
      <c r="C695" s="25"/>
      <c r="D695" s="25"/>
      <c r="E695" s="284"/>
      <c r="F695" s="25"/>
      <c r="G695" s="1"/>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25">
      <c r="A696" s="25"/>
      <c r="B696" s="136"/>
      <c r="C696" s="25"/>
      <c r="D696" s="25"/>
      <c r="E696" s="284"/>
      <c r="F696" s="25"/>
      <c r="G696" s="1"/>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25">
      <c r="A697" s="25"/>
      <c r="B697" s="136"/>
      <c r="C697" s="25"/>
      <c r="D697" s="25"/>
      <c r="E697" s="284"/>
      <c r="F697" s="25"/>
      <c r="G697" s="1"/>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25">
      <c r="A698" s="25"/>
      <c r="B698" s="136"/>
      <c r="C698" s="25"/>
      <c r="D698" s="25"/>
      <c r="E698" s="284"/>
      <c r="F698" s="25"/>
      <c r="G698" s="1"/>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25">
      <c r="A699" s="25"/>
      <c r="B699" s="136"/>
      <c r="C699" s="25"/>
      <c r="D699" s="25"/>
      <c r="E699" s="284"/>
      <c r="F699" s="25"/>
      <c r="G699" s="1"/>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25">
      <c r="A700" s="25"/>
      <c r="B700" s="136"/>
      <c r="C700" s="25"/>
      <c r="D700" s="25"/>
      <c r="E700" s="284"/>
      <c r="F700" s="25"/>
      <c r="G700" s="1"/>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25">
      <c r="A701" s="25"/>
      <c r="B701" s="136"/>
      <c r="C701" s="25"/>
      <c r="D701" s="25"/>
      <c r="E701" s="284"/>
      <c r="F701" s="25"/>
      <c r="G701" s="1"/>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25">
      <c r="A702" s="25"/>
      <c r="B702" s="136"/>
      <c r="C702" s="25"/>
      <c r="D702" s="25"/>
      <c r="E702" s="284"/>
      <c r="F702" s="25"/>
      <c r="G702" s="1"/>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25">
      <c r="A703" s="25"/>
      <c r="B703" s="136"/>
      <c r="C703" s="25"/>
      <c r="D703" s="25"/>
      <c r="E703" s="284"/>
      <c r="F703" s="25"/>
      <c r="G703" s="1"/>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25">
      <c r="A704" s="25"/>
      <c r="B704" s="136"/>
      <c r="C704" s="25"/>
      <c r="D704" s="25"/>
      <c r="E704" s="284"/>
      <c r="F704" s="25"/>
      <c r="G704" s="1"/>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25">
      <c r="A705" s="25"/>
      <c r="B705" s="136"/>
      <c r="C705" s="25"/>
      <c r="D705" s="25"/>
      <c r="E705" s="284"/>
      <c r="F705" s="25"/>
      <c r="G705" s="1"/>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25">
      <c r="A706" s="25"/>
      <c r="B706" s="136"/>
      <c r="C706" s="25"/>
      <c r="D706" s="25"/>
      <c r="E706" s="284"/>
      <c r="F706" s="25"/>
      <c r="G706" s="1"/>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25">
      <c r="A707" s="25"/>
      <c r="B707" s="136"/>
      <c r="C707" s="25"/>
      <c r="D707" s="25"/>
      <c r="E707" s="284"/>
      <c r="F707" s="25"/>
      <c r="G707" s="1"/>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25">
      <c r="A708" s="25"/>
      <c r="B708" s="136"/>
      <c r="C708" s="25"/>
      <c r="D708" s="25"/>
      <c r="E708" s="284"/>
      <c r="F708" s="25"/>
      <c r="G708" s="1"/>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25">
      <c r="A709" s="25"/>
      <c r="B709" s="136"/>
      <c r="C709" s="25"/>
      <c r="D709" s="25"/>
      <c r="E709" s="284"/>
      <c r="F709" s="25"/>
      <c r="G709" s="1"/>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25">
      <c r="A710" s="25"/>
      <c r="B710" s="136"/>
      <c r="C710" s="25"/>
      <c r="D710" s="25"/>
      <c r="E710" s="284"/>
      <c r="F710" s="25"/>
      <c r="G710" s="1"/>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25">
      <c r="A711" s="25"/>
      <c r="B711" s="136"/>
      <c r="C711" s="25"/>
      <c r="D711" s="25"/>
      <c r="E711" s="284"/>
      <c r="F711" s="25"/>
      <c r="G711" s="1"/>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25">
      <c r="A712" s="25"/>
      <c r="B712" s="136"/>
      <c r="C712" s="25"/>
      <c r="D712" s="25"/>
      <c r="E712" s="284"/>
      <c r="F712" s="25"/>
      <c r="G712" s="1"/>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25">
      <c r="A713" s="25"/>
      <c r="B713" s="136"/>
      <c r="C713" s="25"/>
      <c r="D713" s="25"/>
      <c r="E713" s="284"/>
      <c r="F713" s="25"/>
      <c r="G713" s="1"/>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25">
      <c r="A714" s="25"/>
      <c r="B714" s="136"/>
      <c r="C714" s="25"/>
      <c r="D714" s="25"/>
      <c r="E714" s="284"/>
      <c r="F714" s="25"/>
      <c r="G714" s="1"/>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25">
      <c r="A715" s="25"/>
      <c r="B715" s="136"/>
      <c r="C715" s="25"/>
      <c r="D715" s="25"/>
      <c r="E715" s="284"/>
      <c r="F715" s="25"/>
      <c r="G715" s="1"/>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25">
      <c r="A716" s="25"/>
      <c r="B716" s="136"/>
      <c r="C716" s="25"/>
      <c r="D716" s="25"/>
      <c r="E716" s="284"/>
      <c r="F716" s="25"/>
      <c r="G716" s="1"/>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25">
      <c r="A717" s="25"/>
      <c r="B717" s="136"/>
      <c r="C717" s="25"/>
      <c r="D717" s="25"/>
      <c r="E717" s="284"/>
      <c r="F717" s="25"/>
      <c r="G717" s="1"/>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25">
      <c r="A718" s="25"/>
      <c r="B718" s="136"/>
      <c r="C718" s="25"/>
      <c r="D718" s="25"/>
      <c r="E718" s="284"/>
      <c r="F718" s="25"/>
      <c r="G718" s="1"/>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25">
      <c r="A719" s="25"/>
      <c r="B719" s="136"/>
      <c r="C719" s="25"/>
      <c r="D719" s="25"/>
      <c r="E719" s="284"/>
      <c r="F719" s="25"/>
      <c r="G719" s="1"/>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25">
      <c r="A720" s="25"/>
      <c r="B720" s="136"/>
      <c r="C720" s="25"/>
      <c r="D720" s="25"/>
      <c r="E720" s="284"/>
      <c r="F720" s="25"/>
      <c r="G720" s="1"/>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25">
      <c r="A721" s="25"/>
      <c r="B721" s="136"/>
      <c r="C721" s="25"/>
      <c r="D721" s="25"/>
      <c r="E721" s="284"/>
      <c r="F721" s="25"/>
      <c r="G721" s="1"/>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25">
      <c r="A722" s="25"/>
      <c r="B722" s="136"/>
      <c r="C722" s="25"/>
      <c r="D722" s="25"/>
      <c r="E722" s="284"/>
      <c r="F722" s="25"/>
      <c r="G722" s="1"/>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25">
      <c r="A723" s="25"/>
      <c r="B723" s="136"/>
      <c r="C723" s="25"/>
      <c r="D723" s="25"/>
      <c r="E723" s="284"/>
      <c r="F723" s="25"/>
      <c r="G723" s="1"/>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25">
      <c r="A724" s="25"/>
      <c r="B724" s="136"/>
      <c r="C724" s="25"/>
      <c r="D724" s="25"/>
      <c r="E724" s="284"/>
      <c r="F724" s="25"/>
      <c r="G724" s="1"/>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25">
      <c r="A725" s="25"/>
      <c r="B725" s="136"/>
      <c r="C725" s="25"/>
      <c r="D725" s="25"/>
      <c r="E725" s="284"/>
      <c r="F725" s="25"/>
      <c r="G725" s="1"/>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25">
      <c r="A726" s="25"/>
      <c r="B726" s="136"/>
      <c r="C726" s="25"/>
      <c r="D726" s="25"/>
      <c r="E726" s="284"/>
      <c r="F726" s="25"/>
      <c r="G726" s="1"/>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25">
      <c r="A727" s="25"/>
      <c r="B727" s="136"/>
      <c r="C727" s="25"/>
      <c r="D727" s="25"/>
      <c r="E727" s="284"/>
      <c r="F727" s="25"/>
      <c r="G727" s="1"/>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25">
      <c r="A728" s="25"/>
      <c r="B728" s="136"/>
      <c r="C728" s="25"/>
      <c r="D728" s="25"/>
      <c r="E728" s="284"/>
      <c r="F728" s="25"/>
      <c r="G728" s="1"/>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25">
      <c r="A729" s="25"/>
      <c r="B729" s="136"/>
      <c r="C729" s="25"/>
      <c r="D729" s="25"/>
      <c r="E729" s="284"/>
      <c r="F729" s="25"/>
      <c r="G729" s="1"/>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25">
      <c r="A730" s="25"/>
      <c r="B730" s="136"/>
      <c r="C730" s="25"/>
      <c r="D730" s="25"/>
      <c r="E730" s="284"/>
      <c r="F730" s="25"/>
      <c r="G730" s="1"/>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25">
      <c r="A731" s="25"/>
      <c r="B731" s="136"/>
      <c r="C731" s="25"/>
      <c r="D731" s="25"/>
      <c r="E731" s="284"/>
      <c r="F731" s="25"/>
      <c r="G731" s="1"/>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25">
      <c r="A732" s="25"/>
      <c r="B732" s="136"/>
      <c r="C732" s="25"/>
      <c r="D732" s="25"/>
      <c r="E732" s="284"/>
      <c r="F732" s="25"/>
      <c r="G732" s="1"/>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25">
      <c r="A733" s="25"/>
      <c r="B733" s="136"/>
      <c r="C733" s="25"/>
      <c r="D733" s="25"/>
      <c r="E733" s="284"/>
      <c r="F733" s="25"/>
      <c r="G733" s="1"/>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25">
      <c r="A734" s="25"/>
      <c r="B734" s="136"/>
      <c r="C734" s="25"/>
      <c r="D734" s="25"/>
      <c r="E734" s="284"/>
      <c r="F734" s="25"/>
      <c r="G734" s="1"/>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25">
      <c r="A735" s="25"/>
      <c r="B735" s="136"/>
      <c r="C735" s="25"/>
      <c r="D735" s="25"/>
      <c r="E735" s="284"/>
      <c r="F735" s="25"/>
      <c r="G735" s="1"/>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25">
      <c r="A736" s="25"/>
      <c r="B736" s="136"/>
      <c r="C736" s="25"/>
      <c r="D736" s="25"/>
      <c r="E736" s="284"/>
      <c r="F736" s="25"/>
      <c r="G736" s="1"/>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25">
      <c r="A737" s="25"/>
      <c r="B737" s="136"/>
      <c r="C737" s="25"/>
      <c r="D737" s="25"/>
      <c r="E737" s="284"/>
      <c r="F737" s="25"/>
      <c r="G737" s="1"/>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25">
      <c r="A738" s="25"/>
      <c r="B738" s="136"/>
      <c r="C738" s="25"/>
      <c r="D738" s="25"/>
      <c r="E738" s="284"/>
      <c r="F738" s="25"/>
      <c r="G738" s="1"/>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25">
      <c r="A739" s="25"/>
      <c r="B739" s="136"/>
      <c r="C739" s="25"/>
      <c r="D739" s="25"/>
      <c r="E739" s="284"/>
      <c r="F739" s="25"/>
      <c r="G739" s="1"/>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25">
      <c r="A740" s="25"/>
      <c r="B740" s="136"/>
      <c r="C740" s="25"/>
      <c r="D740" s="25"/>
      <c r="E740" s="284"/>
      <c r="F740" s="25"/>
      <c r="G740" s="1"/>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25">
      <c r="A741" s="25"/>
      <c r="B741" s="136"/>
      <c r="C741" s="25"/>
      <c r="D741" s="25"/>
      <c r="E741" s="284"/>
      <c r="F741" s="25"/>
      <c r="G741" s="1"/>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25">
      <c r="A742" s="25"/>
      <c r="B742" s="136"/>
      <c r="C742" s="25"/>
      <c r="D742" s="25"/>
      <c r="E742" s="284"/>
      <c r="F742" s="25"/>
      <c r="G742" s="1"/>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25">
      <c r="A743" s="25"/>
      <c r="B743" s="136"/>
      <c r="C743" s="25"/>
      <c r="D743" s="25"/>
      <c r="E743" s="284"/>
      <c r="F743" s="25"/>
      <c r="G743" s="1"/>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25">
      <c r="A744" s="25"/>
      <c r="B744" s="136"/>
      <c r="C744" s="25"/>
      <c r="D744" s="25"/>
      <c r="E744" s="284"/>
      <c r="F744" s="25"/>
      <c r="G744" s="1"/>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25">
      <c r="A745" s="25"/>
      <c r="B745" s="136"/>
      <c r="C745" s="25"/>
      <c r="D745" s="25"/>
      <c r="E745" s="284"/>
      <c r="F745" s="25"/>
      <c r="G745" s="1"/>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25">
      <c r="A746" s="25"/>
      <c r="B746" s="136"/>
      <c r="C746" s="25"/>
      <c r="D746" s="25"/>
      <c r="E746" s="284"/>
      <c r="F746" s="25"/>
      <c r="G746" s="1"/>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25">
      <c r="A747" s="25"/>
      <c r="B747" s="136"/>
      <c r="C747" s="25"/>
      <c r="D747" s="25"/>
      <c r="E747" s="284"/>
      <c r="F747" s="25"/>
      <c r="G747" s="1"/>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25">
      <c r="A748" s="25"/>
      <c r="B748" s="136"/>
      <c r="C748" s="25"/>
      <c r="D748" s="25"/>
      <c r="E748" s="284"/>
      <c r="F748" s="25"/>
      <c r="G748" s="1"/>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25">
      <c r="A749" s="25"/>
      <c r="B749" s="136"/>
      <c r="C749" s="25"/>
      <c r="D749" s="25"/>
      <c r="E749" s="284"/>
      <c r="F749" s="25"/>
      <c r="G749" s="1"/>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25">
      <c r="A750" s="25"/>
      <c r="B750" s="136"/>
      <c r="C750" s="25"/>
      <c r="D750" s="25"/>
      <c r="E750" s="284"/>
      <c r="F750" s="25"/>
      <c r="G750" s="1"/>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25">
      <c r="A751" s="25"/>
      <c r="B751" s="136"/>
      <c r="C751" s="25"/>
      <c r="D751" s="25"/>
      <c r="E751" s="284"/>
      <c r="F751" s="25"/>
      <c r="G751" s="1"/>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25">
      <c r="A752" s="25"/>
      <c r="B752" s="136"/>
      <c r="C752" s="25"/>
      <c r="D752" s="25"/>
      <c r="E752" s="284"/>
      <c r="F752" s="25"/>
      <c r="G752" s="1"/>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25">
      <c r="A753" s="25"/>
      <c r="B753" s="136"/>
      <c r="C753" s="25"/>
      <c r="D753" s="25"/>
      <c r="E753" s="284"/>
      <c r="F753" s="25"/>
      <c r="G753" s="1"/>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25">
      <c r="A754" s="25"/>
      <c r="B754" s="136"/>
      <c r="C754" s="25"/>
      <c r="D754" s="25"/>
      <c r="E754" s="284"/>
      <c r="F754" s="25"/>
      <c r="G754" s="1"/>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25">
      <c r="A755" s="25"/>
      <c r="B755" s="136"/>
      <c r="C755" s="25"/>
      <c r="D755" s="25"/>
      <c r="E755" s="284"/>
      <c r="F755" s="25"/>
      <c r="G755" s="1"/>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25">
      <c r="A756" s="25"/>
      <c r="B756" s="136"/>
      <c r="C756" s="25"/>
      <c r="D756" s="25"/>
      <c r="E756" s="284"/>
      <c r="F756" s="25"/>
      <c r="G756" s="1"/>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25">
      <c r="A757" s="25"/>
      <c r="B757" s="136"/>
      <c r="C757" s="25"/>
      <c r="D757" s="25"/>
      <c r="E757" s="284"/>
      <c r="F757" s="25"/>
      <c r="G757" s="1"/>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25">
      <c r="A758" s="25"/>
      <c r="B758" s="136"/>
      <c r="C758" s="25"/>
      <c r="D758" s="25"/>
      <c r="E758" s="284"/>
      <c r="F758" s="25"/>
      <c r="G758" s="1"/>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25">
      <c r="A759" s="25"/>
      <c r="B759" s="136"/>
      <c r="C759" s="25"/>
      <c r="D759" s="25"/>
      <c r="E759" s="284"/>
      <c r="F759" s="25"/>
      <c r="G759" s="1"/>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25">
      <c r="A760" s="25"/>
      <c r="B760" s="136"/>
      <c r="C760" s="25"/>
      <c r="D760" s="25"/>
      <c r="E760" s="284"/>
      <c r="F760" s="25"/>
      <c r="G760" s="1"/>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25">
      <c r="A761" s="25"/>
      <c r="B761" s="136"/>
      <c r="C761" s="25"/>
      <c r="D761" s="25"/>
      <c r="E761" s="284"/>
      <c r="F761" s="25"/>
      <c r="G761" s="1"/>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25">
      <c r="A762" s="25"/>
      <c r="B762" s="136"/>
      <c r="C762" s="25"/>
      <c r="D762" s="25"/>
      <c r="E762" s="284"/>
      <c r="F762" s="25"/>
      <c r="G762" s="1"/>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25">
      <c r="A763" s="25"/>
      <c r="B763" s="136"/>
      <c r="C763" s="25"/>
      <c r="D763" s="25"/>
      <c r="E763" s="284"/>
      <c r="F763" s="25"/>
      <c r="G763" s="1"/>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25">
      <c r="A764" s="25"/>
      <c r="B764" s="136"/>
      <c r="C764" s="25"/>
      <c r="D764" s="25"/>
      <c r="E764" s="284"/>
      <c r="F764" s="25"/>
      <c r="G764" s="1"/>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25">
      <c r="A765" s="25"/>
      <c r="B765" s="136"/>
      <c r="C765" s="25"/>
      <c r="D765" s="25"/>
      <c r="E765" s="284"/>
      <c r="F765" s="25"/>
      <c r="G765" s="1"/>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25">
      <c r="A766" s="25"/>
      <c r="B766" s="136"/>
      <c r="C766" s="25"/>
      <c r="D766" s="25"/>
      <c r="E766" s="284"/>
      <c r="F766" s="25"/>
      <c r="G766" s="1"/>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25">
      <c r="A767" s="25"/>
      <c r="B767" s="136"/>
      <c r="C767" s="25"/>
      <c r="D767" s="25"/>
      <c r="E767" s="284"/>
      <c r="F767" s="25"/>
      <c r="G767" s="1"/>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25">
      <c r="A768" s="25"/>
      <c r="B768" s="136"/>
      <c r="C768" s="25"/>
      <c r="D768" s="25"/>
      <c r="E768" s="284"/>
      <c r="F768" s="25"/>
      <c r="G768" s="1"/>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25">
      <c r="A769" s="25"/>
      <c r="B769" s="136"/>
      <c r="C769" s="25"/>
      <c r="D769" s="25"/>
      <c r="E769" s="284"/>
      <c r="F769" s="25"/>
      <c r="G769" s="1"/>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25">
      <c r="A770" s="25"/>
      <c r="B770" s="136"/>
      <c r="C770" s="25"/>
      <c r="D770" s="25"/>
      <c r="E770" s="284"/>
      <c r="F770" s="25"/>
      <c r="G770" s="1"/>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25">
      <c r="A771" s="25"/>
      <c r="B771" s="136"/>
      <c r="C771" s="25"/>
      <c r="D771" s="25"/>
      <c r="E771" s="284"/>
      <c r="F771" s="25"/>
      <c r="G771" s="1"/>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25">
      <c r="A772" s="25"/>
      <c r="B772" s="136"/>
      <c r="C772" s="25"/>
      <c r="D772" s="25"/>
      <c r="E772" s="284"/>
      <c r="F772" s="25"/>
      <c r="G772" s="1"/>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25">
      <c r="A773" s="25"/>
      <c r="B773" s="136"/>
      <c r="C773" s="25"/>
      <c r="D773" s="25"/>
      <c r="E773" s="284"/>
      <c r="F773" s="25"/>
      <c r="G773" s="1"/>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25">
      <c r="A774" s="25"/>
      <c r="B774" s="136"/>
      <c r="C774" s="25"/>
      <c r="D774" s="25"/>
      <c r="E774" s="284"/>
      <c r="F774" s="25"/>
      <c r="G774" s="1"/>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25">
      <c r="A775" s="25"/>
      <c r="B775" s="136"/>
      <c r="C775" s="25"/>
      <c r="D775" s="25"/>
      <c r="E775" s="284"/>
      <c r="F775" s="25"/>
      <c r="G775" s="1"/>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25">
      <c r="A776" s="25"/>
      <c r="B776" s="136"/>
      <c r="C776" s="25"/>
      <c r="D776" s="25"/>
      <c r="E776" s="284"/>
      <c r="F776" s="25"/>
      <c r="G776" s="1"/>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25">
      <c r="A777" s="25"/>
      <c r="B777" s="136"/>
      <c r="C777" s="25"/>
      <c r="D777" s="25"/>
      <c r="E777" s="284"/>
      <c r="F777" s="25"/>
      <c r="G777" s="1"/>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25">
      <c r="A778" s="25"/>
      <c r="B778" s="136"/>
      <c r="C778" s="25"/>
      <c r="D778" s="25"/>
      <c r="E778" s="284"/>
      <c r="F778" s="25"/>
      <c r="G778" s="1"/>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25">
      <c r="A779" s="25"/>
      <c r="B779" s="136"/>
      <c r="C779" s="25"/>
      <c r="D779" s="25"/>
      <c r="E779" s="284"/>
      <c r="F779" s="25"/>
      <c r="G779" s="1"/>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25">
      <c r="A780" s="25"/>
      <c r="B780" s="136"/>
      <c r="C780" s="25"/>
      <c r="D780" s="25"/>
      <c r="E780" s="284"/>
      <c r="F780" s="25"/>
      <c r="G780" s="1"/>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25">
      <c r="A781" s="25"/>
      <c r="B781" s="136"/>
      <c r="C781" s="25"/>
      <c r="D781" s="25"/>
      <c r="E781" s="284"/>
      <c r="F781" s="25"/>
      <c r="G781" s="1"/>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25">
      <c r="A782" s="25"/>
      <c r="B782" s="136"/>
      <c r="C782" s="25"/>
      <c r="D782" s="25"/>
      <c r="E782" s="284"/>
      <c r="F782" s="25"/>
      <c r="G782" s="1"/>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25">
      <c r="A783" s="25"/>
      <c r="B783" s="136"/>
      <c r="C783" s="25"/>
      <c r="D783" s="25"/>
      <c r="E783" s="284"/>
      <c r="F783" s="25"/>
      <c r="G783" s="1"/>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25">
      <c r="A784" s="25"/>
      <c r="B784" s="136"/>
      <c r="C784" s="25"/>
      <c r="D784" s="25"/>
      <c r="E784" s="284"/>
      <c r="F784" s="25"/>
      <c r="G784" s="1"/>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25">
      <c r="A785" s="25"/>
      <c r="B785" s="136"/>
      <c r="C785" s="25"/>
      <c r="D785" s="25"/>
      <c r="E785" s="284"/>
      <c r="F785" s="25"/>
      <c r="G785" s="1"/>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25">
      <c r="A786" s="25"/>
      <c r="B786" s="136"/>
      <c r="C786" s="25"/>
      <c r="D786" s="25"/>
      <c r="E786" s="284"/>
      <c r="F786" s="25"/>
      <c r="G786" s="1"/>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25">
      <c r="A787" s="25"/>
      <c r="B787" s="136"/>
      <c r="C787" s="25"/>
      <c r="D787" s="25"/>
      <c r="E787" s="284"/>
      <c r="F787" s="25"/>
      <c r="G787" s="1"/>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25">
      <c r="A788" s="25"/>
      <c r="B788" s="136"/>
      <c r="C788" s="25"/>
      <c r="D788" s="25"/>
      <c r="E788" s="284"/>
      <c r="F788" s="25"/>
      <c r="G788" s="1"/>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25">
      <c r="A789" s="25"/>
      <c r="B789" s="136"/>
      <c r="C789" s="25"/>
      <c r="D789" s="25"/>
      <c r="E789" s="284"/>
      <c r="F789" s="25"/>
      <c r="G789" s="1"/>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25">
      <c r="A790" s="25"/>
      <c r="B790" s="136"/>
      <c r="C790" s="25"/>
      <c r="D790" s="25"/>
      <c r="E790" s="284"/>
      <c r="F790" s="25"/>
      <c r="G790" s="1"/>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25">
      <c r="A791" s="25"/>
      <c r="B791" s="136"/>
      <c r="C791" s="25"/>
      <c r="D791" s="25"/>
      <c r="E791" s="284"/>
      <c r="F791" s="25"/>
      <c r="G791" s="1"/>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25">
      <c r="A792" s="25"/>
      <c r="B792" s="136"/>
      <c r="C792" s="25"/>
      <c r="D792" s="25"/>
      <c r="E792" s="284"/>
      <c r="F792" s="25"/>
      <c r="G792" s="1"/>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25">
      <c r="A793" s="25"/>
      <c r="B793" s="136"/>
      <c r="C793" s="25"/>
      <c r="D793" s="25"/>
      <c r="E793" s="284"/>
      <c r="F793" s="25"/>
      <c r="G793" s="1"/>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25">
      <c r="A794" s="25"/>
      <c r="B794" s="136"/>
      <c r="C794" s="25"/>
      <c r="D794" s="25"/>
      <c r="E794" s="284"/>
      <c r="F794" s="25"/>
      <c r="G794" s="1"/>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25">
      <c r="A795" s="25"/>
      <c r="B795" s="136"/>
      <c r="C795" s="25"/>
      <c r="D795" s="25"/>
      <c r="E795" s="284"/>
      <c r="F795" s="25"/>
      <c r="G795" s="1"/>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25">
      <c r="A796" s="25"/>
      <c r="B796" s="136"/>
      <c r="C796" s="25"/>
      <c r="D796" s="25"/>
      <c r="E796" s="284"/>
      <c r="F796" s="25"/>
      <c r="G796" s="1"/>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25">
      <c r="A797" s="25"/>
      <c r="B797" s="136"/>
      <c r="C797" s="25"/>
      <c r="D797" s="25"/>
      <c r="E797" s="284"/>
      <c r="F797" s="25"/>
      <c r="G797" s="1"/>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25">
      <c r="A798" s="25"/>
      <c r="B798" s="136"/>
      <c r="C798" s="25"/>
      <c r="D798" s="25"/>
      <c r="E798" s="284"/>
      <c r="F798" s="25"/>
      <c r="G798" s="1"/>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25">
      <c r="A799" s="25"/>
      <c r="B799" s="136"/>
      <c r="C799" s="25"/>
      <c r="D799" s="25"/>
      <c r="E799" s="284"/>
      <c r="F799" s="25"/>
      <c r="G799" s="1"/>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25">
      <c r="A800" s="25"/>
      <c r="B800" s="136"/>
      <c r="C800" s="25"/>
      <c r="D800" s="25"/>
      <c r="E800" s="284"/>
      <c r="F800" s="25"/>
      <c r="G800" s="1"/>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25">
      <c r="A801" s="25"/>
      <c r="B801" s="136"/>
      <c r="C801" s="25"/>
      <c r="D801" s="25"/>
      <c r="E801" s="284"/>
      <c r="F801" s="25"/>
      <c r="G801" s="1"/>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25">
      <c r="A802" s="25"/>
      <c r="B802" s="136"/>
      <c r="C802" s="25"/>
      <c r="D802" s="25"/>
      <c r="E802" s="284"/>
      <c r="F802" s="25"/>
      <c r="G802" s="1"/>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25">
      <c r="A803" s="25"/>
      <c r="B803" s="136"/>
      <c r="C803" s="25"/>
      <c r="D803" s="25"/>
      <c r="E803" s="284"/>
      <c r="F803" s="25"/>
      <c r="G803" s="1"/>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25">
      <c r="A804" s="25"/>
      <c r="B804" s="136"/>
      <c r="C804" s="25"/>
      <c r="D804" s="25"/>
      <c r="E804" s="284"/>
      <c r="F804" s="25"/>
      <c r="G804" s="1"/>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25">
      <c r="A805" s="25"/>
      <c r="B805" s="136"/>
      <c r="C805" s="25"/>
      <c r="D805" s="25"/>
      <c r="E805" s="284"/>
      <c r="F805" s="25"/>
      <c r="G805" s="1"/>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25">
      <c r="A806" s="25"/>
      <c r="B806" s="136"/>
      <c r="C806" s="25"/>
      <c r="D806" s="25"/>
      <c r="E806" s="284"/>
      <c r="F806" s="25"/>
      <c r="G806" s="1"/>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25">
      <c r="A807" s="25"/>
      <c r="B807" s="136"/>
      <c r="C807" s="25"/>
      <c r="D807" s="25"/>
      <c r="E807" s="284"/>
      <c r="F807" s="25"/>
      <c r="G807" s="1"/>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25">
      <c r="A808" s="25"/>
      <c r="B808" s="136"/>
      <c r="C808" s="25"/>
      <c r="D808" s="25"/>
      <c r="E808" s="284"/>
      <c r="F808" s="25"/>
      <c r="G808" s="1"/>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25">
      <c r="A809" s="25"/>
      <c r="B809" s="136"/>
      <c r="C809" s="25"/>
      <c r="D809" s="25"/>
      <c r="E809" s="284"/>
      <c r="F809" s="25"/>
      <c r="G809" s="1"/>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25">
      <c r="A810" s="25"/>
      <c r="B810" s="136"/>
      <c r="C810" s="25"/>
      <c r="D810" s="25"/>
      <c r="E810" s="284"/>
      <c r="F810" s="25"/>
      <c r="G810" s="1"/>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25">
      <c r="A811" s="25"/>
      <c r="B811" s="136"/>
      <c r="C811" s="25"/>
      <c r="D811" s="25"/>
      <c r="E811" s="284"/>
      <c r="F811" s="25"/>
      <c r="G811" s="1"/>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25">
      <c r="A812" s="25"/>
      <c r="B812" s="136"/>
      <c r="C812" s="25"/>
      <c r="D812" s="25"/>
      <c r="E812" s="284"/>
      <c r="F812" s="25"/>
      <c r="G812" s="1"/>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25">
      <c r="A813" s="25"/>
      <c r="B813" s="136"/>
      <c r="C813" s="25"/>
      <c r="D813" s="25"/>
      <c r="E813" s="284"/>
      <c r="F813" s="25"/>
      <c r="G813" s="1"/>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25">
      <c r="A814" s="25"/>
      <c r="B814" s="136"/>
      <c r="C814" s="25"/>
      <c r="D814" s="25"/>
      <c r="E814" s="284"/>
      <c r="F814" s="25"/>
      <c r="G814" s="1"/>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25">
      <c r="A815" s="25"/>
      <c r="B815" s="136"/>
      <c r="C815" s="25"/>
      <c r="D815" s="25"/>
      <c r="E815" s="284"/>
      <c r="F815" s="25"/>
      <c r="G815" s="1"/>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25">
      <c r="A816" s="25"/>
      <c r="B816" s="136"/>
      <c r="C816" s="25"/>
      <c r="D816" s="25"/>
      <c r="E816" s="284"/>
      <c r="F816" s="25"/>
      <c r="G816" s="1"/>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25">
      <c r="A817" s="25"/>
      <c r="B817" s="136"/>
      <c r="C817" s="25"/>
      <c r="D817" s="25"/>
      <c r="E817" s="284"/>
      <c r="F817" s="25"/>
      <c r="G817" s="1"/>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25">
      <c r="A818" s="25"/>
      <c r="B818" s="136"/>
      <c r="C818" s="25"/>
      <c r="D818" s="25"/>
      <c r="E818" s="284"/>
      <c r="F818" s="25"/>
      <c r="G818" s="1"/>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25">
      <c r="A819" s="25"/>
      <c r="B819" s="136"/>
      <c r="C819" s="25"/>
      <c r="D819" s="25"/>
      <c r="E819" s="284"/>
      <c r="F819" s="25"/>
      <c r="G819" s="1"/>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25">
      <c r="A820" s="25"/>
      <c r="B820" s="136"/>
      <c r="C820" s="25"/>
      <c r="D820" s="25"/>
      <c r="E820" s="284"/>
      <c r="F820" s="25"/>
      <c r="G820" s="1"/>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25">
      <c r="A821" s="25"/>
      <c r="B821" s="136"/>
      <c r="C821" s="25"/>
      <c r="D821" s="25"/>
      <c r="E821" s="284"/>
      <c r="F821" s="25"/>
      <c r="G821" s="1"/>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25">
      <c r="A822" s="25"/>
      <c r="B822" s="136"/>
      <c r="C822" s="25"/>
      <c r="D822" s="25"/>
      <c r="E822" s="284"/>
      <c r="F822" s="25"/>
      <c r="G822" s="1"/>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25">
      <c r="A823" s="25"/>
      <c r="B823" s="136"/>
      <c r="C823" s="25"/>
      <c r="D823" s="25"/>
      <c r="E823" s="284"/>
      <c r="F823" s="25"/>
      <c r="G823" s="1"/>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25">
      <c r="A824" s="25"/>
      <c r="B824" s="136"/>
      <c r="C824" s="25"/>
      <c r="D824" s="25"/>
      <c r="E824" s="284"/>
      <c r="F824" s="25"/>
      <c r="G824" s="1"/>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25">
      <c r="A825" s="25"/>
      <c r="B825" s="136"/>
      <c r="C825" s="25"/>
      <c r="D825" s="25"/>
      <c r="E825" s="284"/>
      <c r="F825" s="25"/>
      <c r="G825" s="1"/>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25">
      <c r="A826" s="25"/>
      <c r="B826" s="136"/>
      <c r="C826" s="25"/>
      <c r="D826" s="25"/>
      <c r="E826" s="284"/>
      <c r="F826" s="25"/>
      <c r="G826" s="1"/>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25">
      <c r="A827" s="25"/>
      <c r="B827" s="136"/>
      <c r="C827" s="25"/>
      <c r="D827" s="25"/>
      <c r="E827" s="284"/>
      <c r="F827" s="25"/>
      <c r="G827" s="1"/>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25">
      <c r="A828" s="25"/>
      <c r="B828" s="136"/>
      <c r="C828" s="25"/>
      <c r="D828" s="25"/>
      <c r="E828" s="284"/>
      <c r="F828" s="25"/>
      <c r="G828" s="1"/>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25">
      <c r="A829" s="25"/>
      <c r="B829" s="136"/>
      <c r="C829" s="25"/>
      <c r="D829" s="25"/>
      <c r="E829" s="284"/>
      <c r="F829" s="25"/>
      <c r="G829" s="1"/>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25">
      <c r="A830" s="25"/>
      <c r="B830" s="136"/>
      <c r="C830" s="25"/>
      <c r="D830" s="25"/>
      <c r="E830" s="284"/>
      <c r="F830" s="25"/>
      <c r="G830" s="1"/>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25">
      <c r="A831" s="25"/>
      <c r="B831" s="136"/>
      <c r="C831" s="25"/>
      <c r="D831" s="25"/>
      <c r="E831" s="284"/>
      <c r="F831" s="25"/>
      <c r="G831" s="1"/>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25">
      <c r="A832" s="25"/>
      <c r="B832" s="136"/>
      <c r="C832" s="25"/>
      <c r="D832" s="25"/>
      <c r="E832" s="284"/>
      <c r="F832" s="25"/>
      <c r="G832" s="1"/>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25">
      <c r="A833" s="25"/>
      <c r="B833" s="136"/>
      <c r="C833" s="25"/>
      <c r="D833" s="25"/>
      <c r="E833" s="284"/>
      <c r="F833" s="25"/>
      <c r="G833" s="1"/>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25">
      <c r="A834" s="25"/>
      <c r="B834" s="136"/>
      <c r="C834" s="25"/>
      <c r="D834" s="25"/>
      <c r="E834" s="284"/>
      <c r="F834" s="25"/>
      <c r="G834" s="1"/>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25">
      <c r="A835" s="25"/>
      <c r="B835" s="136"/>
      <c r="C835" s="25"/>
      <c r="D835" s="25"/>
      <c r="E835" s="284"/>
      <c r="F835" s="25"/>
      <c r="G835" s="1"/>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25">
      <c r="A836" s="25"/>
      <c r="B836" s="136"/>
      <c r="C836" s="25"/>
      <c r="D836" s="25"/>
      <c r="E836" s="284"/>
      <c r="F836" s="25"/>
      <c r="G836" s="1"/>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25">
      <c r="A837" s="25"/>
      <c r="B837" s="136"/>
      <c r="C837" s="25"/>
      <c r="D837" s="25"/>
      <c r="E837" s="284"/>
      <c r="F837" s="25"/>
      <c r="G837" s="1"/>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25">
      <c r="A838" s="25"/>
      <c r="B838" s="136"/>
      <c r="C838" s="25"/>
      <c r="D838" s="25"/>
      <c r="E838" s="284"/>
      <c r="F838" s="25"/>
      <c r="G838" s="1"/>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25">
      <c r="A839" s="25"/>
      <c r="B839" s="136"/>
      <c r="C839" s="25"/>
      <c r="D839" s="25"/>
      <c r="E839" s="284"/>
      <c r="F839" s="25"/>
      <c r="G839" s="1"/>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25">
      <c r="A840" s="25"/>
      <c r="B840" s="136"/>
      <c r="C840" s="25"/>
      <c r="D840" s="25"/>
      <c r="E840" s="284"/>
      <c r="F840" s="25"/>
      <c r="G840" s="1"/>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25">
      <c r="A841" s="25"/>
      <c r="B841" s="136"/>
      <c r="C841" s="25"/>
      <c r="D841" s="25"/>
      <c r="E841" s="284"/>
      <c r="F841" s="25"/>
      <c r="G841" s="1"/>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25">
      <c r="A842" s="25"/>
      <c r="B842" s="136"/>
      <c r="C842" s="25"/>
      <c r="D842" s="25"/>
      <c r="E842" s="284"/>
      <c r="F842" s="25"/>
      <c r="G842" s="1"/>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25">
      <c r="A843" s="25"/>
      <c r="B843" s="136"/>
      <c r="C843" s="25"/>
      <c r="D843" s="25"/>
      <c r="E843" s="284"/>
      <c r="F843" s="25"/>
      <c r="G843" s="1"/>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25">
      <c r="A844" s="25"/>
      <c r="B844" s="136"/>
      <c r="C844" s="25"/>
      <c r="D844" s="25"/>
      <c r="E844" s="284"/>
      <c r="F844" s="25"/>
      <c r="G844" s="1"/>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25">
      <c r="A845" s="25"/>
      <c r="B845" s="136"/>
      <c r="C845" s="25"/>
      <c r="D845" s="25"/>
      <c r="E845" s="284"/>
      <c r="F845" s="25"/>
      <c r="G845" s="1"/>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25">
      <c r="A846" s="25"/>
      <c r="B846" s="136"/>
      <c r="C846" s="25"/>
      <c r="D846" s="25"/>
      <c r="E846" s="284"/>
      <c r="F846" s="25"/>
      <c r="G846" s="1"/>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25">
      <c r="A847" s="25"/>
      <c r="B847" s="136"/>
      <c r="C847" s="25"/>
      <c r="D847" s="25"/>
      <c r="E847" s="284"/>
      <c r="F847" s="25"/>
      <c r="G847" s="1"/>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25">
      <c r="A848" s="25"/>
      <c r="B848" s="136"/>
      <c r="C848" s="25"/>
      <c r="D848" s="25"/>
      <c r="E848" s="284"/>
      <c r="F848" s="25"/>
      <c r="G848" s="1"/>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25">
      <c r="A849" s="25"/>
      <c r="B849" s="136"/>
      <c r="C849" s="25"/>
      <c r="D849" s="25"/>
      <c r="E849" s="284"/>
      <c r="F849" s="25"/>
      <c r="G849" s="1"/>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25">
      <c r="A850" s="25"/>
      <c r="B850" s="136"/>
      <c r="C850" s="25"/>
      <c r="D850" s="25"/>
      <c r="E850" s="284"/>
      <c r="F850" s="25"/>
      <c r="G850" s="1"/>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25">
      <c r="A851" s="25"/>
      <c r="B851" s="136"/>
      <c r="C851" s="25"/>
      <c r="D851" s="25"/>
      <c r="E851" s="284"/>
      <c r="F851" s="25"/>
      <c r="G851" s="1"/>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25">
      <c r="A852" s="25"/>
      <c r="B852" s="136"/>
      <c r="C852" s="25"/>
      <c r="D852" s="25"/>
      <c r="E852" s="284"/>
      <c r="F852" s="25"/>
      <c r="G852" s="1"/>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25">
      <c r="A853" s="25"/>
      <c r="B853" s="136"/>
      <c r="C853" s="25"/>
      <c r="D853" s="25"/>
      <c r="E853" s="284"/>
      <c r="F853" s="25"/>
      <c r="G853" s="1"/>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25">
      <c r="A854" s="25"/>
      <c r="B854" s="136"/>
      <c r="C854" s="25"/>
      <c r="D854" s="25"/>
      <c r="E854" s="284"/>
      <c r="F854" s="25"/>
      <c r="G854" s="1"/>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25">
      <c r="A855" s="25"/>
      <c r="B855" s="136"/>
      <c r="C855" s="25"/>
      <c r="D855" s="25"/>
      <c r="E855" s="284"/>
      <c r="F855" s="25"/>
      <c r="G855" s="1"/>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25">
      <c r="A856" s="25"/>
      <c r="B856" s="136"/>
      <c r="C856" s="25"/>
      <c r="D856" s="25"/>
      <c r="E856" s="284"/>
      <c r="F856" s="25"/>
      <c r="G856" s="1"/>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25">
      <c r="A857" s="25"/>
      <c r="B857" s="136"/>
      <c r="C857" s="25"/>
      <c r="D857" s="25"/>
      <c r="E857" s="284"/>
      <c r="F857" s="25"/>
      <c r="G857" s="1"/>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25">
      <c r="A858" s="25"/>
      <c r="B858" s="136"/>
      <c r="C858" s="25"/>
      <c r="D858" s="25"/>
      <c r="E858" s="284"/>
      <c r="F858" s="25"/>
      <c r="G858" s="1"/>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25">
      <c r="A859" s="25"/>
      <c r="B859" s="136"/>
      <c r="C859" s="25"/>
      <c r="D859" s="25"/>
      <c r="E859" s="284"/>
      <c r="F859" s="25"/>
      <c r="G859" s="1"/>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25">
      <c r="A860" s="25"/>
      <c r="B860" s="136"/>
      <c r="C860" s="25"/>
      <c r="D860" s="25"/>
      <c r="E860" s="284"/>
      <c r="F860" s="25"/>
      <c r="G860" s="1"/>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25">
      <c r="A861" s="25"/>
      <c r="B861" s="136"/>
      <c r="C861" s="25"/>
      <c r="D861" s="25"/>
      <c r="E861" s="284"/>
      <c r="F861" s="25"/>
      <c r="G861" s="1"/>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25">
      <c r="A862" s="25"/>
      <c r="B862" s="136"/>
      <c r="C862" s="25"/>
      <c r="D862" s="25"/>
      <c r="E862" s="284"/>
      <c r="F862" s="25"/>
      <c r="G862" s="1"/>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25">
      <c r="A863" s="25"/>
      <c r="B863" s="136"/>
      <c r="C863" s="25"/>
      <c r="D863" s="25"/>
      <c r="E863" s="284"/>
      <c r="F863" s="25"/>
      <c r="G863" s="1"/>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25">
      <c r="A864" s="25"/>
      <c r="B864" s="136"/>
      <c r="C864" s="25"/>
      <c r="D864" s="25"/>
      <c r="E864" s="284"/>
      <c r="F864" s="25"/>
      <c r="G864" s="1"/>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25">
      <c r="A865" s="25"/>
      <c r="B865" s="136"/>
      <c r="C865" s="25"/>
      <c r="D865" s="25"/>
      <c r="E865" s="284"/>
      <c r="F865" s="25"/>
      <c r="G865" s="1"/>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25">
      <c r="A866" s="25"/>
      <c r="B866" s="136"/>
      <c r="C866" s="25"/>
      <c r="D866" s="25"/>
      <c r="E866" s="284"/>
      <c r="F866" s="25"/>
      <c r="G866" s="1"/>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25">
      <c r="A867" s="25"/>
      <c r="B867" s="136"/>
      <c r="C867" s="25"/>
      <c r="D867" s="25"/>
      <c r="E867" s="284"/>
      <c r="F867" s="25"/>
      <c r="G867" s="1"/>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25">
      <c r="A868" s="25"/>
      <c r="B868" s="136"/>
      <c r="C868" s="25"/>
      <c r="D868" s="25"/>
      <c r="E868" s="284"/>
      <c r="F868" s="25"/>
      <c r="G868" s="1"/>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25">
      <c r="A869" s="25"/>
      <c r="B869" s="136"/>
      <c r="C869" s="25"/>
      <c r="D869" s="25"/>
      <c r="E869" s="284"/>
      <c r="F869" s="25"/>
      <c r="G869" s="1"/>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25">
      <c r="A870" s="25"/>
      <c r="B870" s="136"/>
      <c r="C870" s="25"/>
      <c r="D870" s="25"/>
      <c r="E870" s="284"/>
      <c r="F870" s="25"/>
      <c r="G870" s="1"/>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25">
      <c r="A871" s="25"/>
      <c r="B871" s="136"/>
      <c r="C871" s="25"/>
      <c r="D871" s="25"/>
      <c r="E871" s="284"/>
      <c r="F871" s="25"/>
      <c r="G871" s="1"/>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25">
      <c r="A872" s="25"/>
      <c r="B872" s="136"/>
      <c r="C872" s="25"/>
      <c r="D872" s="25"/>
      <c r="E872" s="284"/>
      <c r="F872" s="25"/>
      <c r="G872" s="1"/>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25">
      <c r="A873" s="25"/>
      <c r="B873" s="136"/>
      <c r="C873" s="25"/>
      <c r="D873" s="25"/>
      <c r="E873" s="284"/>
      <c r="F873" s="25"/>
      <c r="G873" s="1"/>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25">
      <c r="A874" s="25"/>
      <c r="B874" s="136"/>
      <c r="C874" s="25"/>
      <c r="D874" s="25"/>
      <c r="E874" s="284"/>
      <c r="F874" s="25"/>
      <c r="G874" s="1"/>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25">
      <c r="A875" s="25"/>
      <c r="B875" s="136"/>
      <c r="C875" s="25"/>
      <c r="D875" s="25"/>
      <c r="E875" s="284"/>
      <c r="F875" s="25"/>
      <c r="G875" s="1"/>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25">
      <c r="A876" s="25"/>
      <c r="B876" s="136"/>
      <c r="C876" s="25"/>
      <c r="D876" s="25"/>
      <c r="E876" s="284"/>
      <c r="F876" s="25"/>
      <c r="G876" s="1"/>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25">
      <c r="A877" s="25"/>
      <c r="B877" s="136"/>
      <c r="C877" s="25"/>
      <c r="D877" s="25"/>
      <c r="E877" s="284"/>
      <c r="F877" s="25"/>
      <c r="G877" s="1"/>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25">
      <c r="A878" s="25"/>
      <c r="B878" s="136"/>
      <c r="C878" s="25"/>
      <c r="D878" s="25"/>
      <c r="E878" s="284"/>
      <c r="F878" s="25"/>
      <c r="G878" s="1"/>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25">
      <c r="A879" s="25"/>
      <c r="B879" s="136"/>
      <c r="C879" s="25"/>
      <c r="D879" s="25"/>
      <c r="E879" s="284"/>
      <c r="F879" s="25"/>
      <c r="G879" s="1"/>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25">
      <c r="A880" s="25"/>
      <c r="B880" s="136"/>
      <c r="C880" s="25"/>
      <c r="D880" s="25"/>
      <c r="E880" s="284"/>
      <c r="F880" s="25"/>
      <c r="G880" s="1"/>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25">
      <c r="A881" s="25"/>
      <c r="B881" s="136"/>
      <c r="C881" s="25"/>
      <c r="D881" s="25"/>
      <c r="E881" s="284"/>
      <c r="F881" s="25"/>
      <c r="G881" s="1"/>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25">
      <c r="A882" s="25"/>
      <c r="B882" s="136"/>
      <c r="C882" s="25"/>
      <c r="D882" s="25"/>
      <c r="E882" s="284"/>
      <c r="F882" s="25"/>
      <c r="G882" s="1"/>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25">
      <c r="A883" s="25"/>
      <c r="B883" s="136"/>
      <c r="C883" s="25"/>
      <c r="D883" s="25"/>
      <c r="E883" s="284"/>
      <c r="F883" s="25"/>
      <c r="G883" s="1"/>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25">
      <c r="A884" s="25"/>
      <c r="B884" s="136"/>
      <c r="C884" s="25"/>
      <c r="D884" s="25"/>
      <c r="E884" s="284"/>
      <c r="F884" s="25"/>
      <c r="G884" s="1"/>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25">
      <c r="A885" s="25"/>
      <c r="B885" s="136"/>
      <c r="C885" s="25"/>
      <c r="D885" s="25"/>
      <c r="E885" s="284"/>
      <c r="F885" s="25"/>
      <c r="G885" s="1"/>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25">
      <c r="A886" s="25"/>
      <c r="B886" s="136"/>
      <c r="C886" s="25"/>
      <c r="D886" s="25"/>
      <c r="E886" s="284"/>
      <c r="F886" s="25"/>
      <c r="G886" s="1"/>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25">
      <c r="A887" s="25"/>
      <c r="B887" s="136"/>
      <c r="C887" s="25"/>
      <c r="D887" s="25"/>
      <c r="E887" s="284"/>
      <c r="F887" s="25"/>
      <c r="G887" s="1"/>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25">
      <c r="A888" s="25"/>
      <c r="B888" s="136"/>
      <c r="C888" s="25"/>
      <c r="D888" s="25"/>
      <c r="E888" s="284"/>
      <c r="F888" s="25"/>
      <c r="G888" s="1"/>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25">
      <c r="A889" s="25"/>
      <c r="B889" s="136"/>
      <c r="C889" s="25"/>
      <c r="D889" s="25"/>
      <c r="E889" s="284"/>
      <c r="F889" s="25"/>
      <c r="G889" s="1"/>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25">
      <c r="A890" s="25"/>
      <c r="B890" s="136"/>
      <c r="C890" s="25"/>
      <c r="D890" s="25"/>
      <c r="E890" s="284"/>
      <c r="F890" s="25"/>
      <c r="G890" s="1"/>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25">
      <c r="A891" s="25"/>
      <c r="B891" s="136"/>
      <c r="C891" s="25"/>
      <c r="D891" s="25"/>
      <c r="E891" s="284"/>
      <c r="F891" s="25"/>
      <c r="G891" s="1"/>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25">
      <c r="A892" s="25"/>
      <c r="B892" s="136"/>
      <c r="C892" s="25"/>
      <c r="D892" s="25"/>
      <c r="E892" s="284"/>
      <c r="F892" s="25"/>
      <c r="G892" s="1"/>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25">
      <c r="A893" s="25"/>
      <c r="B893" s="136"/>
      <c r="C893" s="25"/>
      <c r="D893" s="25"/>
      <c r="E893" s="284"/>
      <c r="F893" s="25"/>
      <c r="G893" s="1"/>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25">
      <c r="A894" s="25"/>
      <c r="B894" s="136"/>
      <c r="C894" s="25"/>
      <c r="D894" s="25"/>
      <c r="E894" s="284"/>
      <c r="F894" s="25"/>
      <c r="G894" s="1"/>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25">
      <c r="A895" s="25"/>
      <c r="B895" s="136"/>
      <c r="C895" s="25"/>
      <c r="D895" s="25"/>
      <c r="E895" s="284"/>
      <c r="F895" s="25"/>
      <c r="G895" s="1"/>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25">
      <c r="A896" s="25"/>
      <c r="B896" s="136"/>
      <c r="C896" s="25"/>
      <c r="D896" s="25"/>
      <c r="E896" s="284"/>
      <c r="F896" s="25"/>
      <c r="G896" s="1"/>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25">
      <c r="A897" s="25"/>
      <c r="B897" s="136"/>
      <c r="C897" s="25"/>
      <c r="D897" s="25"/>
      <c r="E897" s="284"/>
      <c r="F897" s="25"/>
      <c r="G897" s="1"/>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25">
      <c r="A898" s="25"/>
      <c r="B898" s="136"/>
      <c r="C898" s="25"/>
      <c r="D898" s="25"/>
      <c r="E898" s="284"/>
      <c r="F898" s="25"/>
      <c r="G898" s="1"/>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25">
      <c r="A899" s="25"/>
      <c r="B899" s="136"/>
      <c r="C899" s="25"/>
      <c r="D899" s="25"/>
      <c r="E899" s="284"/>
      <c r="F899" s="25"/>
      <c r="G899" s="1"/>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25">
      <c r="A900" s="25"/>
      <c r="B900" s="136"/>
      <c r="C900" s="25"/>
      <c r="D900" s="25"/>
      <c r="E900" s="284"/>
      <c r="F900" s="25"/>
      <c r="G900" s="1"/>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25">
      <c r="A901" s="25"/>
      <c r="B901" s="136"/>
      <c r="C901" s="25"/>
      <c r="D901" s="25"/>
      <c r="E901" s="284"/>
      <c r="F901" s="25"/>
      <c r="G901" s="1"/>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25">
      <c r="A902" s="25"/>
      <c r="B902" s="136"/>
      <c r="C902" s="25"/>
      <c r="D902" s="25"/>
      <c r="E902" s="284"/>
      <c r="F902" s="25"/>
      <c r="G902" s="1"/>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25">
      <c r="A903" s="25"/>
      <c r="B903" s="136"/>
      <c r="C903" s="25"/>
      <c r="D903" s="25"/>
      <c r="E903" s="284"/>
      <c r="F903" s="25"/>
      <c r="G903" s="1"/>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25">
      <c r="A904" s="25"/>
      <c r="B904" s="136"/>
      <c r="C904" s="25"/>
      <c r="D904" s="25"/>
      <c r="E904" s="284"/>
      <c r="F904" s="25"/>
      <c r="G904" s="1"/>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25">
      <c r="A905" s="25"/>
      <c r="B905" s="136"/>
      <c r="C905" s="25"/>
      <c r="D905" s="25"/>
      <c r="E905" s="284"/>
      <c r="F905" s="25"/>
      <c r="G905" s="1"/>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25">
      <c r="A906" s="25"/>
      <c r="B906" s="136"/>
      <c r="C906" s="25"/>
      <c r="D906" s="25"/>
      <c r="E906" s="284"/>
      <c r="F906" s="25"/>
      <c r="G906" s="1"/>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25">
      <c r="A907" s="25"/>
      <c r="B907" s="136"/>
      <c r="C907" s="25"/>
      <c r="D907" s="25"/>
      <c r="E907" s="284"/>
      <c r="F907" s="25"/>
      <c r="G907" s="1"/>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25">
      <c r="A908" s="25"/>
      <c r="B908" s="136"/>
      <c r="C908" s="25"/>
      <c r="D908" s="25"/>
      <c r="E908" s="284"/>
      <c r="F908" s="25"/>
      <c r="G908" s="1"/>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25">
      <c r="A909" s="25"/>
      <c r="B909" s="136"/>
      <c r="C909" s="25"/>
      <c r="D909" s="25"/>
      <c r="E909" s="284"/>
      <c r="F909" s="25"/>
      <c r="G909" s="1"/>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25">
      <c r="A910" s="25"/>
      <c r="B910" s="136"/>
      <c r="C910" s="25"/>
      <c r="D910" s="25"/>
      <c r="E910" s="284"/>
      <c r="F910" s="25"/>
      <c r="G910" s="1"/>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25">
      <c r="A911" s="25"/>
      <c r="B911" s="136"/>
      <c r="C911" s="25"/>
      <c r="D911" s="25"/>
      <c r="E911" s="284"/>
      <c r="F911" s="25"/>
      <c r="G911" s="1"/>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25">
      <c r="A912" s="25"/>
      <c r="B912" s="136"/>
      <c r="C912" s="25"/>
      <c r="D912" s="25"/>
      <c r="E912" s="284"/>
      <c r="F912" s="25"/>
      <c r="G912" s="1"/>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25">
      <c r="A913" s="25"/>
      <c r="B913" s="136"/>
      <c r="C913" s="25"/>
      <c r="D913" s="25"/>
      <c r="E913" s="284"/>
      <c r="F913" s="25"/>
      <c r="G913" s="1"/>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25">
      <c r="A914" s="25"/>
      <c r="B914" s="136"/>
      <c r="C914" s="25"/>
      <c r="D914" s="25"/>
      <c r="E914" s="284"/>
      <c r="F914" s="25"/>
      <c r="G914" s="1"/>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25">
      <c r="A915" s="25"/>
      <c r="B915" s="136"/>
      <c r="C915" s="25"/>
      <c r="D915" s="25"/>
      <c r="E915" s="284"/>
      <c r="F915" s="25"/>
      <c r="G915" s="1"/>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25">
      <c r="A916" s="25"/>
      <c r="B916" s="136"/>
      <c r="C916" s="25"/>
      <c r="D916" s="25"/>
      <c r="E916" s="284"/>
      <c r="F916" s="25"/>
      <c r="G916" s="1"/>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25">
      <c r="A917" s="25"/>
      <c r="B917" s="136"/>
      <c r="C917" s="25"/>
      <c r="D917" s="25"/>
      <c r="E917" s="284"/>
      <c r="F917" s="25"/>
      <c r="G917" s="1"/>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25">
      <c r="A918" s="25"/>
      <c r="B918" s="136"/>
      <c r="C918" s="25"/>
      <c r="D918" s="25"/>
      <c r="E918" s="284"/>
      <c r="F918" s="25"/>
      <c r="G918" s="1"/>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25">
      <c r="A919" s="25"/>
      <c r="B919" s="136"/>
      <c r="C919" s="25"/>
      <c r="D919" s="25"/>
      <c r="E919" s="284"/>
      <c r="F919" s="25"/>
      <c r="G919" s="1"/>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25">
      <c r="A920" s="25"/>
      <c r="B920" s="136"/>
      <c r="C920" s="25"/>
      <c r="D920" s="25"/>
      <c r="E920" s="284"/>
      <c r="F920" s="25"/>
      <c r="G920" s="1"/>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25">
      <c r="A921" s="25"/>
      <c r="B921" s="136"/>
      <c r="C921" s="25"/>
      <c r="D921" s="25"/>
      <c r="E921" s="284"/>
      <c r="F921" s="25"/>
      <c r="G921" s="1"/>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25">
      <c r="A922" s="25"/>
      <c r="B922" s="136"/>
      <c r="C922" s="25"/>
      <c r="D922" s="25"/>
      <c r="E922" s="284"/>
      <c r="F922" s="25"/>
      <c r="G922" s="1"/>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25">
      <c r="A923" s="25"/>
      <c r="B923" s="136"/>
      <c r="C923" s="25"/>
      <c r="D923" s="25"/>
      <c r="E923" s="284"/>
      <c r="F923" s="25"/>
      <c r="G923" s="1"/>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25">
      <c r="A924" s="25"/>
      <c r="B924" s="136"/>
      <c r="C924" s="25"/>
      <c r="D924" s="25"/>
      <c r="E924" s="284"/>
      <c r="F924" s="25"/>
      <c r="G924" s="1"/>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25">
      <c r="A925" s="25"/>
      <c r="B925" s="136"/>
      <c r="C925" s="25"/>
      <c r="D925" s="25"/>
      <c r="E925" s="284"/>
      <c r="F925" s="25"/>
      <c r="G925" s="1"/>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25">
      <c r="A926" s="25"/>
      <c r="B926" s="136"/>
      <c r="C926" s="25"/>
      <c r="D926" s="25"/>
      <c r="E926" s="284"/>
      <c r="F926" s="25"/>
      <c r="G926" s="1"/>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25">
      <c r="A927" s="25"/>
      <c r="B927" s="136"/>
      <c r="C927" s="25"/>
      <c r="D927" s="25"/>
      <c r="E927" s="284"/>
      <c r="F927" s="25"/>
      <c r="G927" s="1"/>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25">
      <c r="A928" s="25"/>
      <c r="B928" s="136"/>
      <c r="C928" s="25"/>
      <c r="D928" s="25"/>
      <c r="E928" s="284"/>
      <c r="F928" s="25"/>
      <c r="G928" s="1"/>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25">
      <c r="A929" s="25"/>
      <c r="B929" s="136"/>
      <c r="C929" s="25"/>
      <c r="D929" s="25"/>
      <c r="E929" s="284"/>
      <c r="F929" s="25"/>
      <c r="G929" s="1"/>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25">
      <c r="A930" s="25"/>
      <c r="B930" s="136"/>
      <c r="C930" s="25"/>
      <c r="D930" s="25"/>
      <c r="E930" s="284"/>
      <c r="F930" s="25"/>
      <c r="G930" s="1"/>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25">
      <c r="A931" s="25"/>
      <c r="B931" s="136"/>
      <c r="C931" s="25"/>
      <c r="D931" s="25"/>
      <c r="E931" s="284"/>
      <c r="F931" s="25"/>
      <c r="G931" s="1"/>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25">
      <c r="A932" s="25"/>
      <c r="B932" s="136"/>
      <c r="C932" s="25"/>
      <c r="D932" s="25"/>
      <c r="E932" s="284"/>
      <c r="F932" s="25"/>
      <c r="G932" s="1"/>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25">
      <c r="A933" s="25"/>
      <c r="B933" s="136"/>
      <c r="C933" s="25"/>
      <c r="D933" s="25"/>
      <c r="E933" s="284"/>
      <c r="F933" s="25"/>
      <c r="G933" s="1"/>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25">
      <c r="A934" s="25"/>
      <c r="B934" s="136"/>
      <c r="C934" s="25"/>
      <c r="D934" s="25"/>
      <c r="E934" s="284"/>
      <c r="F934" s="25"/>
      <c r="G934" s="1"/>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25">
      <c r="A935" s="25"/>
      <c r="B935" s="136"/>
      <c r="C935" s="25"/>
      <c r="D935" s="25"/>
      <c r="E935" s="284"/>
      <c r="F935" s="25"/>
      <c r="G935" s="1"/>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25">
      <c r="A936" s="25"/>
      <c r="B936" s="136"/>
      <c r="C936" s="25"/>
      <c r="D936" s="25"/>
      <c r="E936" s="284"/>
      <c r="F936" s="25"/>
      <c r="G936" s="1"/>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25">
      <c r="A937" s="25"/>
      <c r="B937" s="136"/>
      <c r="C937" s="25"/>
      <c r="D937" s="25"/>
      <c r="E937" s="284"/>
      <c r="F937" s="25"/>
      <c r="G937" s="1"/>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25">
      <c r="A938" s="25"/>
      <c r="B938" s="136"/>
      <c r="C938" s="25"/>
      <c r="D938" s="25"/>
      <c r="E938" s="284"/>
      <c r="F938" s="25"/>
      <c r="G938" s="1"/>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25">
      <c r="A939" s="25"/>
      <c r="B939" s="136"/>
      <c r="C939" s="25"/>
      <c r="D939" s="25"/>
      <c r="E939" s="284"/>
      <c r="F939" s="25"/>
      <c r="G939" s="1"/>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25">
      <c r="A940" s="25"/>
      <c r="B940" s="136"/>
      <c r="C940" s="25"/>
      <c r="D940" s="25"/>
      <c r="E940" s="284"/>
      <c r="F940" s="25"/>
      <c r="G940" s="1"/>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25">
      <c r="A941" s="25"/>
      <c r="B941" s="136"/>
      <c r="C941" s="25"/>
      <c r="D941" s="25"/>
      <c r="E941" s="284"/>
      <c r="F941" s="25"/>
      <c r="G941" s="1"/>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25">
      <c r="A942" s="25"/>
      <c r="B942" s="136"/>
      <c r="C942" s="25"/>
      <c r="D942" s="25"/>
      <c r="E942" s="284"/>
      <c r="F942" s="25"/>
      <c r="G942" s="1"/>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25">
      <c r="A943" s="25"/>
      <c r="B943" s="136"/>
      <c r="C943" s="25"/>
      <c r="D943" s="25"/>
      <c r="E943" s="284"/>
      <c r="F943" s="25"/>
      <c r="G943" s="1"/>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25">
      <c r="A944" s="25"/>
      <c r="B944" s="136"/>
      <c r="C944" s="25"/>
      <c r="D944" s="25"/>
      <c r="E944" s="284"/>
      <c r="F944" s="25"/>
      <c r="G944" s="1"/>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25">
      <c r="A945" s="25"/>
      <c r="B945" s="136"/>
      <c r="C945" s="25"/>
      <c r="D945" s="25"/>
      <c r="E945" s="284"/>
      <c r="F945" s="25"/>
      <c r="G945" s="1"/>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25">
      <c r="A946" s="25"/>
      <c r="B946" s="136"/>
      <c r="C946" s="25"/>
      <c r="D946" s="25"/>
      <c r="E946" s="284"/>
      <c r="F946" s="25"/>
      <c r="G946" s="1"/>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25">
      <c r="A947" s="25"/>
      <c r="B947" s="136"/>
      <c r="C947" s="25"/>
      <c r="D947" s="25"/>
      <c r="E947" s="284"/>
      <c r="F947" s="25"/>
      <c r="G947" s="1"/>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25">
      <c r="A948" s="25"/>
      <c r="B948" s="136"/>
      <c r="C948" s="25"/>
      <c r="D948" s="25"/>
      <c r="E948" s="284"/>
      <c r="F948" s="25"/>
      <c r="G948" s="1"/>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25">
      <c r="A949" s="25"/>
      <c r="B949" s="136"/>
      <c r="C949" s="25"/>
      <c r="D949" s="25"/>
      <c r="E949" s="284"/>
      <c r="F949" s="25"/>
      <c r="G949" s="1"/>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25">
      <c r="A950" s="25"/>
      <c r="B950" s="136"/>
      <c r="C950" s="25"/>
      <c r="D950" s="25"/>
      <c r="E950" s="284"/>
      <c r="F950" s="25"/>
      <c r="G950" s="1"/>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25">
      <c r="A951" s="25"/>
      <c r="B951" s="136"/>
      <c r="C951" s="25"/>
      <c r="D951" s="25"/>
      <c r="E951" s="284"/>
      <c r="F951" s="25"/>
      <c r="G951" s="1"/>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25">
      <c r="A952" s="25"/>
      <c r="B952" s="136"/>
      <c r="C952" s="25"/>
      <c r="D952" s="25"/>
      <c r="E952" s="284"/>
      <c r="F952" s="25"/>
      <c r="G952" s="1"/>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25">
      <c r="A953" s="25"/>
      <c r="B953" s="136"/>
      <c r="C953" s="25"/>
      <c r="D953" s="25"/>
      <c r="E953" s="284"/>
      <c r="F953" s="25"/>
      <c r="G953" s="1"/>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25">
      <c r="A954" s="25"/>
      <c r="B954" s="136"/>
      <c r="C954" s="25"/>
      <c r="D954" s="25"/>
      <c r="E954" s="284"/>
      <c r="F954" s="25"/>
      <c r="G954" s="1"/>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25">
      <c r="A955" s="25"/>
      <c r="B955" s="136"/>
      <c r="C955" s="25"/>
      <c r="D955" s="25"/>
      <c r="E955" s="284"/>
      <c r="F955" s="25"/>
      <c r="G955" s="1"/>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25">
      <c r="A956" s="25"/>
      <c r="B956" s="136"/>
      <c r="C956" s="25"/>
      <c r="D956" s="25"/>
      <c r="E956" s="284"/>
      <c r="F956" s="25"/>
      <c r="G956" s="1"/>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25">
      <c r="A957" s="25"/>
      <c r="B957" s="136"/>
      <c r="C957" s="25"/>
      <c r="D957" s="25"/>
      <c r="E957" s="284"/>
      <c r="F957" s="25"/>
      <c r="G957" s="1"/>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25">
      <c r="A958" s="25"/>
      <c r="B958" s="136"/>
      <c r="C958" s="25"/>
      <c r="D958" s="25"/>
      <c r="E958" s="284"/>
      <c r="F958" s="25"/>
      <c r="G958" s="1"/>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25">
      <c r="A959" s="25"/>
      <c r="B959" s="136"/>
      <c r="C959" s="25"/>
      <c r="D959" s="25"/>
      <c r="E959" s="284"/>
      <c r="F959" s="25"/>
      <c r="G959" s="1"/>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25">
      <c r="A960" s="25"/>
      <c r="B960" s="136"/>
      <c r="C960" s="25"/>
      <c r="D960" s="25"/>
      <c r="E960" s="284"/>
      <c r="F960" s="25"/>
      <c r="G960" s="1"/>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25">
      <c r="A961" s="25"/>
      <c r="B961" s="136"/>
      <c r="C961" s="25"/>
      <c r="D961" s="25"/>
      <c r="E961" s="284"/>
      <c r="F961" s="25"/>
      <c r="G961" s="1"/>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25">
      <c r="A962" s="25"/>
      <c r="B962" s="136"/>
      <c r="C962" s="25"/>
      <c r="D962" s="25"/>
      <c r="E962" s="284"/>
      <c r="F962" s="25"/>
      <c r="G962" s="1"/>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25">
      <c r="A963" s="25"/>
      <c r="B963" s="136"/>
      <c r="C963" s="25"/>
      <c r="D963" s="25"/>
      <c r="E963" s="284"/>
      <c r="F963" s="25"/>
      <c r="G963" s="1"/>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25">
      <c r="A964" s="25"/>
      <c r="B964" s="136"/>
      <c r="C964" s="25"/>
      <c r="D964" s="25"/>
      <c r="E964" s="284"/>
      <c r="F964" s="25"/>
      <c r="G964" s="1"/>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25">
      <c r="A965" s="25"/>
      <c r="B965" s="136"/>
      <c r="C965" s="25"/>
      <c r="D965" s="25"/>
      <c r="E965" s="284"/>
      <c r="F965" s="25"/>
      <c r="G965" s="1"/>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25">
      <c r="A966" s="25"/>
      <c r="B966" s="136"/>
      <c r="C966" s="25"/>
      <c r="D966" s="25"/>
      <c r="E966" s="284"/>
      <c r="F966" s="25"/>
      <c r="G966" s="1"/>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25">
      <c r="A967" s="25"/>
      <c r="B967" s="136"/>
      <c r="C967" s="25"/>
      <c r="D967" s="25"/>
      <c r="E967" s="284"/>
      <c r="F967" s="25"/>
      <c r="G967" s="1"/>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25">
      <c r="A968" s="25"/>
      <c r="B968" s="136"/>
      <c r="C968" s="25"/>
      <c r="D968" s="25"/>
      <c r="E968" s="284"/>
      <c r="F968" s="25"/>
      <c r="G968" s="1"/>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25">
      <c r="A969" s="25"/>
      <c r="B969" s="136"/>
      <c r="C969" s="25"/>
      <c r="D969" s="25"/>
      <c r="E969" s="284"/>
      <c r="F969" s="25"/>
      <c r="G969" s="1"/>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25">
      <c r="A970" s="25"/>
      <c r="B970" s="136"/>
      <c r="C970" s="25"/>
      <c r="D970" s="25"/>
      <c r="E970" s="284"/>
      <c r="F970" s="25"/>
      <c r="G970" s="1"/>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25">
      <c r="A971" s="25"/>
      <c r="B971" s="136"/>
      <c r="C971" s="25"/>
      <c r="D971" s="25"/>
      <c r="E971" s="284"/>
      <c r="F971" s="25"/>
      <c r="G971" s="1"/>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25">
      <c r="A972" s="25"/>
      <c r="B972" s="136"/>
      <c r="C972" s="25"/>
      <c r="D972" s="25"/>
      <c r="E972" s="284"/>
      <c r="F972" s="25"/>
      <c r="G972" s="1"/>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25">
      <c r="A973" s="25"/>
      <c r="B973" s="136"/>
      <c r="C973" s="25"/>
      <c r="D973" s="25"/>
      <c r="E973" s="284"/>
      <c r="F973" s="25"/>
      <c r="G973" s="1"/>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25">
      <c r="A974" s="25"/>
      <c r="B974" s="136"/>
      <c r="C974" s="25"/>
      <c r="D974" s="25"/>
      <c r="E974" s="284"/>
      <c r="F974" s="25"/>
      <c r="G974" s="1"/>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25">
      <c r="A975" s="25"/>
      <c r="B975" s="136"/>
      <c r="C975" s="25"/>
      <c r="D975" s="25"/>
      <c r="E975" s="284"/>
      <c r="F975" s="25"/>
      <c r="G975" s="1"/>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25">
      <c r="A976" s="25"/>
      <c r="B976" s="136"/>
      <c r="C976" s="25"/>
      <c r="D976" s="25"/>
      <c r="E976" s="284"/>
      <c r="F976" s="25"/>
      <c r="G976" s="1"/>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25">
      <c r="A977" s="25"/>
      <c r="B977" s="136"/>
      <c r="C977" s="25"/>
      <c r="D977" s="25"/>
      <c r="E977" s="284"/>
      <c r="F977" s="25"/>
      <c r="G977" s="1"/>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25">
      <c r="A978" s="25"/>
      <c r="B978" s="136"/>
      <c r="C978" s="25"/>
      <c r="D978" s="25"/>
      <c r="E978" s="284"/>
      <c r="F978" s="25"/>
      <c r="G978" s="1"/>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25">
      <c r="A979" s="25"/>
      <c r="B979" s="136"/>
      <c r="C979" s="25"/>
      <c r="D979" s="25"/>
      <c r="E979" s="284"/>
      <c r="F979" s="25"/>
      <c r="G979" s="1"/>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25">
      <c r="A980" s="25"/>
      <c r="B980" s="136"/>
      <c r="C980" s="25"/>
      <c r="D980" s="25"/>
      <c r="E980" s="284"/>
      <c r="F980" s="25"/>
      <c r="G980" s="1"/>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25">
      <c r="A981" s="25"/>
      <c r="B981" s="136"/>
      <c r="C981" s="25"/>
      <c r="D981" s="25"/>
      <c r="E981" s="284"/>
      <c r="F981" s="25"/>
      <c r="G981" s="1"/>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25">
      <c r="A982" s="25"/>
      <c r="B982" s="136"/>
      <c r="C982" s="25"/>
      <c r="D982" s="25"/>
      <c r="E982" s="284"/>
      <c r="F982" s="25"/>
      <c r="G982" s="1"/>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25">
      <c r="A983" s="25"/>
      <c r="B983" s="136"/>
      <c r="C983" s="25"/>
      <c r="D983" s="25"/>
      <c r="E983" s="284"/>
      <c r="F983" s="25"/>
      <c r="G983" s="1"/>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25">
      <c r="A984" s="25"/>
      <c r="B984" s="136"/>
      <c r="C984" s="25"/>
      <c r="D984" s="25"/>
      <c r="E984" s="284"/>
      <c r="F984" s="25"/>
      <c r="G984" s="1"/>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25">
      <c r="A985" s="25"/>
      <c r="B985" s="136"/>
      <c r="C985" s="25"/>
      <c r="D985" s="25"/>
      <c r="E985" s="284"/>
      <c r="F985" s="25"/>
      <c r="G985" s="1"/>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25">
      <c r="A986" s="25"/>
      <c r="B986" s="136"/>
      <c r="C986" s="25"/>
      <c r="D986" s="25"/>
      <c r="E986" s="284"/>
      <c r="F986" s="25"/>
      <c r="G986" s="1"/>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25">
      <c r="A987" s="25"/>
      <c r="B987" s="136"/>
      <c r="C987" s="25"/>
      <c r="D987" s="25"/>
      <c r="E987" s="284"/>
      <c r="F987" s="25"/>
      <c r="G987" s="1"/>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25">
      <c r="A988" s="25"/>
      <c r="B988" s="136"/>
      <c r="C988" s="25"/>
      <c r="D988" s="25"/>
      <c r="E988" s="284"/>
      <c r="F988" s="25"/>
      <c r="G988" s="1"/>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25">
      <c r="A989" s="25"/>
      <c r="B989" s="136"/>
      <c r="C989" s="25"/>
      <c r="D989" s="25"/>
      <c r="E989" s="284"/>
      <c r="F989" s="25"/>
      <c r="G989" s="1"/>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25">
      <c r="A990" s="25"/>
      <c r="B990" s="136"/>
      <c r="C990" s="25"/>
      <c r="D990" s="25"/>
      <c r="E990" s="284"/>
      <c r="F990" s="25"/>
      <c r="G990" s="1"/>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25">
      <c r="A991" s="25"/>
      <c r="B991" s="136"/>
      <c r="C991" s="25"/>
      <c r="D991" s="25"/>
      <c r="E991" s="284"/>
      <c r="F991" s="25"/>
      <c r="G991" s="1"/>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25">
      <c r="A992" s="25"/>
      <c r="B992" s="136"/>
      <c r="C992" s="25"/>
      <c r="D992" s="25"/>
      <c r="E992" s="284"/>
      <c r="F992" s="25"/>
      <c r="G992" s="1"/>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25">
      <c r="A993" s="25"/>
      <c r="B993" s="136"/>
      <c r="C993" s="25"/>
      <c r="D993" s="25"/>
      <c r="E993" s="284"/>
      <c r="F993" s="25"/>
      <c r="G993" s="1"/>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25">
      <c r="A994" s="25"/>
      <c r="B994" s="136"/>
      <c r="C994" s="25"/>
      <c r="D994" s="25"/>
      <c r="E994" s="284"/>
      <c r="F994" s="25"/>
      <c r="G994" s="1"/>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25">
      <c r="A995" s="25"/>
      <c r="B995" s="136"/>
      <c r="C995" s="25"/>
      <c r="D995" s="25"/>
      <c r="E995" s="284"/>
      <c r="F995" s="25"/>
      <c r="G995" s="1"/>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25">
      <c r="A996" s="25"/>
      <c r="B996" s="136"/>
      <c r="C996" s="25"/>
      <c r="D996" s="25"/>
      <c r="E996" s="284"/>
      <c r="F996" s="25"/>
      <c r="G996" s="1"/>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25">
      <c r="A997" s="25"/>
      <c r="B997" s="136"/>
      <c r="C997" s="25"/>
      <c r="D997" s="25"/>
      <c r="E997" s="284"/>
      <c r="F997" s="25"/>
      <c r="G997" s="1"/>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25">
      <c r="A998" s="25"/>
      <c r="B998" s="136"/>
      <c r="C998" s="25"/>
      <c r="D998" s="25"/>
      <c r="E998" s="284"/>
      <c r="F998" s="25"/>
      <c r="G998" s="1"/>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25">
      <c r="A999" s="25"/>
      <c r="B999" s="136"/>
      <c r="C999" s="25"/>
      <c r="D999" s="25"/>
      <c r="E999" s="284"/>
      <c r="F999" s="25"/>
      <c r="G999" s="1"/>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25">
      <c r="A1000" s="25"/>
      <c r="B1000" s="136"/>
      <c r="C1000" s="25"/>
      <c r="D1000" s="25"/>
      <c r="E1000" s="284"/>
      <c r="F1000" s="25"/>
      <c r="G1000" s="1"/>
      <c r="H1000" s="25"/>
      <c r="I1000" s="25"/>
      <c r="J1000" s="25"/>
      <c r="K1000" s="25"/>
      <c r="L1000" s="25"/>
      <c r="M1000" s="25"/>
      <c r="N1000" s="25"/>
      <c r="O1000" s="25"/>
      <c r="P1000" s="25"/>
      <c r="Q1000" s="25"/>
      <c r="R1000" s="25"/>
      <c r="S1000" s="25"/>
      <c r="T1000" s="25"/>
      <c r="U1000" s="25"/>
      <c r="V1000" s="25"/>
      <c r="W1000" s="25"/>
      <c r="X1000" s="25"/>
      <c r="Y1000" s="25"/>
      <c r="Z1000" s="25"/>
    </row>
  </sheetData>
  <autoFilter ref="A13:G91" xr:uid="{00000000-0009-0000-0000-00000B000000}"/>
  <mergeCells count="6">
    <mergeCell ref="A91:F91"/>
    <mergeCell ref="A1:F1"/>
    <mergeCell ref="B3:D3"/>
    <mergeCell ref="B11:C11"/>
    <mergeCell ref="E11:F11"/>
    <mergeCell ref="B13:C13"/>
  </mergeCells>
  <conditionalFormatting sqref="C15:F90">
    <cfRule type="containsBlanks" dxfId="1" priority="1">
      <formula>LEN(TRIM(C15))=0</formula>
    </cfRule>
  </conditionalFormatting>
  <pageMargins left="0.31496062992125984" right="0.31496062992125984" top="0.35433070866141736" bottom="0.35433070866141736" header="0" footer="0"/>
  <pageSetup paperSize="9" scale="95"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Z1000"/>
  <sheetViews>
    <sheetView workbookViewId="0"/>
  </sheetViews>
  <sheetFormatPr baseColWidth="10" defaultColWidth="14.42578125" defaultRowHeight="15" customHeight="1" outlineLevelCol="1" x14ac:dyDescent="0.25"/>
  <cols>
    <col min="1" max="1" width="19.28515625" customWidth="1"/>
    <col min="2" max="2" width="26.85546875" customWidth="1"/>
    <col min="3" max="3" width="32.28515625" customWidth="1" outlineLevel="1"/>
    <col min="4" max="4" width="19.5703125" customWidth="1" outlineLevel="1"/>
    <col min="5" max="5" width="17.85546875" customWidth="1" outlineLevel="1"/>
    <col min="6" max="6" width="17.5703125" customWidth="1" outlineLevel="1"/>
    <col min="7" max="26" width="11.42578125" customWidth="1"/>
  </cols>
  <sheetData>
    <row r="1" spans="1:26" ht="12.75" customHeight="1" x14ac:dyDescent="0.3">
      <c r="A1" s="615" t="s">
        <v>689</v>
      </c>
      <c r="B1" s="423"/>
      <c r="C1" s="423"/>
      <c r="D1" s="423"/>
      <c r="E1" s="423"/>
      <c r="F1" s="423"/>
      <c r="G1" s="25"/>
      <c r="H1" s="25"/>
      <c r="I1" s="25"/>
      <c r="J1" s="25"/>
      <c r="K1" s="25"/>
      <c r="L1" s="25"/>
      <c r="M1" s="25"/>
      <c r="N1" s="25"/>
      <c r="O1" s="25"/>
      <c r="P1" s="25"/>
      <c r="Q1" s="25"/>
      <c r="R1" s="25"/>
      <c r="S1" s="25"/>
      <c r="T1" s="25"/>
      <c r="U1" s="25"/>
      <c r="V1" s="25"/>
      <c r="W1" s="25"/>
      <c r="X1" s="25"/>
      <c r="Y1" s="25"/>
      <c r="Z1" s="25"/>
    </row>
    <row r="2" spans="1:26" ht="12.75" customHeight="1" x14ac:dyDescent="0.25">
      <c r="A2" s="143"/>
      <c r="B2" s="241"/>
      <c r="C2" s="143"/>
      <c r="D2" s="143"/>
      <c r="E2" s="143"/>
      <c r="F2" s="143"/>
      <c r="G2" s="25"/>
      <c r="H2" s="25"/>
      <c r="I2" s="25"/>
      <c r="J2" s="25"/>
      <c r="K2" s="25"/>
      <c r="L2" s="25"/>
      <c r="M2" s="25"/>
      <c r="N2" s="25"/>
      <c r="O2" s="25"/>
      <c r="P2" s="25"/>
      <c r="Q2" s="25"/>
      <c r="R2" s="25"/>
      <c r="S2" s="25"/>
      <c r="T2" s="25"/>
      <c r="U2" s="25"/>
      <c r="V2" s="25"/>
      <c r="W2" s="25"/>
      <c r="X2" s="25"/>
      <c r="Y2" s="25"/>
      <c r="Z2" s="25"/>
    </row>
    <row r="3" spans="1:26" ht="25.5" customHeight="1" x14ac:dyDescent="0.25">
      <c r="A3" s="13" t="s">
        <v>1</v>
      </c>
      <c r="B3" s="438" t="str">
        <f>Perfil_Egreso!B3</f>
        <v>CETPRO JUANJUI</v>
      </c>
      <c r="C3" s="436"/>
      <c r="D3" s="433"/>
      <c r="E3" s="5" t="s">
        <v>489</v>
      </c>
      <c r="F3" s="12">
        <f>Perfil_Egreso!E3</f>
        <v>533836</v>
      </c>
      <c r="G3" s="25"/>
      <c r="H3" s="25"/>
      <c r="I3" s="25"/>
      <c r="J3" s="25"/>
      <c r="K3" s="25"/>
      <c r="L3" s="25"/>
      <c r="M3" s="25"/>
      <c r="N3" s="25"/>
      <c r="O3" s="25"/>
      <c r="P3" s="25"/>
      <c r="Q3" s="25"/>
      <c r="R3" s="25"/>
      <c r="S3" s="25"/>
      <c r="T3" s="25"/>
      <c r="U3" s="25"/>
      <c r="V3" s="25"/>
      <c r="W3" s="25"/>
      <c r="X3" s="25"/>
      <c r="Y3" s="25"/>
      <c r="Z3" s="25"/>
    </row>
    <row r="4" spans="1:26" ht="15" customHeight="1" x14ac:dyDescent="0.25">
      <c r="A4" s="5"/>
      <c r="B4" s="5"/>
      <c r="C4" s="7"/>
      <c r="D4" s="7"/>
      <c r="E4" s="7"/>
      <c r="F4" s="7"/>
      <c r="G4" s="25"/>
      <c r="H4" s="25"/>
      <c r="I4" s="25"/>
      <c r="J4" s="25"/>
      <c r="K4" s="25"/>
      <c r="L4" s="25"/>
      <c r="M4" s="25"/>
      <c r="N4" s="25"/>
      <c r="O4" s="25"/>
      <c r="P4" s="25"/>
      <c r="Q4" s="25"/>
      <c r="R4" s="25"/>
      <c r="S4" s="25"/>
      <c r="T4" s="25"/>
      <c r="U4" s="25"/>
      <c r="V4" s="25"/>
      <c r="W4" s="25"/>
      <c r="X4" s="25"/>
      <c r="Y4" s="25"/>
      <c r="Z4" s="25"/>
    </row>
    <row r="5" spans="1:26" ht="38.25" customHeight="1" x14ac:dyDescent="0.25">
      <c r="A5" s="13" t="s">
        <v>3</v>
      </c>
      <c r="B5" s="12" t="str">
        <f>Perfil_Egreso!B5</f>
        <v>OTRAS ACTIVIDADES DE SERVICIO</v>
      </c>
      <c r="C5" s="5" t="s">
        <v>41</v>
      </c>
      <c r="D5" s="12" t="str">
        <f>Perfil_Egreso!D5</f>
        <v>SERVICIOS PERSONALES  Y DE HOGARES</v>
      </c>
      <c r="E5" s="5" t="s">
        <v>7</v>
      </c>
      <c r="F5" s="12" t="str">
        <f>Perfil_Egreso!B7</f>
        <v>OTRAS ACTIVIDADES DE SERVICIOS PERSONALES</v>
      </c>
      <c r="G5" s="25"/>
      <c r="H5" s="25"/>
      <c r="I5" s="25"/>
      <c r="J5" s="25"/>
      <c r="K5" s="25"/>
      <c r="L5" s="25"/>
      <c r="M5" s="25"/>
      <c r="N5" s="25"/>
      <c r="O5" s="25"/>
      <c r="P5" s="25"/>
      <c r="Q5" s="25"/>
      <c r="R5" s="25"/>
      <c r="S5" s="25"/>
      <c r="T5" s="25"/>
      <c r="U5" s="25"/>
      <c r="V5" s="25"/>
      <c r="W5" s="25"/>
      <c r="X5" s="25"/>
      <c r="Y5" s="25"/>
      <c r="Z5" s="25"/>
    </row>
    <row r="6" spans="1:26" ht="12.75" customHeight="1" x14ac:dyDescent="0.25">
      <c r="A6" s="4"/>
      <c r="B6" s="5"/>
      <c r="C6" s="8"/>
      <c r="D6" s="8"/>
      <c r="E6" s="8"/>
      <c r="F6" s="8"/>
      <c r="G6" s="25"/>
      <c r="H6" s="25"/>
      <c r="I6" s="25"/>
      <c r="J6" s="25"/>
      <c r="K6" s="25"/>
      <c r="L6" s="25"/>
      <c r="M6" s="25"/>
      <c r="N6" s="25"/>
      <c r="O6" s="25"/>
      <c r="P6" s="25"/>
      <c r="Q6" s="25"/>
      <c r="R6" s="25"/>
      <c r="S6" s="25"/>
      <c r="T6" s="25"/>
      <c r="U6" s="25"/>
      <c r="V6" s="25"/>
      <c r="W6" s="25"/>
      <c r="X6" s="25"/>
      <c r="Y6" s="25"/>
      <c r="Z6" s="25"/>
    </row>
    <row r="7" spans="1:26" ht="45" customHeight="1" x14ac:dyDescent="0.25">
      <c r="A7" s="4" t="str">
        <f>Perfil_Egreso!A11</f>
        <v>DENOMINACIÓN DEL PROGRAMA DE ESTUDIOS</v>
      </c>
      <c r="B7" s="12" t="str">
        <f>Perfil_Egreso!B11:C11</f>
        <v>ESTILISMO</v>
      </c>
      <c r="C7" s="282" t="s">
        <v>12</v>
      </c>
      <c r="D7" s="145" t="str">
        <f>Perfil_Egreso!E11</f>
        <v>S3496-2-001</v>
      </c>
      <c r="E7" s="282" t="s">
        <v>435</v>
      </c>
      <c r="F7" s="12" t="str">
        <f>Perfil_Egreso!B15</f>
        <v>TÉCNICO</v>
      </c>
      <c r="G7" s="25"/>
      <c r="H7" s="25"/>
      <c r="I7" s="25"/>
      <c r="J7" s="25"/>
      <c r="K7" s="25"/>
      <c r="L7" s="25"/>
      <c r="M7" s="25"/>
      <c r="N7" s="25"/>
      <c r="O7" s="25"/>
      <c r="P7" s="25"/>
      <c r="Q7" s="25"/>
      <c r="R7" s="25"/>
      <c r="S7" s="25"/>
      <c r="T7" s="25"/>
      <c r="U7" s="25"/>
      <c r="V7" s="25"/>
      <c r="W7" s="25"/>
      <c r="X7" s="25"/>
      <c r="Y7" s="25"/>
      <c r="Z7" s="25"/>
    </row>
    <row r="8" spans="1:26" ht="12.75" customHeight="1" x14ac:dyDescent="0.25">
      <c r="A8" s="7"/>
      <c r="B8" s="8"/>
      <c r="C8" s="7"/>
      <c r="D8" s="7"/>
      <c r="E8" s="7"/>
      <c r="F8" s="7"/>
      <c r="G8" s="25"/>
      <c r="H8" s="25"/>
      <c r="I8" s="25"/>
      <c r="J8" s="25"/>
      <c r="K8" s="25"/>
      <c r="L8" s="25"/>
      <c r="M8" s="25"/>
      <c r="N8" s="25"/>
      <c r="O8" s="25"/>
      <c r="P8" s="25"/>
      <c r="Q8" s="25"/>
      <c r="R8" s="25"/>
      <c r="S8" s="25"/>
      <c r="T8" s="25"/>
      <c r="U8" s="25"/>
      <c r="V8" s="25"/>
      <c r="W8" s="25"/>
      <c r="X8" s="25"/>
      <c r="Y8" s="25"/>
      <c r="Z8" s="25"/>
    </row>
    <row r="9" spans="1:26" ht="23.25" customHeight="1" x14ac:dyDescent="0.25">
      <c r="A9" s="4" t="s">
        <v>9</v>
      </c>
      <c r="B9" s="12">
        <f>Perfil_Egreso!B9:E9</f>
        <v>0</v>
      </c>
      <c r="C9" s="5" t="s">
        <v>43</v>
      </c>
      <c r="D9" s="12">
        <f>Itinerario!W17</f>
        <v>2272</v>
      </c>
      <c r="E9" s="5" t="s">
        <v>44</v>
      </c>
      <c r="F9" s="12">
        <f>Itinerario!T17</f>
        <v>83</v>
      </c>
      <c r="G9" s="25"/>
      <c r="H9" s="25"/>
      <c r="I9" s="25"/>
      <c r="J9" s="25"/>
      <c r="K9" s="25"/>
      <c r="L9" s="25"/>
      <c r="M9" s="25"/>
      <c r="N9" s="25"/>
      <c r="O9" s="25"/>
      <c r="P9" s="25"/>
      <c r="Q9" s="25"/>
      <c r="R9" s="25"/>
      <c r="S9" s="25"/>
      <c r="T9" s="25"/>
      <c r="U9" s="25"/>
      <c r="V9" s="25"/>
      <c r="W9" s="25"/>
      <c r="X9" s="25"/>
      <c r="Y9" s="25"/>
      <c r="Z9" s="25"/>
    </row>
    <row r="10" spans="1:26" ht="12.75" customHeight="1" x14ac:dyDescent="0.25">
      <c r="A10" s="4"/>
      <c r="B10" s="5"/>
      <c r="C10" s="4"/>
      <c r="D10" s="4"/>
      <c r="E10" s="7"/>
      <c r="F10" s="7"/>
      <c r="G10" s="25"/>
      <c r="H10" s="25"/>
      <c r="I10" s="25"/>
      <c r="J10" s="25"/>
      <c r="K10" s="25"/>
      <c r="L10" s="25"/>
      <c r="M10" s="25"/>
      <c r="N10" s="25"/>
      <c r="O10" s="25"/>
      <c r="P10" s="25"/>
      <c r="Q10" s="25"/>
      <c r="R10" s="25"/>
      <c r="S10" s="25"/>
      <c r="T10" s="25"/>
      <c r="U10" s="25"/>
      <c r="V10" s="25"/>
      <c r="W10" s="25"/>
      <c r="X10" s="25"/>
      <c r="Y10" s="25"/>
      <c r="Z10" s="25"/>
    </row>
    <row r="11" spans="1:26" ht="27" customHeight="1" x14ac:dyDescent="0.25">
      <c r="A11" s="13" t="s">
        <v>14</v>
      </c>
      <c r="B11" s="438">
        <f>Perfil_Egreso!B13</f>
        <v>0</v>
      </c>
      <c r="C11" s="433"/>
      <c r="D11" s="5" t="s">
        <v>436</v>
      </c>
      <c r="E11" s="438" t="str">
        <f>Perfil_Egreso!D13</f>
        <v>PRESENCIAL</v>
      </c>
      <c r="F11" s="433"/>
      <c r="G11" s="25"/>
      <c r="H11" s="25"/>
      <c r="I11" s="25"/>
      <c r="J11" s="25"/>
      <c r="K11" s="25"/>
      <c r="L11" s="25"/>
      <c r="M11" s="25"/>
      <c r="N11" s="25"/>
      <c r="O11" s="25"/>
      <c r="P11" s="25"/>
      <c r="Q11" s="25"/>
      <c r="R11" s="25"/>
      <c r="S11" s="25"/>
      <c r="T11" s="25"/>
      <c r="U11" s="25"/>
      <c r="V11" s="25"/>
      <c r="W11" s="25"/>
      <c r="X11" s="25"/>
      <c r="Y11" s="25"/>
      <c r="Z11" s="25"/>
    </row>
    <row r="12" spans="1:26" ht="12.75" customHeight="1" x14ac:dyDescent="0.25">
      <c r="A12" s="5"/>
      <c r="B12" s="5"/>
      <c r="C12" s="5"/>
      <c r="D12" s="5"/>
      <c r="E12" s="4"/>
      <c r="F12" s="5"/>
      <c r="G12" s="25"/>
      <c r="H12" s="25"/>
      <c r="I12" s="25"/>
      <c r="J12" s="25"/>
      <c r="K12" s="25"/>
      <c r="L12" s="25"/>
      <c r="M12" s="25"/>
      <c r="N12" s="25"/>
      <c r="O12" s="25"/>
      <c r="P12" s="25"/>
      <c r="Q12" s="25"/>
      <c r="R12" s="25"/>
      <c r="S12" s="25"/>
      <c r="T12" s="25"/>
      <c r="U12" s="25"/>
      <c r="V12" s="25"/>
      <c r="W12" s="25"/>
      <c r="X12" s="25"/>
      <c r="Y12" s="25"/>
      <c r="Z12" s="25"/>
    </row>
    <row r="13" spans="1:26" ht="20.25" customHeight="1" x14ac:dyDescent="0.25">
      <c r="A13" s="58" t="s">
        <v>690</v>
      </c>
      <c r="B13" s="58" t="s">
        <v>691</v>
      </c>
      <c r="C13" s="334" t="s">
        <v>692</v>
      </c>
      <c r="D13" s="58" t="s">
        <v>693</v>
      </c>
      <c r="E13" s="58" t="s">
        <v>694</v>
      </c>
      <c r="F13" s="58" t="s">
        <v>495</v>
      </c>
      <c r="G13" s="25"/>
      <c r="H13" s="25"/>
      <c r="I13" s="25"/>
      <c r="J13" s="25"/>
      <c r="K13" s="25"/>
      <c r="L13" s="25"/>
      <c r="M13" s="25"/>
      <c r="N13" s="25"/>
      <c r="O13" s="25"/>
      <c r="P13" s="25"/>
      <c r="Q13" s="25"/>
      <c r="R13" s="25"/>
      <c r="S13" s="25"/>
      <c r="T13" s="25"/>
      <c r="U13" s="25"/>
      <c r="V13" s="25"/>
      <c r="W13" s="25"/>
      <c r="X13" s="25"/>
      <c r="Y13" s="25"/>
      <c r="Z13" s="25"/>
    </row>
    <row r="14" spans="1:26" ht="12.75" customHeight="1" x14ac:dyDescent="0.25">
      <c r="A14" s="283" t="str">
        <f>Itinerario!A24</f>
        <v>M1. PELUQUERIA, BARBERÍA Y PEINADOS</v>
      </c>
      <c r="B14" s="285" t="str">
        <f>Ambiente_Equipamiento!$A$15</f>
        <v>Aula pedagógica</v>
      </c>
      <c r="C14" s="203"/>
      <c r="D14" s="286">
        <f>VLOOKUP(C14,Itinerario!$D$24:$W$54,18,FALSE)</f>
        <v>0</v>
      </c>
      <c r="E14" s="287">
        <f>VLOOKUP(C14,Itinerario!$D$24:$W$54,19,FALSE)</f>
        <v>0</v>
      </c>
      <c r="F14" s="287" t="e">
        <f>VLOOKUP(C14,Organización_Modular!$F$10:$G$40,2,FALSE)</f>
        <v>#N/A</v>
      </c>
      <c r="G14" s="25"/>
      <c r="H14" s="25"/>
      <c r="I14" s="25"/>
      <c r="J14" s="25"/>
      <c r="K14" s="25"/>
      <c r="L14" s="25"/>
      <c r="M14" s="25"/>
      <c r="N14" s="25"/>
      <c r="O14" s="25"/>
      <c r="P14" s="25"/>
      <c r="Q14" s="25"/>
      <c r="R14" s="25"/>
      <c r="S14" s="25"/>
      <c r="T14" s="25"/>
      <c r="U14" s="25"/>
      <c r="V14" s="25"/>
      <c r="W14" s="25"/>
      <c r="X14" s="25"/>
      <c r="Y14" s="25"/>
      <c r="Z14" s="25"/>
    </row>
    <row r="15" spans="1:26" ht="12.75" customHeight="1" x14ac:dyDescent="0.25">
      <c r="A15" s="283"/>
      <c r="B15" s="285"/>
      <c r="C15" s="203"/>
      <c r="D15" s="286">
        <f>VLOOKUP(C15,Itinerario!$D$24:$W$54,18,FALSE)</f>
        <v>0</v>
      </c>
      <c r="E15" s="287">
        <f>VLOOKUP(C15,Itinerario!$D$24:$W$54,19,FALSE)</f>
        <v>0</v>
      </c>
      <c r="F15" s="287" t="e">
        <f>VLOOKUP(C15,Organización_Modular!$F$10:$G$40,2,FALSE)</f>
        <v>#N/A</v>
      </c>
      <c r="G15" s="25"/>
      <c r="H15" s="25"/>
      <c r="I15" s="25"/>
      <c r="J15" s="25"/>
      <c r="K15" s="25"/>
      <c r="L15" s="25"/>
      <c r="M15" s="25"/>
      <c r="N15" s="25"/>
      <c r="O15" s="25"/>
      <c r="P15" s="25"/>
      <c r="Q15" s="25"/>
      <c r="R15" s="25"/>
      <c r="S15" s="25"/>
      <c r="T15" s="25"/>
      <c r="U15" s="25"/>
      <c r="V15" s="25"/>
      <c r="W15" s="25"/>
      <c r="X15" s="25"/>
      <c r="Y15" s="25"/>
      <c r="Z15" s="25"/>
    </row>
    <row r="16" spans="1:26" ht="12.75" customHeight="1" x14ac:dyDescent="0.25">
      <c r="A16" s="283"/>
      <c r="B16" s="285"/>
      <c r="C16" s="203"/>
      <c r="D16" s="286">
        <f>VLOOKUP(C16,Itinerario!$D$24:$W$54,18,FALSE)</f>
        <v>0</v>
      </c>
      <c r="E16" s="287">
        <f>VLOOKUP(C16,Itinerario!$D$24:$W$54,19,FALSE)</f>
        <v>0</v>
      </c>
      <c r="F16" s="287" t="e">
        <f>VLOOKUP(C16,Organización_Modular!$F$10:$G$40,2,FALSE)</f>
        <v>#N/A</v>
      </c>
      <c r="G16" s="25"/>
      <c r="H16" s="25"/>
      <c r="I16" s="25"/>
      <c r="J16" s="25"/>
      <c r="K16" s="25"/>
      <c r="L16" s="25"/>
      <c r="M16" s="25"/>
      <c r="N16" s="25"/>
      <c r="O16" s="25"/>
      <c r="P16" s="25"/>
      <c r="Q16" s="25"/>
      <c r="R16" s="25"/>
      <c r="S16" s="25"/>
      <c r="T16" s="25"/>
      <c r="U16" s="25"/>
      <c r="V16" s="25"/>
      <c r="W16" s="25"/>
      <c r="X16" s="25"/>
      <c r="Y16" s="25"/>
      <c r="Z16" s="25"/>
    </row>
    <row r="17" spans="1:26" ht="12.75" customHeight="1" x14ac:dyDescent="0.25">
      <c r="A17" s="283"/>
      <c r="B17" s="285"/>
      <c r="C17" s="203"/>
      <c r="D17" s="286">
        <f>VLOOKUP(C17,Itinerario!$D$24:$W$54,18,FALSE)</f>
        <v>0</v>
      </c>
      <c r="E17" s="287">
        <f>VLOOKUP(C17,Itinerario!$D$24:$W$54,19,FALSE)</f>
        <v>0</v>
      </c>
      <c r="F17" s="287" t="e">
        <f>VLOOKUP(C17,Organización_Modular!$F$10:$G$40,2,FALSE)</f>
        <v>#N/A</v>
      </c>
      <c r="G17" s="25"/>
      <c r="H17" s="25"/>
      <c r="I17" s="25"/>
      <c r="J17" s="25"/>
      <c r="K17" s="25"/>
      <c r="L17" s="25"/>
      <c r="M17" s="25"/>
      <c r="N17" s="25"/>
      <c r="O17" s="25"/>
      <c r="P17" s="25"/>
      <c r="Q17" s="25"/>
      <c r="R17" s="25"/>
      <c r="S17" s="25"/>
      <c r="T17" s="25"/>
      <c r="U17" s="25"/>
      <c r="V17" s="25"/>
      <c r="W17" s="25"/>
      <c r="X17" s="25"/>
      <c r="Y17" s="25"/>
      <c r="Z17" s="25"/>
    </row>
    <row r="18" spans="1:26" ht="12.75" customHeight="1" x14ac:dyDescent="0.25">
      <c r="A18" s="283"/>
      <c r="B18" s="285"/>
      <c r="C18" s="203"/>
      <c r="D18" s="286">
        <f>VLOOKUP(C18,Itinerario!$D$24:$W$54,18,FALSE)</f>
        <v>0</v>
      </c>
      <c r="E18" s="287">
        <f>VLOOKUP(C18,Itinerario!$D$24:$W$54,19,FALSE)</f>
        <v>0</v>
      </c>
      <c r="F18" s="287" t="e">
        <f>VLOOKUP(C18,Organización_Modular!$F$10:$G$40,2,FALSE)</f>
        <v>#N/A</v>
      </c>
      <c r="G18" s="25"/>
      <c r="H18" s="25"/>
      <c r="I18" s="25"/>
      <c r="J18" s="25"/>
      <c r="K18" s="25"/>
      <c r="L18" s="25"/>
      <c r="M18" s="25"/>
      <c r="N18" s="25"/>
      <c r="O18" s="25"/>
      <c r="P18" s="25"/>
      <c r="Q18" s="25"/>
      <c r="R18" s="25"/>
      <c r="S18" s="25"/>
      <c r="T18" s="25"/>
      <c r="U18" s="25"/>
      <c r="V18" s="25"/>
      <c r="W18" s="25"/>
      <c r="X18" s="25"/>
      <c r="Y18" s="25"/>
      <c r="Z18" s="25"/>
    </row>
    <row r="19" spans="1:26" ht="12.75" customHeight="1" x14ac:dyDescent="0.25">
      <c r="A19" s="283"/>
      <c r="B19" s="285"/>
      <c r="C19" s="203"/>
      <c r="D19" s="286">
        <f>VLOOKUP(C19,Itinerario!$D$24:$W$54,18,FALSE)</f>
        <v>0</v>
      </c>
      <c r="E19" s="287">
        <f>VLOOKUP(C19,Itinerario!$D$24:$W$54,19,FALSE)</f>
        <v>0</v>
      </c>
      <c r="F19" s="287" t="e">
        <f>VLOOKUP(C19,Organización_Modular!$F$10:$G$40,2,FALSE)</f>
        <v>#N/A</v>
      </c>
      <c r="G19" s="25"/>
      <c r="H19" s="25"/>
      <c r="I19" s="25"/>
      <c r="J19" s="25"/>
      <c r="K19" s="25"/>
      <c r="L19" s="25"/>
      <c r="M19" s="25"/>
      <c r="N19" s="25"/>
      <c r="O19" s="25"/>
      <c r="P19" s="25"/>
      <c r="Q19" s="25"/>
      <c r="R19" s="25"/>
      <c r="S19" s="25"/>
      <c r="T19" s="25"/>
      <c r="U19" s="25"/>
      <c r="V19" s="25"/>
      <c r="W19" s="25"/>
      <c r="X19" s="25"/>
      <c r="Y19" s="25"/>
      <c r="Z19" s="25"/>
    </row>
    <row r="20" spans="1:26" ht="12.75" customHeight="1" x14ac:dyDescent="0.25">
      <c r="A20" s="283"/>
      <c r="B20" s="285"/>
      <c r="C20" s="203"/>
      <c r="D20" s="286">
        <f>VLOOKUP(C20,Itinerario!$D$24:$W$54,18,FALSE)</f>
        <v>0</v>
      </c>
      <c r="E20" s="287">
        <f>VLOOKUP(C20,Itinerario!$D$24:$W$54,19,FALSE)</f>
        <v>0</v>
      </c>
      <c r="F20" s="287" t="e">
        <f>VLOOKUP(C20,Organización_Modular!$F$10:$G$40,2,FALSE)</f>
        <v>#N/A</v>
      </c>
      <c r="G20" s="25"/>
      <c r="H20" s="25"/>
      <c r="I20" s="25"/>
      <c r="J20" s="25"/>
      <c r="K20" s="25"/>
      <c r="L20" s="25"/>
      <c r="M20" s="25"/>
      <c r="N20" s="25"/>
      <c r="O20" s="25"/>
      <c r="P20" s="25"/>
      <c r="Q20" s="25"/>
      <c r="R20" s="25"/>
      <c r="S20" s="25"/>
      <c r="T20" s="25"/>
      <c r="U20" s="25"/>
      <c r="V20" s="25"/>
      <c r="W20" s="25"/>
      <c r="X20" s="25"/>
      <c r="Y20" s="25"/>
      <c r="Z20" s="25"/>
    </row>
    <row r="21" spans="1:26" ht="12.75" customHeight="1" x14ac:dyDescent="0.25">
      <c r="A21" s="283"/>
      <c r="B21" s="285"/>
      <c r="C21" s="203"/>
      <c r="D21" s="286">
        <f>VLOOKUP(C21,Itinerario!$D$24:$W$54,18,FALSE)</f>
        <v>0</v>
      </c>
      <c r="E21" s="287">
        <f>VLOOKUP(C21,Itinerario!$D$24:$W$54,19,FALSE)</f>
        <v>0</v>
      </c>
      <c r="F21" s="287" t="e">
        <f>VLOOKUP(C21,Organización_Modular!$F$10:$G$40,2,FALSE)</f>
        <v>#N/A</v>
      </c>
      <c r="G21" s="25"/>
      <c r="H21" s="25"/>
      <c r="I21" s="25"/>
      <c r="J21" s="25"/>
      <c r="K21" s="25"/>
      <c r="L21" s="25"/>
      <c r="M21" s="25"/>
      <c r="N21" s="25"/>
      <c r="O21" s="25"/>
      <c r="P21" s="25"/>
      <c r="Q21" s="25"/>
      <c r="R21" s="25"/>
      <c r="S21" s="25"/>
      <c r="T21" s="25"/>
      <c r="U21" s="25"/>
      <c r="V21" s="25"/>
      <c r="W21" s="25"/>
      <c r="X21" s="25"/>
      <c r="Y21" s="25"/>
      <c r="Z21" s="25"/>
    </row>
    <row r="22" spans="1:26" ht="12.75" customHeight="1" x14ac:dyDescent="0.25">
      <c r="A22" s="283"/>
      <c r="B22" s="285"/>
      <c r="C22" s="203"/>
      <c r="D22" s="286">
        <f>VLOOKUP(C22,Itinerario!$D$24:$W$54,18,FALSE)</f>
        <v>0</v>
      </c>
      <c r="E22" s="287">
        <f>VLOOKUP(C22,Itinerario!$D$24:$W$54,19,FALSE)</f>
        <v>0</v>
      </c>
      <c r="F22" s="287" t="e">
        <f>VLOOKUP(C22,Organización_Modular!$F$10:$G$40,2,FALSE)</f>
        <v>#N/A</v>
      </c>
      <c r="G22" s="25"/>
      <c r="H22" s="25"/>
      <c r="I22" s="25"/>
      <c r="J22" s="25"/>
      <c r="K22" s="25"/>
      <c r="L22" s="25"/>
      <c r="M22" s="25"/>
      <c r="N22" s="25"/>
      <c r="O22" s="25"/>
      <c r="P22" s="25"/>
      <c r="Q22" s="25"/>
      <c r="R22" s="25"/>
      <c r="S22" s="25"/>
      <c r="T22" s="25"/>
      <c r="U22" s="25"/>
      <c r="V22" s="25"/>
      <c r="W22" s="25"/>
      <c r="X22" s="25"/>
      <c r="Y22" s="25"/>
      <c r="Z22" s="25"/>
    </row>
    <row r="23" spans="1:26" ht="12.75" customHeight="1" x14ac:dyDescent="0.25">
      <c r="A23" s="283"/>
      <c r="B23" s="285"/>
      <c r="C23" s="203"/>
      <c r="D23" s="286">
        <f>VLOOKUP(C23,Itinerario!$D$24:$W$54,18,FALSE)</f>
        <v>0</v>
      </c>
      <c r="E23" s="287">
        <f>VLOOKUP(C23,Itinerario!$D$24:$W$54,19,FALSE)</f>
        <v>0</v>
      </c>
      <c r="F23" s="287" t="e">
        <f>VLOOKUP(C23,Organización_Modular!$F$10:$G$40,2,FALSE)</f>
        <v>#N/A</v>
      </c>
      <c r="G23" s="25"/>
      <c r="H23" s="25"/>
      <c r="I23" s="25"/>
      <c r="J23" s="25"/>
      <c r="K23" s="25"/>
      <c r="L23" s="25"/>
      <c r="M23" s="25"/>
      <c r="N23" s="25"/>
      <c r="O23" s="25"/>
      <c r="P23" s="25"/>
      <c r="Q23" s="25"/>
      <c r="R23" s="25"/>
      <c r="S23" s="25"/>
      <c r="T23" s="25"/>
      <c r="U23" s="25"/>
      <c r="V23" s="25"/>
      <c r="W23" s="25"/>
      <c r="X23" s="25"/>
      <c r="Y23" s="25"/>
      <c r="Z23" s="25"/>
    </row>
    <row r="24" spans="1:26" ht="12.75" customHeight="1" x14ac:dyDescent="0.25">
      <c r="A24" s="283"/>
      <c r="B24" s="285"/>
      <c r="C24" s="203"/>
      <c r="D24" s="286">
        <f>VLOOKUP(C24,Itinerario!$D$24:$W$54,18,FALSE)</f>
        <v>0</v>
      </c>
      <c r="E24" s="287">
        <f>VLOOKUP(C24,Itinerario!$D$24:$W$54,19,FALSE)</f>
        <v>0</v>
      </c>
      <c r="F24" s="287" t="e">
        <f>VLOOKUP(C24,Organización_Modular!$F$10:$G$40,2,FALSE)</f>
        <v>#N/A</v>
      </c>
      <c r="G24" s="25"/>
      <c r="H24" s="25"/>
      <c r="I24" s="25"/>
      <c r="J24" s="25"/>
      <c r="K24" s="25"/>
      <c r="L24" s="25"/>
      <c r="M24" s="25"/>
      <c r="N24" s="25"/>
      <c r="O24" s="25"/>
      <c r="P24" s="25"/>
      <c r="Q24" s="25"/>
      <c r="R24" s="25"/>
      <c r="S24" s="25"/>
      <c r="T24" s="25"/>
      <c r="U24" s="25"/>
      <c r="V24" s="25"/>
      <c r="W24" s="25"/>
      <c r="X24" s="25"/>
      <c r="Y24" s="25"/>
      <c r="Z24" s="25"/>
    </row>
    <row r="25" spans="1:26" ht="12.75" customHeight="1" x14ac:dyDescent="0.25">
      <c r="A25" s="283"/>
      <c r="B25" s="285"/>
      <c r="C25" s="203"/>
      <c r="D25" s="286">
        <f>VLOOKUP(C25,Itinerario!$D$24:$W$54,18,FALSE)</f>
        <v>0</v>
      </c>
      <c r="E25" s="287">
        <f>VLOOKUP(C25,Itinerario!$D$24:$W$54,19,FALSE)</f>
        <v>0</v>
      </c>
      <c r="F25" s="287" t="e">
        <f>VLOOKUP(C25,Organización_Modular!$F$10:$G$40,2,FALSE)</f>
        <v>#N/A</v>
      </c>
      <c r="G25" s="25"/>
      <c r="H25" s="25"/>
      <c r="I25" s="25"/>
      <c r="J25" s="25"/>
      <c r="K25" s="25"/>
      <c r="L25" s="25"/>
      <c r="M25" s="25"/>
      <c r="N25" s="25"/>
      <c r="O25" s="25"/>
      <c r="P25" s="25"/>
      <c r="Q25" s="25"/>
      <c r="R25" s="25"/>
      <c r="S25" s="25"/>
      <c r="T25" s="25"/>
      <c r="U25" s="25"/>
      <c r="V25" s="25"/>
      <c r="W25" s="25"/>
      <c r="X25" s="25"/>
      <c r="Y25" s="25"/>
      <c r="Z25" s="25"/>
    </row>
    <row r="26" spans="1:26" ht="12.75" customHeight="1" x14ac:dyDescent="0.25">
      <c r="A26" s="283"/>
      <c r="B26" s="285"/>
      <c r="C26" s="203"/>
      <c r="D26" s="286">
        <f>VLOOKUP(C26,Itinerario!$D$24:$W$54,18,FALSE)</f>
        <v>0</v>
      </c>
      <c r="E26" s="287">
        <f>VLOOKUP(C26,Itinerario!$D$24:$W$54,19,FALSE)</f>
        <v>0</v>
      </c>
      <c r="F26" s="287" t="e">
        <f>VLOOKUP(C26,Organización_Modular!$F$10:$G$40,2,FALSE)</f>
        <v>#N/A</v>
      </c>
      <c r="G26" s="25"/>
      <c r="H26" s="25"/>
      <c r="I26" s="25"/>
      <c r="J26" s="25"/>
      <c r="K26" s="25"/>
      <c r="L26" s="25"/>
      <c r="M26" s="25"/>
      <c r="N26" s="25"/>
      <c r="O26" s="25"/>
      <c r="P26" s="25"/>
      <c r="Q26" s="25"/>
      <c r="R26" s="25"/>
      <c r="S26" s="25"/>
      <c r="T26" s="25"/>
      <c r="U26" s="25"/>
      <c r="V26" s="25"/>
      <c r="W26" s="25"/>
      <c r="X26" s="25"/>
      <c r="Y26" s="25"/>
      <c r="Z26" s="25"/>
    </row>
    <row r="27" spans="1:26" ht="12.75" customHeight="1" x14ac:dyDescent="0.25">
      <c r="A27" s="283"/>
      <c r="B27" s="285"/>
      <c r="C27" s="203"/>
      <c r="D27" s="286">
        <f>VLOOKUP(C27,Itinerario!$D$24:$W$54,18,FALSE)</f>
        <v>0</v>
      </c>
      <c r="E27" s="287">
        <f>VLOOKUP(C27,Itinerario!$D$24:$W$54,19,FALSE)</f>
        <v>0</v>
      </c>
      <c r="F27" s="287" t="e">
        <f>VLOOKUP(C27,Organización_Modular!$F$10:$G$40,2,FALSE)</f>
        <v>#N/A</v>
      </c>
      <c r="G27" s="25"/>
      <c r="H27" s="25"/>
      <c r="I27" s="25"/>
      <c r="J27" s="25"/>
      <c r="K27" s="25"/>
      <c r="L27" s="25"/>
      <c r="M27" s="25"/>
      <c r="N27" s="25"/>
      <c r="O27" s="25"/>
      <c r="P27" s="25"/>
      <c r="Q27" s="25"/>
      <c r="R27" s="25"/>
      <c r="S27" s="25"/>
      <c r="T27" s="25"/>
      <c r="U27" s="25"/>
      <c r="V27" s="25"/>
      <c r="W27" s="25"/>
      <c r="X27" s="25"/>
      <c r="Y27" s="25"/>
      <c r="Z27" s="25"/>
    </row>
    <row r="28" spans="1:26" ht="12.75" customHeight="1" x14ac:dyDescent="0.25">
      <c r="A28" s="283"/>
      <c r="B28" s="285"/>
      <c r="C28" s="203"/>
      <c r="D28" s="286">
        <f>VLOOKUP(C28,Itinerario!$D$24:$W$54,18,FALSE)</f>
        <v>0</v>
      </c>
      <c r="E28" s="287">
        <f>VLOOKUP(C28,Itinerario!$D$24:$W$54,19,FALSE)</f>
        <v>0</v>
      </c>
      <c r="F28" s="287" t="e">
        <f>VLOOKUP(C28,Organización_Modular!$F$10:$G$40,2,FALSE)</f>
        <v>#N/A</v>
      </c>
      <c r="G28" s="25"/>
      <c r="H28" s="25"/>
      <c r="I28" s="25"/>
      <c r="J28" s="25"/>
      <c r="K28" s="25"/>
      <c r="L28" s="25"/>
      <c r="M28" s="25"/>
      <c r="N28" s="25"/>
      <c r="O28" s="25"/>
      <c r="P28" s="25"/>
      <c r="Q28" s="25"/>
      <c r="R28" s="25"/>
      <c r="S28" s="25"/>
      <c r="T28" s="25"/>
      <c r="U28" s="25"/>
      <c r="V28" s="25"/>
      <c r="W28" s="25"/>
      <c r="X28" s="25"/>
      <c r="Y28" s="25"/>
      <c r="Z28" s="25"/>
    </row>
    <row r="29" spans="1:26" ht="12.75" customHeight="1" x14ac:dyDescent="0.25">
      <c r="A29" s="283"/>
      <c r="B29" s="285"/>
      <c r="C29" s="203"/>
      <c r="D29" s="286">
        <f>VLOOKUP(C29,Itinerario!$D$24:$W$54,18,FALSE)</f>
        <v>0</v>
      </c>
      <c r="E29" s="287">
        <f>VLOOKUP(C29,Itinerario!$D$24:$W$54,19,FALSE)</f>
        <v>0</v>
      </c>
      <c r="F29" s="287" t="e">
        <f>VLOOKUP(C29,Organización_Modular!$F$10:$G$40,2,FALSE)</f>
        <v>#N/A</v>
      </c>
      <c r="G29" s="25"/>
      <c r="H29" s="25"/>
      <c r="I29" s="25"/>
      <c r="J29" s="25"/>
      <c r="K29" s="25"/>
      <c r="L29" s="25"/>
      <c r="M29" s="25"/>
      <c r="N29" s="25"/>
      <c r="O29" s="25"/>
      <c r="P29" s="25"/>
      <c r="Q29" s="25"/>
      <c r="R29" s="25"/>
      <c r="S29" s="25"/>
      <c r="T29" s="25"/>
      <c r="U29" s="25"/>
      <c r="V29" s="25"/>
      <c r="W29" s="25"/>
      <c r="X29" s="25"/>
      <c r="Y29" s="25"/>
      <c r="Z29" s="25"/>
    </row>
    <row r="30" spans="1:26" ht="12.75" customHeight="1" x14ac:dyDescent="0.25">
      <c r="A30" s="283"/>
      <c r="B30" s="285"/>
      <c r="C30" s="203"/>
      <c r="D30" s="286">
        <f>VLOOKUP(C30,Itinerario!$D$24:$W$54,18,FALSE)</f>
        <v>0</v>
      </c>
      <c r="E30" s="287">
        <f>VLOOKUP(C30,Itinerario!$D$24:$W$54,19,FALSE)</f>
        <v>0</v>
      </c>
      <c r="F30" s="287" t="e">
        <f>VLOOKUP(C30,Organización_Modular!$F$10:$G$40,2,FALSE)</f>
        <v>#N/A</v>
      </c>
      <c r="G30" s="25"/>
      <c r="H30" s="25"/>
      <c r="I30" s="25"/>
      <c r="J30" s="25"/>
      <c r="K30" s="25"/>
      <c r="L30" s="25"/>
      <c r="M30" s="25"/>
      <c r="N30" s="25"/>
      <c r="O30" s="25"/>
      <c r="P30" s="25"/>
      <c r="Q30" s="25"/>
      <c r="R30" s="25"/>
      <c r="S30" s="25"/>
      <c r="T30" s="25"/>
      <c r="U30" s="25"/>
      <c r="V30" s="25"/>
      <c r="W30" s="25"/>
      <c r="X30" s="25"/>
      <c r="Y30" s="25"/>
      <c r="Z30" s="25"/>
    </row>
    <row r="31" spans="1:26" ht="12.75" customHeight="1" x14ac:dyDescent="0.25">
      <c r="A31" s="283"/>
      <c r="B31" s="285"/>
      <c r="C31" s="203"/>
      <c r="D31" s="286">
        <f>VLOOKUP(C31,Itinerario!$D$24:$W$54,18,FALSE)</f>
        <v>0</v>
      </c>
      <c r="E31" s="287">
        <f>VLOOKUP(C31,Itinerario!$D$24:$W$54,19,FALSE)</f>
        <v>0</v>
      </c>
      <c r="F31" s="287" t="e">
        <f>VLOOKUP(C31,Organización_Modular!$F$10:$G$40,2,FALSE)</f>
        <v>#N/A</v>
      </c>
      <c r="G31" s="25"/>
      <c r="H31" s="25"/>
      <c r="I31" s="25"/>
      <c r="J31" s="25"/>
      <c r="K31" s="25"/>
      <c r="L31" s="25"/>
      <c r="M31" s="25"/>
      <c r="N31" s="25"/>
      <c r="O31" s="25"/>
      <c r="P31" s="25"/>
      <c r="Q31" s="25"/>
      <c r="R31" s="25"/>
      <c r="S31" s="25"/>
      <c r="T31" s="25"/>
      <c r="U31" s="25"/>
      <c r="V31" s="25"/>
      <c r="W31" s="25"/>
      <c r="X31" s="25"/>
      <c r="Y31" s="25"/>
      <c r="Z31" s="25"/>
    </row>
    <row r="32" spans="1:26" ht="12.75" customHeight="1" x14ac:dyDescent="0.25">
      <c r="A32" s="283"/>
      <c r="B32" s="285"/>
      <c r="C32" s="203"/>
      <c r="D32" s="286">
        <f>VLOOKUP(C32,Itinerario!$D$24:$W$54,18,FALSE)</f>
        <v>0</v>
      </c>
      <c r="E32" s="287">
        <f>VLOOKUP(C32,Itinerario!$D$24:$W$54,19,FALSE)</f>
        <v>0</v>
      </c>
      <c r="F32" s="287" t="e">
        <f>VLOOKUP(C32,Organización_Modular!$F$10:$G$40,2,FALSE)</f>
        <v>#N/A</v>
      </c>
      <c r="G32" s="25"/>
      <c r="H32" s="25"/>
      <c r="I32" s="25"/>
      <c r="J32" s="25"/>
      <c r="K32" s="25"/>
      <c r="L32" s="25"/>
      <c r="M32" s="25"/>
      <c r="N32" s="25"/>
      <c r="O32" s="25"/>
      <c r="P32" s="25"/>
      <c r="Q32" s="25"/>
      <c r="R32" s="25"/>
      <c r="S32" s="25"/>
      <c r="T32" s="25"/>
      <c r="U32" s="25"/>
      <c r="V32" s="25"/>
      <c r="W32" s="25"/>
      <c r="X32" s="25"/>
      <c r="Y32" s="25"/>
      <c r="Z32" s="25"/>
    </row>
    <row r="33" spans="1:26" ht="12.75" customHeight="1" x14ac:dyDescent="0.25">
      <c r="A33" s="283"/>
      <c r="B33" s="285"/>
      <c r="C33" s="203"/>
      <c r="D33" s="286">
        <f>VLOOKUP(C33,Itinerario!$D$24:$W$54,18,FALSE)</f>
        <v>0</v>
      </c>
      <c r="E33" s="287">
        <f>VLOOKUP(C33,Itinerario!$D$24:$W$54,19,FALSE)</f>
        <v>0</v>
      </c>
      <c r="F33" s="287" t="e">
        <f>VLOOKUP(C33,Organización_Modular!$F$10:$G$40,2,FALSE)</f>
        <v>#N/A</v>
      </c>
      <c r="G33" s="25"/>
      <c r="H33" s="25"/>
      <c r="I33" s="25"/>
      <c r="J33" s="25"/>
      <c r="K33" s="25"/>
      <c r="L33" s="25"/>
      <c r="M33" s="25"/>
      <c r="N33" s="25"/>
      <c r="O33" s="25"/>
      <c r="P33" s="25"/>
      <c r="Q33" s="25"/>
      <c r="R33" s="25"/>
      <c r="S33" s="25"/>
      <c r="T33" s="25"/>
      <c r="U33" s="25"/>
      <c r="V33" s="25"/>
      <c r="W33" s="25"/>
      <c r="X33" s="25"/>
      <c r="Y33" s="25"/>
      <c r="Z33" s="25"/>
    </row>
    <row r="34" spans="1:26" ht="12.75" customHeight="1" x14ac:dyDescent="0.25">
      <c r="A34" s="283"/>
      <c r="B34" s="285"/>
      <c r="C34" s="203"/>
      <c r="D34" s="286">
        <f>VLOOKUP(C34,Itinerario!$D$24:$W$54,18,FALSE)</f>
        <v>0</v>
      </c>
      <c r="E34" s="287">
        <f>VLOOKUP(C34,Itinerario!$D$24:$W$54,19,FALSE)</f>
        <v>0</v>
      </c>
      <c r="F34" s="287" t="e">
        <f>VLOOKUP(C34,Organización_Modular!$F$10:$G$40,2,FALSE)</f>
        <v>#N/A</v>
      </c>
      <c r="G34" s="25"/>
      <c r="H34" s="25"/>
      <c r="I34" s="25"/>
      <c r="J34" s="25"/>
      <c r="K34" s="25"/>
      <c r="L34" s="25"/>
      <c r="M34" s="25"/>
      <c r="N34" s="25"/>
      <c r="O34" s="25"/>
      <c r="P34" s="25"/>
      <c r="Q34" s="25"/>
      <c r="R34" s="25"/>
      <c r="S34" s="25"/>
      <c r="T34" s="25"/>
      <c r="U34" s="25"/>
      <c r="V34" s="25"/>
      <c r="W34" s="25"/>
      <c r="X34" s="25"/>
      <c r="Y34" s="25"/>
      <c r="Z34" s="25"/>
    </row>
    <row r="35" spans="1:26" ht="12.75" customHeight="1" x14ac:dyDescent="0.25">
      <c r="A35" s="283"/>
      <c r="B35" s="285"/>
      <c r="C35" s="203"/>
      <c r="D35" s="286">
        <f>VLOOKUP(C35,Itinerario!$D$24:$W$54,18,FALSE)</f>
        <v>0</v>
      </c>
      <c r="E35" s="287">
        <f>VLOOKUP(C35,Itinerario!$D$24:$W$54,19,FALSE)</f>
        <v>0</v>
      </c>
      <c r="F35" s="287" t="e">
        <f>VLOOKUP(C35,Organización_Modular!$F$10:$G$40,2,FALSE)</f>
        <v>#N/A</v>
      </c>
      <c r="G35" s="25"/>
      <c r="H35" s="25"/>
      <c r="I35" s="25"/>
      <c r="J35" s="25"/>
      <c r="K35" s="25"/>
      <c r="L35" s="25"/>
      <c r="M35" s="25"/>
      <c r="N35" s="25"/>
      <c r="O35" s="25"/>
      <c r="P35" s="25"/>
      <c r="Q35" s="25"/>
      <c r="R35" s="25"/>
      <c r="S35" s="25"/>
      <c r="T35" s="25"/>
      <c r="U35" s="25"/>
      <c r="V35" s="25"/>
      <c r="W35" s="25"/>
      <c r="X35" s="25"/>
      <c r="Y35" s="25"/>
      <c r="Z35" s="25"/>
    </row>
    <row r="36" spans="1:26" ht="12.75" customHeight="1" x14ac:dyDescent="0.25">
      <c r="A36" s="283"/>
      <c r="B36" s="285"/>
      <c r="C36" s="203"/>
      <c r="D36" s="286">
        <f>VLOOKUP(C36,Itinerario!$D$24:$W$54,18,FALSE)</f>
        <v>0</v>
      </c>
      <c r="E36" s="287">
        <f>VLOOKUP(C36,Itinerario!$D$24:$W$54,19,FALSE)</f>
        <v>0</v>
      </c>
      <c r="F36" s="287" t="e">
        <f>VLOOKUP(C36,Organización_Modular!$F$10:$G$40,2,FALSE)</f>
        <v>#N/A</v>
      </c>
      <c r="G36" s="25"/>
      <c r="H36" s="25"/>
      <c r="I36" s="25"/>
      <c r="J36" s="25"/>
      <c r="K36" s="25"/>
      <c r="L36" s="25"/>
      <c r="M36" s="25"/>
      <c r="N36" s="25"/>
      <c r="O36" s="25"/>
      <c r="P36" s="25"/>
      <c r="Q36" s="25"/>
      <c r="R36" s="25"/>
      <c r="S36" s="25"/>
      <c r="T36" s="25"/>
      <c r="U36" s="25"/>
      <c r="V36" s="25"/>
      <c r="W36" s="25"/>
      <c r="X36" s="25"/>
      <c r="Y36" s="25"/>
      <c r="Z36" s="25"/>
    </row>
    <row r="37" spans="1:26" ht="12.75" customHeight="1" x14ac:dyDescent="0.25">
      <c r="A37" s="283"/>
      <c r="B37" s="285"/>
      <c r="C37" s="203"/>
      <c r="D37" s="286">
        <f>VLOOKUP(C37,Itinerario!$D$24:$W$54,18,FALSE)</f>
        <v>0</v>
      </c>
      <c r="E37" s="287">
        <f>VLOOKUP(C37,Itinerario!$D$24:$W$54,19,FALSE)</f>
        <v>0</v>
      </c>
      <c r="F37" s="287" t="e">
        <f>VLOOKUP(C37,Organización_Modular!$F$10:$G$40,2,FALSE)</f>
        <v>#N/A</v>
      </c>
      <c r="G37" s="25"/>
      <c r="H37" s="25"/>
      <c r="I37" s="25"/>
      <c r="J37" s="25"/>
      <c r="K37" s="25"/>
      <c r="L37" s="25"/>
      <c r="M37" s="25"/>
      <c r="N37" s="25"/>
      <c r="O37" s="25"/>
      <c r="P37" s="25"/>
      <c r="Q37" s="25"/>
      <c r="R37" s="25"/>
      <c r="S37" s="25"/>
      <c r="T37" s="25"/>
      <c r="U37" s="25"/>
      <c r="V37" s="25"/>
      <c r="W37" s="25"/>
      <c r="X37" s="25"/>
      <c r="Y37" s="25"/>
      <c r="Z37" s="25"/>
    </row>
    <row r="38" spans="1:26" ht="12.75" customHeight="1" x14ac:dyDescent="0.25">
      <c r="A38" s="283"/>
      <c r="B38" s="285"/>
      <c r="C38" s="203"/>
      <c r="D38" s="286">
        <f>VLOOKUP(C38,Itinerario!$D$24:$W$54,18,FALSE)</f>
        <v>0</v>
      </c>
      <c r="E38" s="287">
        <f>VLOOKUP(C38,Itinerario!$D$24:$W$54,19,FALSE)</f>
        <v>0</v>
      </c>
      <c r="F38" s="287" t="e">
        <f>VLOOKUP(C38,Organización_Modular!$F$10:$G$40,2,FALSE)</f>
        <v>#N/A</v>
      </c>
      <c r="G38" s="25"/>
      <c r="H38" s="25"/>
      <c r="I38" s="25"/>
      <c r="J38" s="25"/>
      <c r="K38" s="25"/>
      <c r="L38" s="25"/>
      <c r="M38" s="25"/>
      <c r="N38" s="25"/>
      <c r="O38" s="25"/>
      <c r="P38" s="25"/>
      <c r="Q38" s="25"/>
      <c r="R38" s="25"/>
      <c r="S38" s="25"/>
      <c r="T38" s="25"/>
      <c r="U38" s="25"/>
      <c r="V38" s="25"/>
      <c r="W38" s="25"/>
      <c r="X38" s="25"/>
      <c r="Y38" s="25"/>
      <c r="Z38" s="25"/>
    </row>
    <row r="39" spans="1:26" ht="12.75" customHeight="1" x14ac:dyDescent="0.25">
      <c r="A39" s="283"/>
      <c r="B39" s="285"/>
      <c r="C39" s="203"/>
      <c r="D39" s="286">
        <f>VLOOKUP(C39,Itinerario!$D$24:$W$54,18,FALSE)</f>
        <v>0</v>
      </c>
      <c r="E39" s="287">
        <f>VLOOKUP(C39,Itinerario!$D$24:$W$54,19,FALSE)</f>
        <v>0</v>
      </c>
      <c r="F39" s="287" t="e">
        <f>VLOOKUP(C39,Organización_Modular!$F$10:$G$40,2,FALSE)</f>
        <v>#N/A</v>
      </c>
      <c r="G39" s="25"/>
      <c r="H39" s="25"/>
      <c r="I39" s="25"/>
      <c r="J39" s="25"/>
      <c r="K39" s="25"/>
      <c r="L39" s="25"/>
      <c r="M39" s="25"/>
      <c r="N39" s="25"/>
      <c r="O39" s="25"/>
      <c r="P39" s="25"/>
      <c r="Q39" s="25"/>
      <c r="R39" s="25"/>
      <c r="S39" s="25"/>
      <c r="T39" s="25"/>
      <c r="U39" s="25"/>
      <c r="V39" s="25"/>
      <c r="W39" s="25"/>
      <c r="X39" s="25"/>
      <c r="Y39" s="25"/>
      <c r="Z39" s="25"/>
    </row>
    <row r="40" spans="1:26" ht="12.75" customHeight="1" x14ac:dyDescent="0.25">
      <c r="A40" s="283"/>
      <c r="B40" s="285"/>
      <c r="C40" s="203"/>
      <c r="D40" s="286">
        <f>VLOOKUP(C40,Itinerario!$D$24:$W$54,18,FALSE)</f>
        <v>0</v>
      </c>
      <c r="E40" s="287">
        <f>VLOOKUP(C40,Itinerario!$D$24:$W$54,19,FALSE)</f>
        <v>0</v>
      </c>
      <c r="F40" s="287" t="e">
        <f>VLOOKUP(C40,Organización_Modular!$F$10:$G$40,2,FALSE)</f>
        <v>#N/A</v>
      </c>
      <c r="G40" s="25"/>
      <c r="H40" s="25"/>
      <c r="I40" s="25"/>
      <c r="J40" s="25"/>
      <c r="K40" s="25"/>
      <c r="L40" s="25"/>
      <c r="M40" s="25"/>
      <c r="N40" s="25"/>
      <c r="O40" s="25"/>
      <c r="P40" s="25"/>
      <c r="Q40" s="25"/>
      <c r="R40" s="25"/>
      <c r="S40" s="25"/>
      <c r="T40" s="25"/>
      <c r="U40" s="25"/>
      <c r="V40" s="25"/>
      <c r="W40" s="25"/>
      <c r="X40" s="25"/>
      <c r="Y40" s="25"/>
      <c r="Z40" s="25"/>
    </row>
    <row r="41" spans="1:26" ht="12.75" customHeight="1" x14ac:dyDescent="0.25">
      <c r="A41" s="283"/>
      <c r="B41" s="285"/>
      <c r="C41" s="203"/>
      <c r="D41" s="286">
        <f>VLOOKUP(C41,Itinerario!$D$24:$W$54,18,FALSE)</f>
        <v>0</v>
      </c>
      <c r="E41" s="287">
        <f>VLOOKUP(C41,Itinerario!$D$24:$W$54,19,FALSE)</f>
        <v>0</v>
      </c>
      <c r="F41" s="287" t="e">
        <f>VLOOKUP(C41,Organización_Modular!$F$10:$G$40,2,FALSE)</f>
        <v>#N/A</v>
      </c>
      <c r="G41" s="25"/>
      <c r="H41" s="25"/>
      <c r="I41" s="25"/>
      <c r="J41" s="25"/>
      <c r="K41" s="25"/>
      <c r="L41" s="25"/>
      <c r="M41" s="25"/>
      <c r="N41" s="25"/>
      <c r="O41" s="25"/>
      <c r="P41" s="25"/>
      <c r="Q41" s="25"/>
      <c r="R41" s="25"/>
      <c r="S41" s="25"/>
      <c r="T41" s="25"/>
      <c r="U41" s="25"/>
      <c r="V41" s="25"/>
      <c r="W41" s="25"/>
      <c r="X41" s="25"/>
      <c r="Y41" s="25"/>
      <c r="Z41" s="25"/>
    </row>
    <row r="42" spans="1:26" ht="12.75" customHeight="1" x14ac:dyDescent="0.25">
      <c r="A42" s="283"/>
      <c r="B42" s="285"/>
      <c r="C42" s="203"/>
      <c r="D42" s="286">
        <f>VLOOKUP(C42,Itinerario!$D$24:$W$54,18,FALSE)</f>
        <v>0</v>
      </c>
      <c r="E42" s="287">
        <f>VLOOKUP(C42,Itinerario!$D$24:$W$54,19,FALSE)</f>
        <v>0</v>
      </c>
      <c r="F42" s="287" t="e">
        <f>VLOOKUP(C42,Organización_Modular!$F$10:$G$40,2,FALSE)</f>
        <v>#N/A</v>
      </c>
      <c r="G42" s="25"/>
      <c r="H42" s="25"/>
      <c r="I42" s="25"/>
      <c r="J42" s="25"/>
      <c r="K42" s="25"/>
      <c r="L42" s="25"/>
      <c r="M42" s="25"/>
      <c r="N42" s="25"/>
      <c r="O42" s="25"/>
      <c r="P42" s="25"/>
      <c r="Q42" s="25"/>
      <c r="R42" s="25"/>
      <c r="S42" s="25"/>
      <c r="T42" s="25"/>
      <c r="U42" s="25"/>
      <c r="V42" s="25"/>
      <c r="W42" s="25"/>
      <c r="X42" s="25"/>
      <c r="Y42" s="25"/>
      <c r="Z42" s="25"/>
    </row>
    <row r="43" spans="1:26" ht="12.75" customHeight="1" x14ac:dyDescent="0.25">
      <c r="A43" s="283"/>
      <c r="B43" s="285"/>
      <c r="C43" s="203"/>
      <c r="D43" s="286">
        <f>VLOOKUP(C43,Itinerario!$D$24:$W$54,18,FALSE)</f>
        <v>0</v>
      </c>
      <c r="E43" s="287">
        <f>VLOOKUP(C43,Itinerario!$D$24:$W$54,19,FALSE)</f>
        <v>0</v>
      </c>
      <c r="F43" s="287" t="e">
        <f>VLOOKUP(C43,Organización_Modular!$F$10:$G$40,2,FALSE)</f>
        <v>#N/A</v>
      </c>
      <c r="G43" s="25"/>
      <c r="H43" s="25"/>
      <c r="I43" s="25"/>
      <c r="J43" s="25"/>
      <c r="K43" s="25"/>
      <c r="L43" s="25"/>
      <c r="M43" s="25"/>
      <c r="N43" s="25"/>
      <c r="O43" s="25"/>
      <c r="P43" s="25"/>
      <c r="Q43" s="25"/>
      <c r="R43" s="25"/>
      <c r="S43" s="25"/>
      <c r="T43" s="25"/>
      <c r="U43" s="25"/>
      <c r="V43" s="25"/>
      <c r="W43" s="25"/>
      <c r="X43" s="25"/>
      <c r="Y43" s="25"/>
      <c r="Z43" s="25"/>
    </row>
    <row r="44" spans="1:26" ht="12.75" customHeight="1" x14ac:dyDescent="0.25">
      <c r="A44" s="283"/>
      <c r="B44" s="285"/>
      <c r="C44" s="203"/>
      <c r="D44" s="286">
        <f>VLOOKUP(C44,Itinerario!$D$24:$W$54,18,FALSE)</f>
        <v>0</v>
      </c>
      <c r="E44" s="287">
        <f>VLOOKUP(C44,Itinerario!$D$24:$W$54,19,FALSE)</f>
        <v>0</v>
      </c>
      <c r="F44" s="287" t="e">
        <f>VLOOKUP(C44,Organización_Modular!$F$10:$G$40,2,FALSE)</f>
        <v>#N/A</v>
      </c>
      <c r="G44" s="25"/>
      <c r="H44" s="25"/>
      <c r="I44" s="25"/>
      <c r="J44" s="25"/>
      <c r="K44" s="25"/>
      <c r="L44" s="25"/>
      <c r="M44" s="25"/>
      <c r="N44" s="25"/>
      <c r="O44" s="25"/>
      <c r="P44" s="25"/>
      <c r="Q44" s="25"/>
      <c r="R44" s="25"/>
      <c r="S44" s="25"/>
      <c r="T44" s="25"/>
      <c r="U44" s="25"/>
      <c r="V44" s="25"/>
      <c r="W44" s="25"/>
      <c r="X44" s="25"/>
      <c r="Y44" s="25"/>
      <c r="Z44" s="25"/>
    </row>
    <row r="45" spans="1:26" ht="12.75" customHeight="1" x14ac:dyDescent="0.25">
      <c r="A45" s="283"/>
      <c r="B45" s="285"/>
      <c r="C45" s="203"/>
      <c r="D45" s="286">
        <f>VLOOKUP(C45,Itinerario!$D$24:$W$54,18,FALSE)</f>
        <v>0</v>
      </c>
      <c r="E45" s="287">
        <f>VLOOKUP(C45,Itinerario!$D$24:$W$54,19,FALSE)</f>
        <v>0</v>
      </c>
      <c r="F45" s="287" t="e">
        <f>VLOOKUP(C45,Organización_Modular!$F$10:$G$40,2,FALSE)</f>
        <v>#N/A</v>
      </c>
      <c r="G45" s="25"/>
      <c r="H45" s="25"/>
      <c r="I45" s="25"/>
      <c r="J45" s="25"/>
      <c r="K45" s="25"/>
      <c r="L45" s="25"/>
      <c r="M45" s="25"/>
      <c r="N45" s="25"/>
      <c r="O45" s="25"/>
      <c r="P45" s="25"/>
      <c r="Q45" s="25"/>
      <c r="R45" s="25"/>
      <c r="S45" s="25"/>
      <c r="T45" s="25"/>
      <c r="U45" s="25"/>
      <c r="V45" s="25"/>
      <c r="W45" s="25"/>
      <c r="X45" s="25"/>
      <c r="Y45" s="25"/>
      <c r="Z45" s="25"/>
    </row>
    <row r="46" spans="1:26" ht="12.75" customHeight="1" x14ac:dyDescent="0.25">
      <c r="A46" s="283"/>
      <c r="B46" s="285"/>
      <c r="C46" s="203"/>
      <c r="D46" s="286">
        <f>VLOOKUP(C46,Itinerario!$D$24:$W$54,18,FALSE)</f>
        <v>0</v>
      </c>
      <c r="E46" s="287">
        <f>VLOOKUP(C46,Itinerario!$D$24:$W$54,19,FALSE)</f>
        <v>0</v>
      </c>
      <c r="F46" s="287" t="e">
        <f>VLOOKUP(C46,Organización_Modular!$F$10:$G$40,2,FALSE)</f>
        <v>#N/A</v>
      </c>
      <c r="G46" s="25"/>
      <c r="H46" s="25"/>
      <c r="I46" s="25"/>
      <c r="J46" s="25"/>
      <c r="K46" s="25"/>
      <c r="L46" s="25"/>
      <c r="M46" s="25"/>
      <c r="N46" s="25"/>
      <c r="O46" s="25"/>
      <c r="P46" s="25"/>
      <c r="Q46" s="25"/>
      <c r="R46" s="25"/>
      <c r="S46" s="25"/>
      <c r="T46" s="25"/>
      <c r="U46" s="25"/>
      <c r="V46" s="25"/>
      <c r="W46" s="25"/>
      <c r="X46" s="25"/>
      <c r="Y46" s="25"/>
      <c r="Z46" s="25"/>
    </row>
    <row r="47" spans="1:26" ht="12.75" customHeight="1" x14ac:dyDescent="0.25">
      <c r="A47" s="283"/>
      <c r="B47" s="285"/>
      <c r="C47" s="203"/>
      <c r="D47" s="286">
        <f>VLOOKUP(C47,Itinerario!$D$24:$W$54,18,FALSE)</f>
        <v>0</v>
      </c>
      <c r="E47" s="287">
        <f>VLOOKUP(C47,Itinerario!$D$24:$W$54,19,FALSE)</f>
        <v>0</v>
      </c>
      <c r="F47" s="287" t="e">
        <f>VLOOKUP(C47,Organización_Modular!$F$10:$G$40,2,FALSE)</f>
        <v>#N/A</v>
      </c>
      <c r="G47" s="25"/>
      <c r="H47" s="25"/>
      <c r="I47" s="25"/>
      <c r="J47" s="25"/>
      <c r="K47" s="25"/>
      <c r="L47" s="25"/>
      <c r="M47" s="25"/>
      <c r="N47" s="25"/>
      <c r="O47" s="25"/>
      <c r="P47" s="25"/>
      <c r="Q47" s="25"/>
      <c r="R47" s="25"/>
      <c r="S47" s="25"/>
      <c r="T47" s="25"/>
      <c r="U47" s="25"/>
      <c r="V47" s="25"/>
      <c r="W47" s="25"/>
      <c r="X47" s="25"/>
      <c r="Y47" s="25"/>
      <c r="Z47" s="25"/>
    </row>
    <row r="48" spans="1:26" ht="12.75" customHeight="1" x14ac:dyDescent="0.25">
      <c r="A48" s="283"/>
      <c r="B48" s="285"/>
      <c r="C48" s="203"/>
      <c r="D48" s="286">
        <f>VLOOKUP(C48,Itinerario!$D$24:$W$54,18,FALSE)</f>
        <v>0</v>
      </c>
      <c r="E48" s="287">
        <f>VLOOKUP(C48,Itinerario!$D$24:$W$54,19,FALSE)</f>
        <v>0</v>
      </c>
      <c r="F48" s="287" t="e">
        <f>VLOOKUP(C48,Organización_Modular!$F$10:$G$40,2,FALSE)</f>
        <v>#N/A</v>
      </c>
      <c r="G48" s="25"/>
      <c r="H48" s="25"/>
      <c r="I48" s="25"/>
      <c r="J48" s="25"/>
      <c r="K48" s="25"/>
      <c r="L48" s="25"/>
      <c r="M48" s="25"/>
      <c r="N48" s="25"/>
      <c r="O48" s="25"/>
      <c r="P48" s="25"/>
      <c r="Q48" s="25"/>
      <c r="R48" s="25"/>
      <c r="S48" s="25"/>
      <c r="T48" s="25"/>
      <c r="U48" s="25"/>
      <c r="V48" s="25"/>
      <c r="W48" s="25"/>
      <c r="X48" s="25"/>
      <c r="Y48" s="25"/>
      <c r="Z48" s="25"/>
    </row>
    <row r="49" spans="1:26" ht="12.75" customHeight="1" x14ac:dyDescent="0.25">
      <c r="A49" s="283"/>
      <c r="B49" s="285"/>
      <c r="C49" s="203"/>
      <c r="D49" s="286">
        <f>VLOOKUP(C49,Itinerario!$D$24:$W$54,18,FALSE)</f>
        <v>0</v>
      </c>
      <c r="E49" s="287">
        <f>VLOOKUP(C49,Itinerario!$D$24:$W$54,19,FALSE)</f>
        <v>0</v>
      </c>
      <c r="F49" s="287" t="e">
        <f>VLOOKUP(C49,Organización_Modular!$F$10:$G$40,2,FALSE)</f>
        <v>#N/A</v>
      </c>
      <c r="G49" s="25"/>
      <c r="H49" s="25"/>
      <c r="I49" s="25"/>
      <c r="J49" s="25"/>
      <c r="K49" s="25"/>
      <c r="L49" s="25"/>
      <c r="M49" s="25"/>
      <c r="N49" s="25"/>
      <c r="O49" s="25"/>
      <c r="P49" s="25"/>
      <c r="Q49" s="25"/>
      <c r="R49" s="25"/>
      <c r="S49" s="25"/>
      <c r="T49" s="25"/>
      <c r="U49" s="25"/>
      <c r="V49" s="25"/>
      <c r="W49" s="25"/>
      <c r="X49" s="25"/>
      <c r="Y49" s="25"/>
      <c r="Z49" s="25"/>
    </row>
    <row r="50" spans="1:26" ht="12.75" customHeight="1" x14ac:dyDescent="0.25">
      <c r="A50" s="283"/>
      <c r="B50" s="285"/>
      <c r="C50" s="203"/>
      <c r="D50" s="286">
        <f>VLOOKUP(C50,Itinerario!$D$24:$W$54,18,FALSE)</f>
        <v>0</v>
      </c>
      <c r="E50" s="287">
        <f>VLOOKUP(C50,Itinerario!$D$24:$W$54,19,FALSE)</f>
        <v>0</v>
      </c>
      <c r="F50" s="287" t="e">
        <f>VLOOKUP(C50,Organización_Modular!$F$10:$G$40,2,FALSE)</f>
        <v>#N/A</v>
      </c>
      <c r="G50" s="25"/>
      <c r="H50" s="25"/>
      <c r="I50" s="25"/>
      <c r="J50" s="25"/>
      <c r="K50" s="25"/>
      <c r="L50" s="25"/>
      <c r="M50" s="25"/>
      <c r="N50" s="25"/>
      <c r="O50" s="25"/>
      <c r="P50" s="25"/>
      <c r="Q50" s="25"/>
      <c r="R50" s="25"/>
      <c r="S50" s="25"/>
      <c r="T50" s="25"/>
      <c r="U50" s="25"/>
      <c r="V50" s="25"/>
      <c r="W50" s="25"/>
      <c r="X50" s="25"/>
      <c r="Y50" s="25"/>
      <c r="Z50" s="25"/>
    </row>
    <row r="51" spans="1:26" ht="12.75" customHeight="1" x14ac:dyDescent="0.25">
      <c r="A51" s="283"/>
      <c r="B51" s="285"/>
      <c r="C51" s="203"/>
      <c r="D51" s="286">
        <f>VLOOKUP(C51,Itinerario!$D$24:$W$54,18,FALSE)</f>
        <v>0</v>
      </c>
      <c r="E51" s="287">
        <f>VLOOKUP(C51,Itinerario!$D$24:$W$54,19,FALSE)</f>
        <v>0</v>
      </c>
      <c r="F51" s="287" t="e">
        <f>VLOOKUP(C51,Organización_Modular!$F$10:$G$40,2,FALSE)</f>
        <v>#N/A</v>
      </c>
      <c r="G51" s="25"/>
      <c r="H51" s="25"/>
      <c r="I51" s="25"/>
      <c r="J51" s="25"/>
      <c r="K51" s="25"/>
      <c r="L51" s="25"/>
      <c r="M51" s="25"/>
      <c r="N51" s="25"/>
      <c r="O51" s="25"/>
      <c r="P51" s="25"/>
      <c r="Q51" s="25"/>
      <c r="R51" s="25"/>
      <c r="S51" s="25"/>
      <c r="T51" s="25"/>
      <c r="U51" s="25"/>
      <c r="V51" s="25"/>
      <c r="W51" s="25"/>
      <c r="X51" s="25"/>
      <c r="Y51" s="25"/>
      <c r="Z51" s="25"/>
    </row>
    <row r="52" spans="1:26" ht="12.75" customHeight="1" x14ac:dyDescent="0.25">
      <c r="A52" s="283"/>
      <c r="B52" s="285"/>
      <c r="C52" s="203"/>
      <c r="D52" s="286">
        <f>VLOOKUP(C52,Itinerario!$D$24:$W$54,18,FALSE)</f>
        <v>0</v>
      </c>
      <c r="E52" s="287">
        <f>VLOOKUP(C52,Itinerario!$D$24:$W$54,19,FALSE)</f>
        <v>0</v>
      </c>
      <c r="F52" s="287" t="e">
        <f>VLOOKUP(C52,Organización_Modular!$F$10:$G$40,2,FALSE)</f>
        <v>#N/A</v>
      </c>
      <c r="G52" s="25"/>
      <c r="H52" s="25"/>
      <c r="I52" s="25"/>
      <c r="J52" s="25"/>
      <c r="K52" s="25"/>
      <c r="L52" s="25"/>
      <c r="M52" s="25"/>
      <c r="N52" s="25"/>
      <c r="O52" s="25"/>
      <c r="P52" s="25"/>
      <c r="Q52" s="25"/>
      <c r="R52" s="25"/>
      <c r="S52" s="25"/>
      <c r="T52" s="25"/>
      <c r="U52" s="25"/>
      <c r="V52" s="25"/>
      <c r="W52" s="25"/>
      <c r="X52" s="25"/>
      <c r="Y52" s="25"/>
      <c r="Z52" s="25"/>
    </row>
    <row r="53" spans="1:26" ht="12.75" customHeight="1" x14ac:dyDescent="0.25">
      <c r="A53" s="283"/>
      <c r="B53" s="285"/>
      <c r="C53" s="203"/>
      <c r="D53" s="286">
        <f>VLOOKUP(C53,Itinerario!$D$24:$W$54,18,FALSE)</f>
        <v>0</v>
      </c>
      <c r="E53" s="287">
        <f>VLOOKUP(C53,Itinerario!$D$24:$W$54,19,FALSE)</f>
        <v>0</v>
      </c>
      <c r="F53" s="287" t="e">
        <f>VLOOKUP(C53,Organización_Modular!$F$10:$G$40,2,FALSE)</f>
        <v>#N/A</v>
      </c>
      <c r="G53" s="25"/>
      <c r="H53" s="25"/>
      <c r="I53" s="25"/>
      <c r="J53" s="25"/>
      <c r="K53" s="25"/>
      <c r="L53" s="25"/>
      <c r="M53" s="25"/>
      <c r="N53" s="25"/>
      <c r="O53" s="25"/>
      <c r="P53" s="25"/>
      <c r="Q53" s="25"/>
      <c r="R53" s="25"/>
      <c r="S53" s="25"/>
      <c r="T53" s="25"/>
      <c r="U53" s="25"/>
      <c r="V53" s="25"/>
      <c r="W53" s="25"/>
      <c r="X53" s="25"/>
      <c r="Y53" s="25"/>
      <c r="Z53" s="25"/>
    </row>
    <row r="54" spans="1:26" ht="12.75" customHeight="1" x14ac:dyDescent="0.25">
      <c r="A54" s="283"/>
      <c r="B54" s="285"/>
      <c r="C54" s="203"/>
      <c r="D54" s="286">
        <f>VLOOKUP(C54,Itinerario!$D$24:$W$54,18,FALSE)</f>
        <v>0</v>
      </c>
      <c r="E54" s="287">
        <f>VLOOKUP(C54,Itinerario!$D$24:$W$54,19,FALSE)</f>
        <v>0</v>
      </c>
      <c r="F54" s="287" t="e">
        <f>VLOOKUP(C54,Organización_Modular!$F$10:$G$40,2,FALSE)</f>
        <v>#N/A</v>
      </c>
      <c r="G54" s="25"/>
      <c r="H54" s="25"/>
      <c r="I54" s="25"/>
      <c r="J54" s="25"/>
      <c r="K54" s="25"/>
      <c r="L54" s="25"/>
      <c r="M54" s="25"/>
      <c r="N54" s="25"/>
      <c r="O54" s="25"/>
      <c r="P54" s="25"/>
      <c r="Q54" s="25"/>
      <c r="R54" s="25"/>
      <c r="S54" s="25"/>
      <c r="T54" s="25"/>
      <c r="U54" s="25"/>
      <c r="V54" s="25"/>
      <c r="W54" s="25"/>
      <c r="X54" s="25"/>
      <c r="Y54" s="25"/>
      <c r="Z54" s="25"/>
    </row>
    <row r="55" spans="1:26" ht="12.75" customHeight="1" x14ac:dyDescent="0.25">
      <c r="A55" s="283"/>
      <c r="B55" s="285"/>
      <c r="C55" s="203"/>
      <c r="D55" s="286">
        <f>VLOOKUP(C55,Itinerario!$D$24:$W$54,18,FALSE)</f>
        <v>0</v>
      </c>
      <c r="E55" s="287">
        <f>VLOOKUP(C55,Itinerario!$D$24:$W$54,19,FALSE)</f>
        <v>0</v>
      </c>
      <c r="F55" s="287" t="e">
        <f>VLOOKUP(C55,Organización_Modular!$F$10:$G$40,2,FALSE)</f>
        <v>#N/A</v>
      </c>
      <c r="G55" s="25"/>
      <c r="H55" s="25"/>
      <c r="I55" s="25"/>
      <c r="J55" s="25"/>
      <c r="K55" s="25"/>
      <c r="L55" s="25"/>
      <c r="M55" s="25"/>
      <c r="N55" s="25"/>
      <c r="O55" s="25"/>
      <c r="P55" s="25"/>
      <c r="Q55" s="25"/>
      <c r="R55" s="25"/>
      <c r="S55" s="25"/>
      <c r="T55" s="25"/>
      <c r="U55" s="25"/>
      <c r="V55" s="25"/>
      <c r="W55" s="25"/>
      <c r="X55" s="25"/>
      <c r="Y55" s="25"/>
      <c r="Z55" s="25"/>
    </row>
    <row r="56" spans="1:26" ht="12.75" customHeight="1" x14ac:dyDescent="0.25">
      <c r="A56" s="283"/>
      <c r="B56" s="285"/>
      <c r="C56" s="203"/>
      <c r="D56" s="286">
        <f>VLOOKUP(C56,Itinerario!$D$24:$W$54,18,FALSE)</f>
        <v>0</v>
      </c>
      <c r="E56" s="287">
        <f>VLOOKUP(C56,Itinerario!$D$24:$W$54,19,FALSE)</f>
        <v>0</v>
      </c>
      <c r="F56" s="287" t="e">
        <f>VLOOKUP(C56,Organización_Modular!$F$10:$G$40,2,FALSE)</f>
        <v>#N/A</v>
      </c>
      <c r="G56" s="25"/>
      <c r="H56" s="25"/>
      <c r="I56" s="25"/>
      <c r="J56" s="25"/>
      <c r="K56" s="25"/>
      <c r="L56" s="25"/>
      <c r="M56" s="25"/>
      <c r="N56" s="25"/>
      <c r="O56" s="25"/>
      <c r="P56" s="25"/>
      <c r="Q56" s="25"/>
      <c r="R56" s="25"/>
      <c r="S56" s="25"/>
      <c r="T56" s="25"/>
      <c r="U56" s="25"/>
      <c r="V56" s="25"/>
      <c r="W56" s="25"/>
      <c r="X56" s="25"/>
      <c r="Y56" s="25"/>
      <c r="Z56" s="25"/>
    </row>
    <row r="57" spans="1:26" ht="12.75" customHeight="1" x14ac:dyDescent="0.25">
      <c r="A57" s="283"/>
      <c r="B57" s="285"/>
      <c r="C57" s="203"/>
      <c r="D57" s="286">
        <f>VLOOKUP(C57,Itinerario!$D$24:$W$54,18,FALSE)</f>
        <v>0</v>
      </c>
      <c r="E57" s="287">
        <f>VLOOKUP(C57,Itinerario!$D$24:$W$54,19,FALSE)</f>
        <v>0</v>
      </c>
      <c r="F57" s="287" t="e">
        <f>VLOOKUP(C57,Organización_Modular!$F$10:$G$40,2,FALSE)</f>
        <v>#N/A</v>
      </c>
      <c r="G57" s="25"/>
      <c r="H57" s="25"/>
      <c r="I57" s="25"/>
      <c r="J57" s="25"/>
      <c r="K57" s="25"/>
      <c r="L57" s="25"/>
      <c r="M57" s="25"/>
      <c r="N57" s="25"/>
      <c r="O57" s="25"/>
      <c r="P57" s="25"/>
      <c r="Q57" s="25"/>
      <c r="R57" s="25"/>
      <c r="S57" s="25"/>
      <c r="T57" s="25"/>
      <c r="U57" s="25"/>
      <c r="V57" s="25"/>
      <c r="W57" s="25"/>
      <c r="X57" s="25"/>
      <c r="Y57" s="25"/>
      <c r="Z57" s="25"/>
    </row>
    <row r="58" spans="1:26" ht="12.75" customHeight="1" x14ac:dyDescent="0.25">
      <c r="A58" s="283"/>
      <c r="B58" s="285"/>
      <c r="C58" s="203"/>
      <c r="D58" s="286">
        <f>VLOOKUP(C58,Itinerario!$D$24:$W$54,18,FALSE)</f>
        <v>0</v>
      </c>
      <c r="E58" s="287">
        <f>VLOOKUP(C58,Itinerario!$D$24:$W$54,19,FALSE)</f>
        <v>0</v>
      </c>
      <c r="F58" s="287" t="e">
        <f>VLOOKUP(C58,Organización_Modular!$F$10:$G$40,2,FALSE)</f>
        <v>#N/A</v>
      </c>
      <c r="G58" s="25"/>
      <c r="H58" s="25"/>
      <c r="I58" s="25"/>
      <c r="J58" s="25"/>
      <c r="K58" s="25"/>
      <c r="L58" s="25"/>
      <c r="M58" s="25"/>
      <c r="N58" s="25"/>
      <c r="O58" s="25"/>
      <c r="P58" s="25"/>
      <c r="Q58" s="25"/>
      <c r="R58" s="25"/>
      <c r="S58" s="25"/>
      <c r="T58" s="25"/>
      <c r="U58" s="25"/>
      <c r="V58" s="25"/>
      <c r="W58" s="25"/>
      <c r="X58" s="25"/>
      <c r="Y58" s="25"/>
      <c r="Z58" s="25"/>
    </row>
    <row r="59" spans="1:26" ht="12.75" customHeight="1" x14ac:dyDescent="0.25">
      <c r="A59" s="283"/>
      <c r="B59" s="285"/>
      <c r="C59" s="203"/>
      <c r="D59" s="286">
        <f>VLOOKUP(C59,Itinerario!$D$24:$W$54,18,FALSE)</f>
        <v>0</v>
      </c>
      <c r="E59" s="287">
        <f>VLOOKUP(C59,Itinerario!$D$24:$W$54,19,FALSE)</f>
        <v>0</v>
      </c>
      <c r="F59" s="287" t="e">
        <f>VLOOKUP(C59,Organización_Modular!$F$10:$G$40,2,FALSE)</f>
        <v>#N/A</v>
      </c>
      <c r="G59" s="25"/>
      <c r="H59" s="25"/>
      <c r="I59" s="25"/>
      <c r="J59" s="25"/>
      <c r="K59" s="25"/>
      <c r="L59" s="25"/>
      <c r="M59" s="25"/>
      <c r="N59" s="25"/>
      <c r="O59" s="25"/>
      <c r="P59" s="25"/>
      <c r="Q59" s="25"/>
      <c r="R59" s="25"/>
      <c r="S59" s="25"/>
      <c r="T59" s="25"/>
      <c r="U59" s="25"/>
      <c r="V59" s="25"/>
      <c r="W59" s="25"/>
      <c r="X59" s="25"/>
      <c r="Y59" s="25"/>
      <c r="Z59" s="25"/>
    </row>
    <row r="60" spans="1:26" ht="12.75" customHeight="1" x14ac:dyDescent="0.25">
      <c r="A60" s="283"/>
      <c r="B60" s="285"/>
      <c r="C60" s="203"/>
      <c r="D60" s="286">
        <f>VLOOKUP(C60,Itinerario!$D$24:$W$54,18,FALSE)</f>
        <v>0</v>
      </c>
      <c r="E60" s="287">
        <f>VLOOKUP(C60,Itinerario!$D$24:$W$54,19,FALSE)</f>
        <v>0</v>
      </c>
      <c r="F60" s="287" t="e">
        <f>VLOOKUP(C60,Organización_Modular!$F$10:$G$40,2,FALSE)</f>
        <v>#N/A</v>
      </c>
      <c r="G60" s="25"/>
      <c r="H60" s="25"/>
      <c r="I60" s="25"/>
      <c r="J60" s="25"/>
      <c r="K60" s="25"/>
      <c r="L60" s="25"/>
      <c r="M60" s="25"/>
      <c r="N60" s="25"/>
      <c r="O60" s="25"/>
      <c r="P60" s="25"/>
      <c r="Q60" s="25"/>
      <c r="R60" s="25"/>
      <c r="S60" s="25"/>
      <c r="T60" s="25"/>
      <c r="U60" s="25"/>
      <c r="V60" s="25"/>
      <c r="W60" s="25"/>
      <c r="X60" s="25"/>
      <c r="Y60" s="25"/>
      <c r="Z60" s="25"/>
    </row>
    <row r="61" spans="1:26" ht="12.75" customHeight="1" x14ac:dyDescent="0.25">
      <c r="A61" s="283"/>
      <c r="B61" s="285"/>
      <c r="C61" s="203"/>
      <c r="D61" s="286">
        <f>VLOOKUP(C61,Itinerario!$D$24:$W$54,18,FALSE)</f>
        <v>0</v>
      </c>
      <c r="E61" s="287">
        <f>VLOOKUP(C61,Itinerario!$D$24:$W$54,19,FALSE)</f>
        <v>0</v>
      </c>
      <c r="F61" s="287" t="e">
        <f>VLOOKUP(C61,Organización_Modular!$F$10:$G$40,2,FALSE)</f>
        <v>#N/A</v>
      </c>
      <c r="G61" s="25"/>
      <c r="H61" s="25"/>
      <c r="I61" s="25"/>
      <c r="J61" s="25"/>
      <c r="K61" s="25"/>
      <c r="L61" s="25"/>
      <c r="M61" s="25"/>
      <c r="N61" s="25"/>
      <c r="O61" s="25"/>
      <c r="P61" s="25"/>
      <c r="Q61" s="25"/>
      <c r="R61" s="25"/>
      <c r="S61" s="25"/>
      <c r="T61" s="25"/>
      <c r="U61" s="25"/>
      <c r="V61" s="25"/>
      <c r="W61" s="25"/>
      <c r="X61" s="25"/>
      <c r="Y61" s="25"/>
      <c r="Z61" s="25"/>
    </row>
    <row r="62" spans="1:26" ht="12.75" customHeight="1" x14ac:dyDescent="0.25">
      <c r="A62" s="283"/>
      <c r="B62" s="285"/>
      <c r="C62" s="203"/>
      <c r="D62" s="286">
        <f>VLOOKUP(C62,Itinerario!$D$24:$W$54,18,FALSE)</f>
        <v>0</v>
      </c>
      <c r="E62" s="287">
        <f>VLOOKUP(C62,Itinerario!$D$24:$W$54,19,FALSE)</f>
        <v>0</v>
      </c>
      <c r="F62" s="287" t="e">
        <f>VLOOKUP(C62,Organización_Modular!$F$10:$G$40,2,FALSE)</f>
        <v>#N/A</v>
      </c>
      <c r="G62" s="25"/>
      <c r="H62" s="25"/>
      <c r="I62" s="25"/>
      <c r="J62" s="25"/>
      <c r="K62" s="25"/>
      <c r="L62" s="25"/>
      <c r="M62" s="25"/>
      <c r="N62" s="25"/>
      <c r="O62" s="25"/>
      <c r="P62" s="25"/>
      <c r="Q62" s="25"/>
      <c r="R62" s="25"/>
      <c r="S62" s="25"/>
      <c r="T62" s="25"/>
      <c r="U62" s="25"/>
      <c r="V62" s="25"/>
      <c r="W62" s="25"/>
      <c r="X62" s="25"/>
      <c r="Y62" s="25"/>
      <c r="Z62" s="25"/>
    </row>
    <row r="63" spans="1:26" ht="12.75" customHeight="1" x14ac:dyDescent="0.25">
      <c r="A63" s="283"/>
      <c r="B63" s="285"/>
      <c r="C63" s="203"/>
      <c r="D63" s="286">
        <f>VLOOKUP(C63,Itinerario!$D$24:$W$54,18,FALSE)</f>
        <v>0</v>
      </c>
      <c r="E63" s="287">
        <f>VLOOKUP(C63,Itinerario!$D$24:$W$54,19,FALSE)</f>
        <v>0</v>
      </c>
      <c r="F63" s="287" t="e">
        <f>VLOOKUP(C63,Organización_Modular!$F$10:$G$40,2,FALSE)</f>
        <v>#N/A</v>
      </c>
      <c r="G63" s="25"/>
      <c r="H63" s="25"/>
      <c r="I63" s="25"/>
      <c r="J63" s="25"/>
      <c r="K63" s="25"/>
      <c r="L63" s="25"/>
      <c r="M63" s="25"/>
      <c r="N63" s="25"/>
      <c r="O63" s="25"/>
      <c r="P63" s="25"/>
      <c r="Q63" s="25"/>
      <c r="R63" s="25"/>
      <c r="S63" s="25"/>
      <c r="T63" s="25"/>
      <c r="U63" s="25"/>
      <c r="V63" s="25"/>
      <c r="W63" s="25"/>
      <c r="X63" s="25"/>
      <c r="Y63" s="25"/>
      <c r="Z63" s="25"/>
    </row>
    <row r="64" spans="1:26" ht="12.75" customHeight="1" x14ac:dyDescent="0.25">
      <c r="A64" s="283"/>
      <c r="B64" s="285"/>
      <c r="C64" s="203"/>
      <c r="D64" s="286">
        <f>VLOOKUP(C64,Itinerario!$D$24:$W$54,18,FALSE)</f>
        <v>0</v>
      </c>
      <c r="E64" s="287">
        <f>VLOOKUP(C64,Itinerario!$D$24:$W$54,19,FALSE)</f>
        <v>0</v>
      </c>
      <c r="F64" s="287" t="e">
        <f>VLOOKUP(C64,Organización_Modular!$F$10:$G$40,2,FALSE)</f>
        <v>#N/A</v>
      </c>
      <c r="G64" s="25"/>
      <c r="H64" s="25"/>
      <c r="I64" s="25"/>
      <c r="J64" s="25"/>
      <c r="K64" s="25"/>
      <c r="L64" s="25"/>
      <c r="M64" s="25"/>
      <c r="N64" s="25"/>
      <c r="O64" s="25"/>
      <c r="P64" s="25"/>
      <c r="Q64" s="25"/>
      <c r="R64" s="25"/>
      <c r="S64" s="25"/>
      <c r="T64" s="25"/>
      <c r="U64" s="25"/>
      <c r="V64" s="25"/>
      <c r="W64" s="25"/>
      <c r="X64" s="25"/>
      <c r="Y64" s="25"/>
      <c r="Z64" s="25"/>
    </row>
    <row r="65" spans="1:26" ht="12.75" customHeight="1" x14ac:dyDescent="0.25">
      <c r="A65" s="283"/>
      <c r="B65" s="285"/>
      <c r="C65" s="203"/>
      <c r="D65" s="286">
        <f>VLOOKUP(C65,Itinerario!$D$24:$W$54,18,FALSE)</f>
        <v>0</v>
      </c>
      <c r="E65" s="287">
        <f>VLOOKUP(C65,Itinerario!$D$24:$W$54,19,FALSE)</f>
        <v>0</v>
      </c>
      <c r="F65" s="287" t="e">
        <f>VLOOKUP(C65,Organización_Modular!$F$10:$G$40,2,FALSE)</f>
        <v>#N/A</v>
      </c>
      <c r="G65" s="25"/>
      <c r="H65" s="25"/>
      <c r="I65" s="25"/>
      <c r="J65" s="25"/>
      <c r="K65" s="25"/>
      <c r="L65" s="25"/>
      <c r="M65" s="25"/>
      <c r="N65" s="25"/>
      <c r="O65" s="25"/>
      <c r="P65" s="25"/>
      <c r="Q65" s="25"/>
      <c r="R65" s="25"/>
      <c r="S65" s="25"/>
      <c r="T65" s="25"/>
      <c r="U65" s="25"/>
      <c r="V65" s="25"/>
      <c r="W65" s="25"/>
      <c r="X65" s="25"/>
      <c r="Y65" s="25"/>
      <c r="Z65" s="25"/>
    </row>
    <row r="66" spans="1:26" ht="12.75" customHeight="1" x14ac:dyDescent="0.25">
      <c r="A66" s="283"/>
      <c r="B66" s="285"/>
      <c r="C66" s="203"/>
      <c r="D66" s="286">
        <f>VLOOKUP(C66,Itinerario!$D$24:$W$54,18,FALSE)</f>
        <v>0</v>
      </c>
      <c r="E66" s="287">
        <f>VLOOKUP(C66,Itinerario!$D$24:$W$54,19,FALSE)</f>
        <v>0</v>
      </c>
      <c r="F66" s="287" t="e">
        <f>VLOOKUP(C66,Organización_Modular!$F$10:$G$40,2,FALSE)</f>
        <v>#N/A</v>
      </c>
      <c r="G66" s="25"/>
      <c r="H66" s="25"/>
      <c r="I66" s="25"/>
      <c r="J66" s="25"/>
      <c r="K66" s="25"/>
      <c r="L66" s="25"/>
      <c r="M66" s="25"/>
      <c r="N66" s="25"/>
      <c r="O66" s="25"/>
      <c r="P66" s="25"/>
      <c r="Q66" s="25"/>
      <c r="R66" s="25"/>
      <c r="S66" s="25"/>
      <c r="T66" s="25"/>
      <c r="U66" s="25"/>
      <c r="V66" s="25"/>
      <c r="W66" s="25"/>
      <c r="X66" s="25"/>
      <c r="Y66" s="25"/>
      <c r="Z66" s="25"/>
    </row>
    <row r="67" spans="1:26" ht="12.75" customHeight="1" x14ac:dyDescent="0.25">
      <c r="A67" s="283"/>
      <c r="B67" s="285"/>
      <c r="C67" s="203"/>
      <c r="D67" s="286">
        <f>VLOOKUP(C67,Itinerario!$D$24:$W$54,18,FALSE)</f>
        <v>0</v>
      </c>
      <c r="E67" s="287">
        <f>VLOOKUP(C67,Itinerario!$D$24:$W$54,19,FALSE)</f>
        <v>0</v>
      </c>
      <c r="F67" s="287" t="e">
        <f>VLOOKUP(C67,Organización_Modular!$F$10:$G$40,2,FALSE)</f>
        <v>#N/A</v>
      </c>
      <c r="G67" s="25"/>
      <c r="H67" s="25"/>
      <c r="I67" s="25"/>
      <c r="J67" s="25"/>
      <c r="K67" s="25"/>
      <c r="L67" s="25"/>
      <c r="M67" s="25"/>
      <c r="N67" s="25"/>
      <c r="O67" s="25"/>
      <c r="P67" s="25"/>
      <c r="Q67" s="25"/>
      <c r="R67" s="25"/>
      <c r="S67" s="25"/>
      <c r="T67" s="25"/>
      <c r="U67" s="25"/>
      <c r="V67" s="25"/>
      <c r="W67" s="25"/>
      <c r="X67" s="25"/>
      <c r="Y67" s="25"/>
      <c r="Z67" s="25"/>
    </row>
    <row r="68" spans="1:26" ht="12.75" customHeight="1" x14ac:dyDescent="0.25">
      <c r="A68" s="283"/>
      <c r="B68" s="285"/>
      <c r="C68" s="203"/>
      <c r="D68" s="286">
        <f>VLOOKUP(C68,Itinerario!$D$24:$W$54,18,FALSE)</f>
        <v>0</v>
      </c>
      <c r="E68" s="287">
        <f>VLOOKUP(C68,Itinerario!$D$24:$W$54,19,FALSE)</f>
        <v>0</v>
      </c>
      <c r="F68" s="287" t="e">
        <f>VLOOKUP(C68,Organización_Modular!$F$10:$G$40,2,FALSE)</f>
        <v>#N/A</v>
      </c>
      <c r="G68" s="25"/>
      <c r="H68" s="25"/>
      <c r="I68" s="25"/>
      <c r="J68" s="25"/>
      <c r="K68" s="25"/>
      <c r="L68" s="25"/>
      <c r="M68" s="25"/>
      <c r="N68" s="25"/>
      <c r="O68" s="25"/>
      <c r="P68" s="25"/>
      <c r="Q68" s="25"/>
      <c r="R68" s="25"/>
      <c r="S68" s="25"/>
      <c r="T68" s="25"/>
      <c r="U68" s="25"/>
      <c r="V68" s="25"/>
      <c r="W68" s="25"/>
      <c r="X68" s="25"/>
      <c r="Y68" s="25"/>
      <c r="Z68" s="25"/>
    </row>
    <row r="69" spans="1:26" ht="12.75" customHeight="1" x14ac:dyDescent="0.25">
      <c r="A69" s="283"/>
      <c r="B69" s="285"/>
      <c r="C69" s="203"/>
      <c r="D69" s="286">
        <f>VLOOKUP(C69,Itinerario!$D$24:$W$54,18,FALSE)</f>
        <v>0</v>
      </c>
      <c r="E69" s="287">
        <f>VLOOKUP(C69,Itinerario!$D$24:$W$54,19,FALSE)</f>
        <v>0</v>
      </c>
      <c r="F69" s="287" t="e">
        <f>VLOOKUP(C69,Organización_Modular!$F$10:$G$40,2,FALSE)</f>
        <v>#N/A</v>
      </c>
      <c r="G69" s="25"/>
      <c r="H69" s="25"/>
      <c r="I69" s="25"/>
      <c r="J69" s="25"/>
      <c r="K69" s="25"/>
      <c r="L69" s="25"/>
      <c r="M69" s="25"/>
      <c r="N69" s="25"/>
      <c r="O69" s="25"/>
      <c r="P69" s="25"/>
      <c r="Q69" s="25"/>
      <c r="R69" s="25"/>
      <c r="S69" s="25"/>
      <c r="T69" s="25"/>
      <c r="U69" s="25"/>
      <c r="V69" s="25"/>
      <c r="W69" s="25"/>
      <c r="X69" s="25"/>
      <c r="Y69" s="25"/>
      <c r="Z69" s="25"/>
    </row>
    <row r="70" spans="1:26" ht="12.75" customHeight="1" x14ac:dyDescent="0.25">
      <c r="A70" s="283"/>
      <c r="B70" s="285"/>
      <c r="C70" s="203"/>
      <c r="D70" s="286">
        <f>VLOOKUP(C70,Itinerario!$D$24:$W$54,18,FALSE)</f>
        <v>0</v>
      </c>
      <c r="E70" s="287">
        <f>VLOOKUP(C70,Itinerario!$D$24:$W$54,19,FALSE)</f>
        <v>0</v>
      </c>
      <c r="F70" s="287" t="e">
        <f>VLOOKUP(C70,Organización_Modular!$F$10:$G$40,2,FALSE)</f>
        <v>#N/A</v>
      </c>
      <c r="G70" s="25"/>
      <c r="H70" s="25"/>
      <c r="I70" s="25"/>
      <c r="J70" s="25"/>
      <c r="K70" s="25"/>
      <c r="L70" s="25"/>
      <c r="M70" s="25"/>
      <c r="N70" s="25"/>
      <c r="O70" s="25"/>
      <c r="P70" s="25"/>
      <c r="Q70" s="25"/>
      <c r="R70" s="25"/>
      <c r="S70" s="25"/>
      <c r="T70" s="25"/>
      <c r="U70" s="25"/>
      <c r="V70" s="25"/>
      <c r="W70" s="25"/>
      <c r="X70" s="25"/>
      <c r="Y70" s="25"/>
      <c r="Z70" s="25"/>
    </row>
    <row r="71" spans="1:26" ht="12.75" customHeight="1" x14ac:dyDescent="0.25">
      <c r="A71" s="283"/>
      <c r="B71" s="285"/>
      <c r="C71" s="203"/>
      <c r="D71" s="286">
        <f>VLOOKUP(C71,Itinerario!$D$24:$W$54,18,FALSE)</f>
        <v>0</v>
      </c>
      <c r="E71" s="287">
        <f>VLOOKUP(C71,Itinerario!$D$24:$W$54,19,FALSE)</f>
        <v>0</v>
      </c>
      <c r="F71" s="287" t="e">
        <f>VLOOKUP(C71,Organización_Modular!$F$10:$G$40,2,FALSE)</f>
        <v>#N/A</v>
      </c>
      <c r="G71" s="25"/>
      <c r="H71" s="25"/>
      <c r="I71" s="25"/>
      <c r="J71" s="25"/>
      <c r="K71" s="25"/>
      <c r="L71" s="25"/>
      <c r="M71" s="25"/>
      <c r="N71" s="25"/>
      <c r="O71" s="25"/>
      <c r="P71" s="25"/>
      <c r="Q71" s="25"/>
      <c r="R71" s="25"/>
      <c r="S71" s="25"/>
      <c r="T71" s="25"/>
      <c r="U71" s="25"/>
      <c r="V71" s="25"/>
      <c r="W71" s="25"/>
      <c r="X71" s="25"/>
      <c r="Y71" s="25"/>
      <c r="Z71" s="25"/>
    </row>
    <row r="72" spans="1:26" ht="12.75" customHeight="1" x14ac:dyDescent="0.25">
      <c r="A72" s="283"/>
      <c r="B72" s="285"/>
      <c r="C72" s="203"/>
      <c r="D72" s="286">
        <f>VLOOKUP(C72,Itinerario!$D$24:$W$54,18,FALSE)</f>
        <v>0</v>
      </c>
      <c r="E72" s="287">
        <f>VLOOKUP(C72,Itinerario!$D$24:$W$54,19,FALSE)</f>
        <v>0</v>
      </c>
      <c r="F72" s="287" t="e">
        <f>VLOOKUP(C72,Organización_Modular!$F$10:$G$40,2,FALSE)</f>
        <v>#N/A</v>
      </c>
      <c r="G72" s="25"/>
      <c r="H72" s="25"/>
      <c r="I72" s="25"/>
      <c r="J72" s="25"/>
      <c r="K72" s="25"/>
      <c r="L72" s="25"/>
      <c r="M72" s="25"/>
      <c r="N72" s="25"/>
      <c r="O72" s="25"/>
      <c r="P72" s="25"/>
      <c r="Q72" s="25"/>
      <c r="R72" s="25"/>
      <c r="S72" s="25"/>
      <c r="T72" s="25"/>
      <c r="U72" s="25"/>
      <c r="V72" s="25"/>
      <c r="W72" s="25"/>
      <c r="X72" s="25"/>
      <c r="Y72" s="25"/>
      <c r="Z72" s="25"/>
    </row>
    <row r="73" spans="1:26" ht="12.75" customHeight="1" x14ac:dyDescent="0.25">
      <c r="A73" s="283"/>
      <c r="B73" s="285"/>
      <c r="C73" s="203"/>
      <c r="D73" s="286">
        <f>VLOOKUP(C73,Itinerario!$D$24:$W$54,18,FALSE)</f>
        <v>0</v>
      </c>
      <c r="E73" s="287">
        <f>VLOOKUP(C73,Itinerario!$D$24:$W$54,19,FALSE)</f>
        <v>0</v>
      </c>
      <c r="F73" s="287" t="e">
        <f>VLOOKUP(C73,Organización_Modular!$F$10:$G$40,2,FALSE)</f>
        <v>#N/A</v>
      </c>
      <c r="G73" s="25"/>
      <c r="H73" s="25"/>
      <c r="I73" s="25"/>
      <c r="J73" s="25"/>
      <c r="K73" s="25"/>
      <c r="L73" s="25"/>
      <c r="M73" s="25"/>
      <c r="N73" s="25"/>
      <c r="O73" s="25"/>
      <c r="P73" s="25"/>
      <c r="Q73" s="25"/>
      <c r="R73" s="25"/>
      <c r="S73" s="25"/>
      <c r="T73" s="25"/>
      <c r="U73" s="25"/>
      <c r="V73" s="25"/>
      <c r="W73" s="25"/>
      <c r="X73" s="25"/>
      <c r="Y73" s="25"/>
      <c r="Z73" s="25"/>
    </row>
    <row r="74" spans="1:26" ht="12.75" customHeight="1" x14ac:dyDescent="0.25">
      <c r="A74" s="283"/>
      <c r="B74" s="285"/>
      <c r="C74" s="203"/>
      <c r="D74" s="286">
        <f>VLOOKUP(C74,Itinerario!$D$24:$W$54,18,FALSE)</f>
        <v>0</v>
      </c>
      <c r="E74" s="287">
        <f>VLOOKUP(C74,Itinerario!$D$24:$W$54,19,FALSE)</f>
        <v>0</v>
      </c>
      <c r="F74" s="287" t="e">
        <f>VLOOKUP(C74,Organización_Modular!$F$10:$G$40,2,FALSE)</f>
        <v>#N/A</v>
      </c>
      <c r="G74" s="25"/>
      <c r="H74" s="25"/>
      <c r="I74" s="25"/>
      <c r="J74" s="25"/>
      <c r="K74" s="25"/>
      <c r="L74" s="25"/>
      <c r="M74" s="25"/>
      <c r="N74" s="25"/>
      <c r="O74" s="25"/>
      <c r="P74" s="25"/>
      <c r="Q74" s="25"/>
      <c r="R74" s="25"/>
      <c r="S74" s="25"/>
      <c r="T74" s="25"/>
      <c r="U74" s="25"/>
      <c r="V74" s="25"/>
      <c r="W74" s="25"/>
      <c r="X74" s="25"/>
      <c r="Y74" s="25"/>
      <c r="Z74" s="25"/>
    </row>
    <row r="75" spans="1:26" ht="12.75" customHeight="1" x14ac:dyDescent="0.25">
      <c r="A75" s="283"/>
      <c r="B75" s="285"/>
      <c r="C75" s="203"/>
      <c r="D75" s="286">
        <f>VLOOKUP(C75,Itinerario!$D$24:$W$54,18,FALSE)</f>
        <v>0</v>
      </c>
      <c r="E75" s="287">
        <f>VLOOKUP(C75,Itinerario!$D$24:$W$54,19,FALSE)</f>
        <v>0</v>
      </c>
      <c r="F75" s="287" t="e">
        <f>VLOOKUP(C75,Organización_Modular!$F$10:$G$40,2,FALSE)</f>
        <v>#N/A</v>
      </c>
      <c r="G75" s="25"/>
      <c r="H75" s="25"/>
      <c r="I75" s="25"/>
      <c r="J75" s="25"/>
      <c r="K75" s="25"/>
      <c r="L75" s="25"/>
      <c r="M75" s="25"/>
      <c r="N75" s="25"/>
      <c r="O75" s="25"/>
      <c r="P75" s="25"/>
      <c r="Q75" s="25"/>
      <c r="R75" s="25"/>
      <c r="S75" s="25"/>
      <c r="T75" s="25"/>
      <c r="U75" s="25"/>
      <c r="V75" s="25"/>
      <c r="W75" s="25"/>
      <c r="X75" s="25"/>
      <c r="Y75" s="25"/>
      <c r="Z75" s="25"/>
    </row>
    <row r="76" spans="1:26" ht="12.75" customHeight="1" x14ac:dyDescent="0.25">
      <c r="A76" s="283"/>
      <c r="B76" s="285"/>
      <c r="C76" s="203"/>
      <c r="D76" s="286">
        <f>VLOOKUP(C76,Itinerario!$D$24:$W$54,18,FALSE)</f>
        <v>0</v>
      </c>
      <c r="E76" s="287">
        <f>VLOOKUP(C76,Itinerario!$D$24:$W$54,19,FALSE)</f>
        <v>0</v>
      </c>
      <c r="F76" s="287" t="e">
        <f>VLOOKUP(C76,Organización_Modular!$F$10:$G$40,2,FALSE)</f>
        <v>#N/A</v>
      </c>
      <c r="G76" s="25"/>
      <c r="H76" s="25"/>
      <c r="I76" s="25"/>
      <c r="J76" s="25"/>
      <c r="K76" s="25"/>
      <c r="L76" s="25"/>
      <c r="M76" s="25"/>
      <c r="N76" s="25"/>
      <c r="O76" s="25"/>
      <c r="P76" s="25"/>
      <c r="Q76" s="25"/>
      <c r="R76" s="25"/>
      <c r="S76" s="25"/>
      <c r="T76" s="25"/>
      <c r="U76" s="25"/>
      <c r="V76" s="25"/>
      <c r="W76" s="25"/>
      <c r="X76" s="25"/>
      <c r="Y76" s="25"/>
      <c r="Z76" s="25"/>
    </row>
    <row r="77" spans="1:26" ht="12.75" customHeight="1" x14ac:dyDescent="0.25">
      <c r="A77" s="283"/>
      <c r="B77" s="285"/>
      <c r="C77" s="203"/>
      <c r="D77" s="286">
        <f>VLOOKUP(C77,Itinerario!$D$24:$W$54,18,FALSE)</f>
        <v>0</v>
      </c>
      <c r="E77" s="287">
        <f>VLOOKUP(C77,Itinerario!$D$24:$W$54,19,FALSE)</f>
        <v>0</v>
      </c>
      <c r="F77" s="287" t="e">
        <f>VLOOKUP(C77,Organización_Modular!$F$10:$G$40,2,FALSE)</f>
        <v>#N/A</v>
      </c>
      <c r="G77" s="25"/>
      <c r="H77" s="25"/>
      <c r="I77" s="25"/>
      <c r="J77" s="25"/>
      <c r="K77" s="25"/>
      <c r="L77" s="25"/>
      <c r="M77" s="25"/>
      <c r="N77" s="25"/>
      <c r="O77" s="25"/>
      <c r="P77" s="25"/>
      <c r="Q77" s="25"/>
      <c r="R77" s="25"/>
      <c r="S77" s="25"/>
      <c r="T77" s="25"/>
      <c r="U77" s="25"/>
      <c r="V77" s="25"/>
      <c r="W77" s="25"/>
      <c r="X77" s="25"/>
      <c r="Y77" s="25"/>
      <c r="Z77" s="25"/>
    </row>
    <row r="78" spans="1:26" ht="12.75" customHeight="1" x14ac:dyDescent="0.25">
      <c r="A78" s="283"/>
      <c r="B78" s="285"/>
      <c r="C78" s="203"/>
      <c r="D78" s="286">
        <f>VLOOKUP(C78,Itinerario!$D$24:$W$54,18,FALSE)</f>
        <v>0</v>
      </c>
      <c r="E78" s="287">
        <f>VLOOKUP(C78,Itinerario!$D$24:$W$54,19,FALSE)</f>
        <v>0</v>
      </c>
      <c r="F78" s="287" t="e">
        <f>VLOOKUP(C78,Organización_Modular!$F$10:$G$40,2,FALSE)</f>
        <v>#N/A</v>
      </c>
      <c r="G78" s="25"/>
      <c r="H78" s="25"/>
      <c r="I78" s="25"/>
      <c r="J78" s="25"/>
      <c r="K78" s="25"/>
      <c r="L78" s="25"/>
      <c r="M78" s="25"/>
      <c r="N78" s="25"/>
      <c r="O78" s="25"/>
      <c r="P78" s="25"/>
      <c r="Q78" s="25"/>
      <c r="R78" s="25"/>
      <c r="S78" s="25"/>
      <c r="T78" s="25"/>
      <c r="U78" s="25"/>
      <c r="V78" s="25"/>
      <c r="W78" s="25"/>
      <c r="X78" s="25"/>
      <c r="Y78" s="25"/>
      <c r="Z78" s="25"/>
    </row>
    <row r="79" spans="1:26" ht="12.75" customHeight="1" x14ac:dyDescent="0.25">
      <c r="A79" s="283"/>
      <c r="B79" s="285"/>
      <c r="C79" s="203"/>
      <c r="D79" s="286">
        <f>VLOOKUP(C79,Itinerario!$D$24:$W$54,18,FALSE)</f>
        <v>0</v>
      </c>
      <c r="E79" s="287">
        <f>VLOOKUP(C79,Itinerario!$D$24:$W$54,19,FALSE)</f>
        <v>0</v>
      </c>
      <c r="F79" s="287" t="e">
        <f>VLOOKUP(C79,Organización_Modular!$F$10:$G$40,2,FALSE)</f>
        <v>#N/A</v>
      </c>
      <c r="G79" s="25"/>
      <c r="H79" s="25"/>
      <c r="I79" s="25"/>
      <c r="J79" s="25"/>
      <c r="K79" s="25"/>
      <c r="L79" s="25"/>
      <c r="M79" s="25"/>
      <c r="N79" s="25"/>
      <c r="O79" s="25"/>
      <c r="P79" s="25"/>
      <c r="Q79" s="25"/>
      <c r="R79" s="25"/>
      <c r="S79" s="25"/>
      <c r="T79" s="25"/>
      <c r="U79" s="25"/>
      <c r="V79" s="25"/>
      <c r="W79" s="25"/>
      <c r="X79" s="25"/>
      <c r="Y79" s="25"/>
      <c r="Z79" s="25"/>
    </row>
    <row r="80" spans="1:26" ht="12.75" customHeight="1" x14ac:dyDescent="0.25">
      <c r="A80" s="283"/>
      <c r="B80" s="285"/>
      <c r="C80" s="203"/>
      <c r="D80" s="286">
        <f>VLOOKUP(C80,Itinerario!$D$24:$W$54,18,FALSE)</f>
        <v>0</v>
      </c>
      <c r="E80" s="287">
        <f>VLOOKUP(C80,Itinerario!$D$24:$W$54,19,FALSE)</f>
        <v>0</v>
      </c>
      <c r="F80" s="287" t="e">
        <f>VLOOKUP(C80,Organización_Modular!$F$10:$G$40,2,FALSE)</f>
        <v>#N/A</v>
      </c>
      <c r="G80" s="25"/>
      <c r="H80" s="25"/>
      <c r="I80" s="25"/>
      <c r="J80" s="25"/>
      <c r="K80" s="25"/>
      <c r="L80" s="25"/>
      <c r="M80" s="25"/>
      <c r="N80" s="25"/>
      <c r="O80" s="25"/>
      <c r="P80" s="25"/>
      <c r="Q80" s="25"/>
      <c r="R80" s="25"/>
      <c r="S80" s="25"/>
      <c r="T80" s="25"/>
      <c r="U80" s="25"/>
      <c r="V80" s="25"/>
      <c r="W80" s="25"/>
      <c r="X80" s="25"/>
      <c r="Y80" s="25"/>
      <c r="Z80" s="25"/>
    </row>
    <row r="81" spans="1:26" ht="12.75" customHeight="1" x14ac:dyDescent="0.25">
      <c r="A81" s="283"/>
      <c r="B81" s="285"/>
      <c r="C81" s="203"/>
      <c r="D81" s="286">
        <f>VLOOKUP(C81,Itinerario!$D$24:$W$54,18,FALSE)</f>
        <v>0</v>
      </c>
      <c r="E81" s="287">
        <f>VLOOKUP(C81,Itinerario!$D$24:$W$54,19,FALSE)</f>
        <v>0</v>
      </c>
      <c r="F81" s="287" t="e">
        <f>VLOOKUP(C81,Organización_Modular!$F$10:$G$40,2,FALSE)</f>
        <v>#N/A</v>
      </c>
      <c r="G81" s="25"/>
      <c r="H81" s="25"/>
      <c r="I81" s="25"/>
      <c r="J81" s="25"/>
      <c r="K81" s="25"/>
      <c r="L81" s="25"/>
      <c r="M81" s="25"/>
      <c r="N81" s="25"/>
      <c r="O81" s="25"/>
      <c r="P81" s="25"/>
      <c r="Q81" s="25"/>
      <c r="R81" s="25"/>
      <c r="S81" s="25"/>
      <c r="T81" s="25"/>
      <c r="U81" s="25"/>
      <c r="V81" s="25"/>
      <c r="W81" s="25"/>
      <c r="X81" s="25"/>
      <c r="Y81" s="25"/>
      <c r="Z81" s="25"/>
    </row>
    <row r="82" spans="1:26" ht="12.75" customHeight="1" x14ac:dyDescent="0.25">
      <c r="A82" s="283"/>
      <c r="B82" s="285"/>
      <c r="C82" s="203"/>
      <c r="D82" s="286">
        <f>VLOOKUP(C82,Itinerario!$D$24:$W$54,18,FALSE)</f>
        <v>0</v>
      </c>
      <c r="E82" s="287">
        <f>VLOOKUP(C82,Itinerario!$D$24:$W$54,19,FALSE)</f>
        <v>0</v>
      </c>
      <c r="F82" s="287" t="e">
        <f>VLOOKUP(C82,Organización_Modular!$F$10:$G$40,2,FALSE)</f>
        <v>#N/A</v>
      </c>
      <c r="G82" s="25"/>
      <c r="H82" s="25"/>
      <c r="I82" s="25"/>
      <c r="J82" s="25"/>
      <c r="K82" s="25"/>
      <c r="L82" s="25"/>
      <c r="M82" s="25"/>
      <c r="N82" s="25"/>
      <c r="O82" s="25"/>
      <c r="P82" s="25"/>
      <c r="Q82" s="25"/>
      <c r="R82" s="25"/>
      <c r="S82" s="25"/>
      <c r="T82" s="25"/>
      <c r="U82" s="25"/>
      <c r="V82" s="25"/>
      <c r="W82" s="25"/>
      <c r="X82" s="25"/>
      <c r="Y82" s="25"/>
      <c r="Z82" s="25"/>
    </row>
    <row r="83" spans="1:26" ht="12.75" customHeight="1" x14ac:dyDescent="0.25">
      <c r="A83" s="283"/>
      <c r="B83" s="285"/>
      <c r="C83" s="203"/>
      <c r="D83" s="286">
        <f>VLOOKUP(C83,Itinerario!$D$24:$W$54,18,FALSE)</f>
        <v>0</v>
      </c>
      <c r="E83" s="287">
        <f>VLOOKUP(C83,Itinerario!$D$24:$W$54,19,FALSE)</f>
        <v>0</v>
      </c>
      <c r="F83" s="287" t="e">
        <f>VLOOKUP(C83,Organización_Modular!$F$10:$G$40,2,FALSE)</f>
        <v>#N/A</v>
      </c>
      <c r="G83" s="25"/>
      <c r="H83" s="25"/>
      <c r="I83" s="25"/>
      <c r="J83" s="25"/>
      <c r="K83" s="25"/>
      <c r="L83" s="25"/>
      <c r="M83" s="25"/>
      <c r="N83" s="25"/>
      <c r="O83" s="25"/>
      <c r="P83" s="25"/>
      <c r="Q83" s="25"/>
      <c r="R83" s="25"/>
      <c r="S83" s="25"/>
      <c r="T83" s="25"/>
      <c r="U83" s="25"/>
      <c r="V83" s="25"/>
      <c r="W83" s="25"/>
      <c r="X83" s="25"/>
      <c r="Y83" s="25"/>
      <c r="Z83" s="25"/>
    </row>
    <row r="84" spans="1:26" ht="12.75" customHeight="1" x14ac:dyDescent="0.25">
      <c r="A84" s="283"/>
      <c r="B84" s="285"/>
      <c r="C84" s="203"/>
      <c r="D84" s="286">
        <f>VLOOKUP(C84,Itinerario!$D$24:$W$54,18,FALSE)</f>
        <v>0</v>
      </c>
      <c r="E84" s="287">
        <f>VLOOKUP(C84,Itinerario!$D$24:$W$54,19,FALSE)</f>
        <v>0</v>
      </c>
      <c r="F84" s="287" t="e">
        <f>VLOOKUP(C84,Organización_Modular!$F$10:$G$40,2,FALSE)</f>
        <v>#N/A</v>
      </c>
      <c r="G84" s="25"/>
      <c r="H84" s="25"/>
      <c r="I84" s="25"/>
      <c r="J84" s="25"/>
      <c r="K84" s="25"/>
      <c r="L84" s="25"/>
      <c r="M84" s="25"/>
      <c r="N84" s="25"/>
      <c r="O84" s="25"/>
      <c r="P84" s="25"/>
      <c r="Q84" s="25"/>
      <c r="R84" s="25"/>
      <c r="S84" s="25"/>
      <c r="T84" s="25"/>
      <c r="U84" s="25"/>
      <c r="V84" s="25"/>
      <c r="W84" s="25"/>
      <c r="X84" s="25"/>
      <c r="Y84" s="25"/>
      <c r="Z84" s="25"/>
    </row>
    <row r="85" spans="1:26" ht="12.75" customHeight="1" x14ac:dyDescent="0.25">
      <c r="A85" s="283"/>
      <c r="B85" s="285"/>
      <c r="C85" s="203"/>
      <c r="D85" s="286">
        <f>VLOOKUP(C85,Itinerario!$D$24:$W$54,18,FALSE)</f>
        <v>0</v>
      </c>
      <c r="E85" s="287">
        <f>VLOOKUP(C85,Itinerario!$D$24:$W$54,19,FALSE)</f>
        <v>0</v>
      </c>
      <c r="F85" s="287" t="e">
        <f>VLOOKUP(C85,Organización_Modular!$F$10:$G$40,2,FALSE)</f>
        <v>#N/A</v>
      </c>
      <c r="G85" s="25"/>
      <c r="H85" s="25"/>
      <c r="I85" s="25"/>
      <c r="J85" s="25"/>
      <c r="K85" s="25"/>
      <c r="L85" s="25"/>
      <c r="M85" s="25"/>
      <c r="N85" s="25"/>
      <c r="O85" s="25"/>
      <c r="P85" s="25"/>
      <c r="Q85" s="25"/>
      <c r="R85" s="25"/>
      <c r="S85" s="25"/>
      <c r="T85" s="25"/>
      <c r="U85" s="25"/>
      <c r="V85" s="25"/>
      <c r="W85" s="25"/>
      <c r="X85" s="25"/>
      <c r="Y85" s="25"/>
      <c r="Z85" s="25"/>
    </row>
    <row r="86" spans="1:26" ht="12.75" customHeight="1" x14ac:dyDescent="0.25">
      <c r="A86" s="283"/>
      <c r="B86" s="285"/>
      <c r="C86" s="203"/>
      <c r="D86" s="286">
        <f>VLOOKUP(C86,Itinerario!$D$24:$W$54,18,FALSE)</f>
        <v>0</v>
      </c>
      <c r="E86" s="287">
        <f>VLOOKUP(C86,Itinerario!$D$24:$W$54,19,FALSE)</f>
        <v>0</v>
      </c>
      <c r="F86" s="287" t="e">
        <f>VLOOKUP(C86,Organización_Modular!$F$10:$G$40,2,FALSE)</f>
        <v>#N/A</v>
      </c>
      <c r="G86" s="25"/>
      <c r="H86" s="25"/>
      <c r="I86" s="25"/>
      <c r="J86" s="25"/>
      <c r="K86" s="25"/>
      <c r="L86" s="25"/>
      <c r="M86" s="25"/>
      <c r="N86" s="25"/>
      <c r="O86" s="25"/>
      <c r="P86" s="25"/>
      <c r="Q86" s="25"/>
      <c r="R86" s="25"/>
      <c r="S86" s="25"/>
      <c r="T86" s="25"/>
      <c r="U86" s="25"/>
      <c r="V86" s="25"/>
      <c r="W86" s="25"/>
      <c r="X86" s="25"/>
      <c r="Y86" s="25"/>
      <c r="Z86" s="25"/>
    </row>
    <row r="87" spans="1:26" ht="12.75" customHeight="1" x14ac:dyDescent="0.25">
      <c r="A87" s="283"/>
      <c r="B87" s="285"/>
      <c r="C87" s="203"/>
      <c r="D87" s="286">
        <f>VLOOKUP(C87,Itinerario!$D$24:$W$54,18,FALSE)</f>
        <v>0</v>
      </c>
      <c r="E87" s="287">
        <f>VLOOKUP(C87,Itinerario!$D$24:$W$54,19,FALSE)</f>
        <v>0</v>
      </c>
      <c r="F87" s="287" t="e">
        <f>VLOOKUP(C87,Organización_Modular!$F$10:$G$40,2,FALSE)</f>
        <v>#N/A</v>
      </c>
      <c r="G87" s="25"/>
      <c r="H87" s="25"/>
      <c r="I87" s="25"/>
      <c r="J87" s="25"/>
      <c r="K87" s="25"/>
      <c r="L87" s="25"/>
      <c r="M87" s="25"/>
      <c r="N87" s="25"/>
      <c r="O87" s="25"/>
      <c r="P87" s="25"/>
      <c r="Q87" s="25"/>
      <c r="R87" s="25"/>
      <c r="S87" s="25"/>
      <c r="T87" s="25"/>
      <c r="U87" s="25"/>
      <c r="V87" s="25"/>
      <c r="W87" s="25"/>
      <c r="X87" s="25"/>
      <c r="Y87" s="25"/>
      <c r="Z87" s="25"/>
    </row>
    <row r="88" spans="1:26" ht="12.75" customHeight="1" x14ac:dyDescent="0.25">
      <c r="A88" s="283"/>
      <c r="B88" s="285"/>
      <c r="C88" s="203"/>
      <c r="D88" s="286">
        <f>VLOOKUP(C88,Itinerario!$D$24:$W$54,18,FALSE)</f>
        <v>0</v>
      </c>
      <c r="E88" s="287">
        <f>VLOOKUP(C88,Itinerario!$D$24:$W$54,19,FALSE)</f>
        <v>0</v>
      </c>
      <c r="F88" s="287" t="e">
        <f>VLOOKUP(C88,Organización_Modular!$F$10:$G$40,2,FALSE)</f>
        <v>#N/A</v>
      </c>
      <c r="G88" s="25"/>
      <c r="H88" s="25"/>
      <c r="I88" s="25"/>
      <c r="J88" s="25"/>
      <c r="K88" s="25"/>
      <c r="L88" s="25"/>
      <c r="M88" s="25"/>
      <c r="N88" s="25"/>
      <c r="O88" s="25"/>
      <c r="P88" s="25"/>
      <c r="Q88" s="25"/>
      <c r="R88" s="25"/>
      <c r="S88" s="25"/>
      <c r="T88" s="25"/>
      <c r="U88" s="25"/>
      <c r="V88" s="25"/>
      <c r="W88" s="25"/>
      <c r="X88" s="25"/>
      <c r="Y88" s="25"/>
      <c r="Z88" s="25"/>
    </row>
    <row r="89" spans="1:26" ht="12.75" customHeight="1" x14ac:dyDescent="0.25">
      <c r="A89" s="283"/>
      <c r="B89" s="285"/>
      <c r="C89" s="203"/>
      <c r="D89" s="286">
        <f>VLOOKUP(C89,Itinerario!$D$24:$W$54,18,FALSE)</f>
        <v>0</v>
      </c>
      <c r="E89" s="287">
        <f>VLOOKUP(C89,Itinerario!$D$24:$W$54,19,FALSE)</f>
        <v>0</v>
      </c>
      <c r="F89" s="287" t="e">
        <f>VLOOKUP(C89,Organización_Modular!$F$10:$G$40,2,FALSE)</f>
        <v>#N/A</v>
      </c>
      <c r="G89" s="25"/>
      <c r="H89" s="25"/>
      <c r="I89" s="25"/>
      <c r="J89" s="25"/>
      <c r="K89" s="25"/>
      <c r="L89" s="25"/>
      <c r="M89" s="25"/>
      <c r="N89" s="25"/>
      <c r="O89" s="25"/>
      <c r="P89" s="25"/>
      <c r="Q89" s="25"/>
      <c r="R89" s="25"/>
      <c r="S89" s="25"/>
      <c r="T89" s="25"/>
      <c r="U89" s="25"/>
      <c r="V89" s="25"/>
      <c r="W89" s="25"/>
      <c r="X89" s="25"/>
      <c r="Y89" s="25"/>
      <c r="Z89" s="25"/>
    </row>
    <row r="90" spans="1:26" ht="12.75" customHeight="1" x14ac:dyDescent="0.25">
      <c r="A90" s="283"/>
      <c r="B90" s="285"/>
      <c r="C90" s="203"/>
      <c r="D90" s="286">
        <f>VLOOKUP(C90,Itinerario!$D$24:$W$54,18,FALSE)</f>
        <v>0</v>
      </c>
      <c r="E90" s="287">
        <f>VLOOKUP(C90,Itinerario!$D$24:$W$54,19,FALSE)</f>
        <v>0</v>
      </c>
      <c r="F90" s="287" t="e">
        <f>VLOOKUP(C90,Organización_Modular!$F$10:$G$40,2,FALSE)</f>
        <v>#N/A</v>
      </c>
      <c r="G90" s="25"/>
      <c r="H90" s="25"/>
      <c r="I90" s="25"/>
      <c r="J90" s="25"/>
      <c r="K90" s="25"/>
      <c r="L90" s="25"/>
      <c r="M90" s="25"/>
      <c r="N90" s="25"/>
      <c r="O90" s="25"/>
      <c r="P90" s="25"/>
      <c r="Q90" s="25"/>
      <c r="R90" s="25"/>
      <c r="S90" s="25"/>
      <c r="T90" s="25"/>
      <c r="U90" s="25"/>
      <c r="V90" s="25"/>
      <c r="W90" s="25"/>
      <c r="X90" s="25"/>
      <c r="Y90" s="25"/>
      <c r="Z90" s="25"/>
    </row>
    <row r="91" spans="1:26" ht="12.75" customHeight="1" x14ac:dyDescent="0.25">
      <c r="A91" s="283"/>
      <c r="B91" s="285"/>
      <c r="C91" s="203"/>
      <c r="D91" s="286">
        <f>VLOOKUP(C91,Itinerario!$D$24:$W$54,18,FALSE)</f>
        <v>0</v>
      </c>
      <c r="E91" s="287">
        <f>VLOOKUP(C91,Itinerario!$D$24:$W$54,19,FALSE)</f>
        <v>0</v>
      </c>
      <c r="F91" s="287" t="e">
        <f>VLOOKUP(C91,Organización_Modular!$F$10:$G$40,2,FALSE)</f>
        <v>#N/A</v>
      </c>
      <c r="G91" s="25"/>
      <c r="H91" s="25"/>
      <c r="I91" s="25"/>
      <c r="J91" s="25"/>
      <c r="K91" s="25"/>
      <c r="L91" s="25"/>
      <c r="M91" s="25"/>
      <c r="N91" s="25"/>
      <c r="O91" s="25"/>
      <c r="P91" s="25"/>
      <c r="Q91" s="25"/>
      <c r="R91" s="25"/>
      <c r="S91" s="25"/>
      <c r="T91" s="25"/>
      <c r="U91" s="25"/>
      <c r="V91" s="25"/>
      <c r="W91" s="25"/>
      <c r="X91" s="25"/>
      <c r="Y91" s="25"/>
      <c r="Z91" s="25"/>
    </row>
    <row r="92" spans="1:26" ht="12.75" customHeight="1" x14ac:dyDescent="0.25">
      <c r="A92" s="283"/>
      <c r="B92" s="285"/>
      <c r="C92" s="203"/>
      <c r="D92" s="286">
        <f>VLOOKUP(C92,Itinerario!$D$24:$W$54,18,FALSE)</f>
        <v>0</v>
      </c>
      <c r="E92" s="287">
        <f>VLOOKUP(C92,Itinerario!$D$24:$W$54,19,FALSE)</f>
        <v>0</v>
      </c>
      <c r="F92" s="287" t="e">
        <f>VLOOKUP(C92,Organización_Modular!$F$10:$G$40,2,FALSE)</f>
        <v>#N/A</v>
      </c>
      <c r="G92" s="25"/>
      <c r="H92" s="25"/>
      <c r="I92" s="25"/>
      <c r="J92" s="25"/>
      <c r="K92" s="25"/>
      <c r="L92" s="25"/>
      <c r="M92" s="25"/>
      <c r="N92" s="25"/>
      <c r="O92" s="25"/>
      <c r="P92" s="25"/>
      <c r="Q92" s="25"/>
      <c r="R92" s="25"/>
      <c r="S92" s="25"/>
      <c r="T92" s="25"/>
      <c r="U92" s="25"/>
      <c r="V92" s="25"/>
      <c r="W92" s="25"/>
      <c r="X92" s="25"/>
      <c r="Y92" s="25"/>
      <c r="Z92" s="25"/>
    </row>
    <row r="93" spans="1:26" ht="12.75" customHeight="1" x14ac:dyDescent="0.25">
      <c r="A93" s="283"/>
      <c r="B93" s="285"/>
      <c r="C93" s="203"/>
      <c r="D93" s="286">
        <f>VLOOKUP(C93,Itinerario!$D$24:$W$54,18,FALSE)</f>
        <v>0</v>
      </c>
      <c r="E93" s="287">
        <f>VLOOKUP(C93,Itinerario!$D$24:$W$54,19,FALSE)</f>
        <v>0</v>
      </c>
      <c r="F93" s="287" t="e">
        <f>VLOOKUP(C93,Organización_Modular!$F$10:$G$40,2,FALSE)</f>
        <v>#N/A</v>
      </c>
      <c r="G93" s="25"/>
      <c r="H93" s="25"/>
      <c r="I93" s="25"/>
      <c r="J93" s="25"/>
      <c r="K93" s="25"/>
      <c r="L93" s="25"/>
      <c r="M93" s="25"/>
      <c r="N93" s="25"/>
      <c r="O93" s="25"/>
      <c r="P93" s="25"/>
      <c r="Q93" s="25"/>
      <c r="R93" s="25"/>
      <c r="S93" s="25"/>
      <c r="T93" s="25"/>
      <c r="U93" s="25"/>
      <c r="V93" s="25"/>
      <c r="W93" s="25"/>
      <c r="X93" s="25"/>
      <c r="Y93" s="25"/>
      <c r="Z93" s="25"/>
    </row>
    <row r="94" spans="1:26" ht="12.75" customHeight="1" x14ac:dyDescent="0.25">
      <c r="A94" s="283"/>
      <c r="B94" s="285"/>
      <c r="C94" s="203"/>
      <c r="D94" s="286">
        <f>VLOOKUP(C94,Itinerario!$D$24:$W$54,18,FALSE)</f>
        <v>0</v>
      </c>
      <c r="E94" s="287">
        <f>VLOOKUP(C94,Itinerario!$D$24:$W$54,19,FALSE)</f>
        <v>0</v>
      </c>
      <c r="F94" s="287" t="e">
        <f>VLOOKUP(C94,Organización_Modular!$F$10:$G$40,2,FALSE)</f>
        <v>#N/A</v>
      </c>
      <c r="G94" s="25"/>
      <c r="H94" s="25"/>
      <c r="I94" s="25"/>
      <c r="J94" s="25"/>
      <c r="K94" s="25"/>
      <c r="L94" s="25"/>
      <c r="M94" s="25"/>
      <c r="N94" s="25"/>
      <c r="O94" s="25"/>
      <c r="P94" s="25"/>
      <c r="Q94" s="25"/>
      <c r="R94" s="25"/>
      <c r="S94" s="25"/>
      <c r="T94" s="25"/>
      <c r="U94" s="25"/>
      <c r="V94" s="25"/>
      <c r="W94" s="25"/>
      <c r="X94" s="25"/>
      <c r="Y94" s="25"/>
      <c r="Z94" s="25"/>
    </row>
    <row r="95" spans="1:26" ht="12.75" customHeight="1" x14ac:dyDescent="0.25">
      <c r="A95" s="283"/>
      <c r="B95" s="285"/>
      <c r="C95" s="203"/>
      <c r="D95" s="286">
        <f>VLOOKUP(C95,Itinerario!$D$24:$W$54,18,FALSE)</f>
        <v>0</v>
      </c>
      <c r="E95" s="287">
        <f>VLOOKUP(C95,Itinerario!$D$24:$W$54,19,FALSE)</f>
        <v>0</v>
      </c>
      <c r="F95" s="287" t="e">
        <f>VLOOKUP(C95,Organización_Modular!$F$10:$G$40,2,FALSE)</f>
        <v>#N/A</v>
      </c>
      <c r="G95" s="25"/>
      <c r="H95" s="25"/>
      <c r="I95" s="25"/>
      <c r="J95" s="25"/>
      <c r="K95" s="25"/>
      <c r="L95" s="25"/>
      <c r="M95" s="25"/>
      <c r="N95" s="25"/>
      <c r="O95" s="25"/>
      <c r="P95" s="25"/>
      <c r="Q95" s="25"/>
      <c r="R95" s="25"/>
      <c r="S95" s="25"/>
      <c r="T95" s="25"/>
      <c r="U95" s="25"/>
      <c r="V95" s="25"/>
      <c r="W95" s="25"/>
      <c r="X95" s="25"/>
      <c r="Y95" s="25"/>
      <c r="Z95" s="25"/>
    </row>
    <row r="96" spans="1:26" ht="12.75" customHeight="1" x14ac:dyDescent="0.25">
      <c r="A96" s="283"/>
      <c r="B96" s="285"/>
      <c r="C96" s="203"/>
      <c r="D96" s="286">
        <f>VLOOKUP(C96,Itinerario!$D$24:$W$54,18,FALSE)</f>
        <v>0</v>
      </c>
      <c r="E96" s="287">
        <f>VLOOKUP(C96,Itinerario!$D$24:$W$54,19,FALSE)</f>
        <v>0</v>
      </c>
      <c r="F96" s="287" t="e">
        <f>VLOOKUP(C96,Organización_Modular!$F$10:$G$40,2,FALSE)</f>
        <v>#N/A</v>
      </c>
      <c r="G96" s="25"/>
      <c r="H96" s="25"/>
      <c r="I96" s="25"/>
      <c r="J96" s="25"/>
      <c r="K96" s="25"/>
      <c r="L96" s="25"/>
      <c r="M96" s="25"/>
      <c r="N96" s="25"/>
      <c r="O96" s="25"/>
      <c r="P96" s="25"/>
      <c r="Q96" s="25"/>
      <c r="R96" s="25"/>
      <c r="S96" s="25"/>
      <c r="T96" s="25"/>
      <c r="U96" s="25"/>
      <c r="V96" s="25"/>
      <c r="W96" s="25"/>
      <c r="X96" s="25"/>
      <c r="Y96" s="25"/>
      <c r="Z96" s="25"/>
    </row>
    <row r="97" spans="1:26" ht="12.75" customHeight="1" x14ac:dyDescent="0.25">
      <c r="A97" s="283"/>
      <c r="B97" s="285"/>
      <c r="C97" s="203"/>
      <c r="D97" s="286">
        <f>VLOOKUP(C97,Itinerario!$D$24:$W$54,18,FALSE)</f>
        <v>0</v>
      </c>
      <c r="E97" s="287">
        <f>VLOOKUP(C97,Itinerario!$D$24:$W$54,19,FALSE)</f>
        <v>0</v>
      </c>
      <c r="F97" s="287" t="e">
        <f>VLOOKUP(C97,Organización_Modular!$F$10:$G$40,2,FALSE)</f>
        <v>#N/A</v>
      </c>
      <c r="G97" s="25"/>
      <c r="H97" s="25"/>
      <c r="I97" s="25"/>
      <c r="J97" s="25"/>
      <c r="K97" s="25"/>
      <c r="L97" s="25"/>
      <c r="M97" s="25"/>
      <c r="N97" s="25"/>
      <c r="O97" s="25"/>
      <c r="P97" s="25"/>
      <c r="Q97" s="25"/>
      <c r="R97" s="25"/>
      <c r="S97" s="25"/>
      <c r="T97" s="25"/>
      <c r="U97" s="25"/>
      <c r="V97" s="25"/>
      <c r="W97" s="25"/>
      <c r="X97" s="25"/>
      <c r="Y97" s="25"/>
      <c r="Z97" s="25"/>
    </row>
    <row r="98" spans="1:26" ht="12.75" customHeight="1" x14ac:dyDescent="0.25">
      <c r="A98" s="283"/>
      <c r="B98" s="285"/>
      <c r="C98" s="203"/>
      <c r="D98" s="286">
        <f>VLOOKUP(C98,Itinerario!$D$24:$W$54,18,FALSE)</f>
        <v>0</v>
      </c>
      <c r="E98" s="287">
        <f>VLOOKUP(C98,Itinerario!$D$24:$W$54,19,FALSE)</f>
        <v>0</v>
      </c>
      <c r="F98" s="287" t="e">
        <f>VLOOKUP(C98,Organización_Modular!$F$10:$G$40,2,FALSE)</f>
        <v>#N/A</v>
      </c>
      <c r="G98" s="25"/>
      <c r="H98" s="25"/>
      <c r="I98" s="25"/>
      <c r="J98" s="25"/>
      <c r="K98" s="25"/>
      <c r="L98" s="25"/>
      <c r="M98" s="25"/>
      <c r="N98" s="25"/>
      <c r="O98" s="25"/>
      <c r="P98" s="25"/>
      <c r="Q98" s="25"/>
      <c r="R98" s="25"/>
      <c r="S98" s="25"/>
      <c r="T98" s="25"/>
      <c r="U98" s="25"/>
      <c r="V98" s="25"/>
      <c r="W98" s="25"/>
      <c r="X98" s="25"/>
      <c r="Y98" s="25"/>
      <c r="Z98" s="25"/>
    </row>
    <row r="99" spans="1:26" ht="12.75" customHeight="1" x14ac:dyDescent="0.25">
      <c r="A99" s="283"/>
      <c r="B99" s="285"/>
      <c r="C99" s="203"/>
      <c r="D99" s="286">
        <f>VLOOKUP(C99,Itinerario!$D$24:$W$54,18,FALSE)</f>
        <v>0</v>
      </c>
      <c r="E99" s="287">
        <f>VLOOKUP(C99,Itinerario!$D$24:$W$54,19,FALSE)</f>
        <v>0</v>
      </c>
      <c r="F99" s="287" t="e">
        <f>VLOOKUP(C99,Organización_Modular!$F$10:$G$40,2,FALSE)</f>
        <v>#N/A</v>
      </c>
      <c r="G99" s="25"/>
      <c r="H99" s="25"/>
      <c r="I99" s="25"/>
      <c r="J99" s="25"/>
      <c r="K99" s="25"/>
      <c r="L99" s="25"/>
      <c r="M99" s="25"/>
      <c r="N99" s="25"/>
      <c r="O99" s="25"/>
      <c r="P99" s="25"/>
      <c r="Q99" s="25"/>
      <c r="R99" s="25"/>
      <c r="S99" s="25"/>
      <c r="T99" s="25"/>
      <c r="U99" s="25"/>
      <c r="V99" s="25"/>
      <c r="W99" s="25"/>
      <c r="X99" s="25"/>
      <c r="Y99" s="25"/>
      <c r="Z99" s="25"/>
    </row>
    <row r="100" spans="1:26" ht="12.75" customHeight="1" x14ac:dyDescent="0.25">
      <c r="A100" s="283"/>
      <c r="B100" s="285"/>
      <c r="C100" s="203"/>
      <c r="D100" s="286">
        <f>VLOOKUP(C100,Itinerario!$D$24:$W$54,18,FALSE)</f>
        <v>0</v>
      </c>
      <c r="E100" s="287">
        <f>VLOOKUP(C100,Itinerario!$D$24:$W$54,19,FALSE)</f>
        <v>0</v>
      </c>
      <c r="F100" s="287" t="e">
        <f>VLOOKUP(C100,Organización_Modular!$F$10:$G$40,2,FALSE)</f>
        <v>#N/A</v>
      </c>
      <c r="G100" s="25"/>
      <c r="H100" s="25"/>
      <c r="I100" s="25"/>
      <c r="J100" s="25"/>
      <c r="K100" s="25"/>
      <c r="L100" s="25"/>
      <c r="M100" s="25"/>
      <c r="N100" s="25"/>
      <c r="O100" s="25"/>
      <c r="P100" s="25"/>
      <c r="Q100" s="25"/>
      <c r="R100" s="25"/>
      <c r="S100" s="25"/>
      <c r="T100" s="25"/>
      <c r="U100" s="25"/>
      <c r="V100" s="25"/>
      <c r="W100" s="25"/>
      <c r="X100" s="25"/>
      <c r="Y100" s="25"/>
      <c r="Z100" s="25"/>
    </row>
    <row r="101" spans="1:26" ht="12.75" customHeight="1" x14ac:dyDescent="0.25">
      <c r="A101" s="283"/>
      <c r="B101" s="285"/>
      <c r="C101" s="203"/>
      <c r="D101" s="286">
        <f>VLOOKUP(C101,Itinerario!$D$24:$W$54,18,FALSE)</f>
        <v>0</v>
      </c>
      <c r="E101" s="287">
        <f>VLOOKUP(C101,Itinerario!$D$24:$W$54,19,FALSE)</f>
        <v>0</v>
      </c>
      <c r="F101" s="287" t="e">
        <f>VLOOKUP(C101,Organización_Modular!$F$10:$G$40,2,FALSE)</f>
        <v>#N/A</v>
      </c>
      <c r="G101" s="25"/>
      <c r="H101" s="25"/>
      <c r="I101" s="25"/>
      <c r="J101" s="25"/>
      <c r="K101" s="25"/>
      <c r="L101" s="25"/>
      <c r="M101" s="25"/>
      <c r="N101" s="25"/>
      <c r="O101" s="25"/>
      <c r="P101" s="25"/>
      <c r="Q101" s="25"/>
      <c r="R101" s="25"/>
      <c r="S101" s="25"/>
      <c r="T101" s="25"/>
      <c r="U101" s="25"/>
      <c r="V101" s="25"/>
      <c r="W101" s="25"/>
      <c r="X101" s="25"/>
      <c r="Y101" s="25"/>
      <c r="Z101" s="25"/>
    </row>
    <row r="102" spans="1:26" ht="12.75" customHeight="1" x14ac:dyDescent="0.25">
      <c r="A102" s="283"/>
      <c r="B102" s="285"/>
      <c r="C102" s="203"/>
      <c r="D102" s="286">
        <f>VLOOKUP(C102,Itinerario!$D$24:$W$54,18,FALSE)</f>
        <v>0</v>
      </c>
      <c r="E102" s="287">
        <f>VLOOKUP(C102,Itinerario!$D$24:$W$54,19,FALSE)</f>
        <v>0</v>
      </c>
      <c r="F102" s="287" t="e">
        <f>VLOOKUP(C102,Organización_Modular!$F$10:$G$40,2,FALSE)</f>
        <v>#N/A</v>
      </c>
      <c r="G102" s="25"/>
      <c r="H102" s="25"/>
      <c r="I102" s="25"/>
      <c r="J102" s="25"/>
      <c r="K102" s="25"/>
      <c r="L102" s="25"/>
      <c r="M102" s="25"/>
      <c r="N102" s="25"/>
      <c r="O102" s="25"/>
      <c r="P102" s="25"/>
      <c r="Q102" s="25"/>
      <c r="R102" s="25"/>
      <c r="S102" s="25"/>
      <c r="T102" s="25"/>
      <c r="U102" s="25"/>
      <c r="V102" s="25"/>
      <c r="W102" s="25"/>
      <c r="X102" s="25"/>
      <c r="Y102" s="25"/>
      <c r="Z102" s="25"/>
    </row>
    <row r="103" spans="1:26" ht="12.75" customHeight="1" x14ac:dyDescent="0.25">
      <c r="A103" s="283"/>
      <c r="B103" s="285"/>
      <c r="C103" s="203"/>
      <c r="D103" s="286">
        <f>VLOOKUP(C103,Itinerario!$D$24:$W$54,18,FALSE)</f>
        <v>0</v>
      </c>
      <c r="E103" s="287">
        <f>VLOOKUP(C103,Itinerario!$D$24:$W$54,19,FALSE)</f>
        <v>0</v>
      </c>
      <c r="F103" s="287" t="e">
        <f>VLOOKUP(C103,Organización_Modular!$F$10:$G$40,2,FALSE)</f>
        <v>#N/A</v>
      </c>
      <c r="G103" s="25"/>
      <c r="H103" s="25"/>
      <c r="I103" s="25"/>
      <c r="J103" s="25"/>
      <c r="K103" s="25"/>
      <c r="L103" s="25"/>
      <c r="M103" s="25"/>
      <c r="N103" s="25"/>
      <c r="O103" s="25"/>
      <c r="P103" s="25"/>
      <c r="Q103" s="25"/>
      <c r="R103" s="25"/>
      <c r="S103" s="25"/>
      <c r="T103" s="25"/>
      <c r="U103" s="25"/>
      <c r="V103" s="25"/>
      <c r="W103" s="25"/>
      <c r="X103" s="25"/>
      <c r="Y103" s="25"/>
      <c r="Z103" s="25"/>
    </row>
    <row r="104" spans="1:26" ht="12.75" customHeight="1" x14ac:dyDescent="0.25">
      <c r="A104" s="283"/>
      <c r="B104" s="285"/>
      <c r="C104" s="203"/>
      <c r="D104" s="286">
        <f>VLOOKUP(C104,Itinerario!$D$24:$W$54,18,FALSE)</f>
        <v>0</v>
      </c>
      <c r="E104" s="287">
        <f>VLOOKUP(C104,Itinerario!$D$24:$W$54,19,FALSE)</f>
        <v>0</v>
      </c>
      <c r="F104" s="287" t="e">
        <f>VLOOKUP(C104,Organización_Modular!$F$10:$G$40,2,FALSE)</f>
        <v>#N/A</v>
      </c>
      <c r="G104" s="25"/>
      <c r="H104" s="25"/>
      <c r="I104" s="25"/>
      <c r="J104" s="25"/>
      <c r="K104" s="25"/>
      <c r="L104" s="25"/>
      <c r="M104" s="25"/>
      <c r="N104" s="25"/>
      <c r="O104" s="25"/>
      <c r="P104" s="25"/>
      <c r="Q104" s="25"/>
      <c r="R104" s="25"/>
      <c r="S104" s="25"/>
      <c r="T104" s="25"/>
      <c r="U104" s="25"/>
      <c r="V104" s="25"/>
      <c r="W104" s="25"/>
      <c r="X104" s="25"/>
      <c r="Y104" s="25"/>
      <c r="Z104" s="25"/>
    </row>
    <row r="105" spans="1:26" ht="12.75" customHeight="1" x14ac:dyDescent="0.25">
      <c r="A105" s="283"/>
      <c r="B105" s="285"/>
      <c r="C105" s="203"/>
      <c r="D105" s="286">
        <f>VLOOKUP(C105,Itinerario!$D$24:$W$54,18,FALSE)</f>
        <v>0</v>
      </c>
      <c r="E105" s="287">
        <f>VLOOKUP(C105,Itinerario!$D$24:$W$54,19,FALSE)</f>
        <v>0</v>
      </c>
      <c r="F105" s="287" t="e">
        <f>VLOOKUP(C105,Organización_Modular!$F$10:$G$40,2,FALSE)</f>
        <v>#N/A</v>
      </c>
      <c r="G105" s="25"/>
      <c r="H105" s="25"/>
      <c r="I105" s="25"/>
      <c r="J105" s="25"/>
      <c r="K105" s="25"/>
      <c r="L105" s="25"/>
      <c r="M105" s="25"/>
      <c r="N105" s="25"/>
      <c r="O105" s="25"/>
      <c r="P105" s="25"/>
      <c r="Q105" s="25"/>
      <c r="R105" s="25"/>
      <c r="S105" s="25"/>
      <c r="T105" s="25"/>
      <c r="U105" s="25"/>
      <c r="V105" s="25"/>
      <c r="W105" s="25"/>
      <c r="X105" s="25"/>
      <c r="Y105" s="25"/>
      <c r="Z105" s="25"/>
    </row>
    <row r="106" spans="1:26" ht="12.75" customHeight="1" x14ac:dyDescent="0.25">
      <c r="A106" s="283"/>
      <c r="B106" s="285"/>
      <c r="C106" s="203"/>
      <c r="D106" s="286">
        <f>VLOOKUP(C106,Itinerario!$D$24:$W$54,18,FALSE)</f>
        <v>0</v>
      </c>
      <c r="E106" s="287">
        <f>VLOOKUP(C106,Itinerario!$D$24:$W$54,19,FALSE)</f>
        <v>0</v>
      </c>
      <c r="F106" s="287" t="e">
        <f>VLOOKUP(C106,Organización_Modular!$F$10:$G$40,2,FALSE)</f>
        <v>#N/A</v>
      </c>
      <c r="G106" s="25"/>
      <c r="H106" s="25"/>
      <c r="I106" s="25"/>
      <c r="J106" s="25"/>
      <c r="K106" s="25"/>
      <c r="L106" s="25"/>
      <c r="M106" s="25"/>
      <c r="N106" s="25"/>
      <c r="O106" s="25"/>
      <c r="P106" s="25"/>
      <c r="Q106" s="25"/>
      <c r="R106" s="25"/>
      <c r="S106" s="25"/>
      <c r="T106" s="25"/>
      <c r="U106" s="25"/>
      <c r="V106" s="25"/>
      <c r="W106" s="25"/>
      <c r="X106" s="25"/>
      <c r="Y106" s="25"/>
      <c r="Z106" s="25"/>
    </row>
    <row r="107" spans="1:26" ht="12.75" customHeight="1" x14ac:dyDescent="0.25">
      <c r="A107" s="283"/>
      <c r="B107" s="285"/>
      <c r="C107" s="203"/>
      <c r="D107" s="286">
        <f>VLOOKUP(C107,Itinerario!$D$24:$W$54,18,FALSE)</f>
        <v>0</v>
      </c>
      <c r="E107" s="287">
        <f>VLOOKUP(C107,Itinerario!$D$24:$W$54,19,FALSE)</f>
        <v>0</v>
      </c>
      <c r="F107" s="287" t="e">
        <f>VLOOKUP(C107,Organización_Modular!$F$10:$G$40,2,FALSE)</f>
        <v>#N/A</v>
      </c>
      <c r="G107" s="25"/>
      <c r="H107" s="25"/>
      <c r="I107" s="25"/>
      <c r="J107" s="25"/>
      <c r="K107" s="25"/>
      <c r="L107" s="25"/>
      <c r="M107" s="25"/>
      <c r="N107" s="25"/>
      <c r="O107" s="25"/>
      <c r="P107" s="25"/>
      <c r="Q107" s="25"/>
      <c r="R107" s="25"/>
      <c r="S107" s="25"/>
      <c r="T107" s="25"/>
      <c r="U107" s="25"/>
      <c r="V107" s="25"/>
      <c r="W107" s="25"/>
      <c r="X107" s="25"/>
      <c r="Y107" s="25"/>
      <c r="Z107" s="25"/>
    </row>
    <row r="108" spans="1:26" ht="12.75" customHeight="1" x14ac:dyDescent="0.25">
      <c r="A108" s="283"/>
      <c r="B108" s="285"/>
      <c r="C108" s="203"/>
      <c r="D108" s="286">
        <f>VLOOKUP(C108,Itinerario!$D$24:$W$54,18,FALSE)</f>
        <v>0</v>
      </c>
      <c r="E108" s="287">
        <f>VLOOKUP(C108,Itinerario!$D$24:$W$54,19,FALSE)</f>
        <v>0</v>
      </c>
      <c r="F108" s="287" t="e">
        <f>VLOOKUP(C108,Organización_Modular!$F$10:$G$40,2,FALSE)</f>
        <v>#N/A</v>
      </c>
      <c r="G108" s="25"/>
      <c r="H108" s="25"/>
      <c r="I108" s="25"/>
      <c r="J108" s="25"/>
      <c r="K108" s="25"/>
      <c r="L108" s="25"/>
      <c r="M108" s="25"/>
      <c r="N108" s="25"/>
      <c r="O108" s="25"/>
      <c r="P108" s="25"/>
      <c r="Q108" s="25"/>
      <c r="R108" s="25"/>
      <c r="S108" s="25"/>
      <c r="T108" s="25"/>
      <c r="U108" s="25"/>
      <c r="V108" s="25"/>
      <c r="W108" s="25"/>
      <c r="X108" s="25"/>
      <c r="Y108" s="25"/>
      <c r="Z108" s="25"/>
    </row>
    <row r="109" spans="1:26" ht="12.75" customHeight="1" x14ac:dyDescent="0.25">
      <c r="A109" s="283"/>
      <c r="B109" s="285"/>
      <c r="C109" s="203"/>
      <c r="D109" s="286">
        <f>VLOOKUP(C109,Itinerario!$D$24:$W$54,18,FALSE)</f>
        <v>0</v>
      </c>
      <c r="E109" s="287">
        <f>VLOOKUP(C109,Itinerario!$D$24:$W$54,19,FALSE)</f>
        <v>0</v>
      </c>
      <c r="F109" s="287" t="e">
        <f>VLOOKUP(C109,Organización_Modular!$F$10:$G$40,2,FALSE)</f>
        <v>#N/A</v>
      </c>
      <c r="G109" s="25"/>
      <c r="H109" s="25"/>
      <c r="I109" s="25"/>
      <c r="J109" s="25"/>
      <c r="K109" s="25"/>
      <c r="L109" s="25"/>
      <c r="M109" s="25"/>
      <c r="N109" s="25"/>
      <c r="O109" s="25"/>
      <c r="P109" s="25"/>
      <c r="Q109" s="25"/>
      <c r="R109" s="25"/>
      <c r="S109" s="25"/>
      <c r="T109" s="25"/>
      <c r="U109" s="25"/>
      <c r="V109" s="25"/>
      <c r="W109" s="25"/>
      <c r="X109" s="25"/>
      <c r="Y109" s="25"/>
      <c r="Z109" s="25"/>
    </row>
    <row r="110" spans="1:26" ht="12.75" customHeight="1" x14ac:dyDescent="0.25">
      <c r="A110" s="283"/>
      <c r="B110" s="285"/>
      <c r="C110" s="203"/>
      <c r="D110" s="286">
        <f>VLOOKUP(C110,Itinerario!$D$24:$W$54,18,FALSE)</f>
        <v>0</v>
      </c>
      <c r="E110" s="287">
        <f>VLOOKUP(C110,Itinerario!$D$24:$W$54,19,FALSE)</f>
        <v>0</v>
      </c>
      <c r="F110" s="287" t="e">
        <f>VLOOKUP(C110,Organización_Modular!$F$10:$G$40,2,FALSE)</f>
        <v>#N/A</v>
      </c>
      <c r="G110" s="25"/>
      <c r="H110" s="25"/>
      <c r="I110" s="25"/>
      <c r="J110" s="25"/>
      <c r="K110" s="25"/>
      <c r="L110" s="25"/>
      <c r="M110" s="25"/>
      <c r="N110" s="25"/>
      <c r="O110" s="25"/>
      <c r="P110" s="25"/>
      <c r="Q110" s="25"/>
      <c r="R110" s="25"/>
      <c r="S110" s="25"/>
      <c r="T110" s="25"/>
      <c r="U110" s="25"/>
      <c r="V110" s="25"/>
      <c r="W110" s="25"/>
      <c r="X110" s="25"/>
      <c r="Y110" s="25"/>
      <c r="Z110" s="25"/>
    </row>
    <row r="111" spans="1:26" ht="12.75" customHeight="1" x14ac:dyDescent="0.25">
      <c r="A111" s="283"/>
      <c r="B111" s="285"/>
      <c r="C111" s="203"/>
      <c r="D111" s="286">
        <f>VLOOKUP(C111,Itinerario!$D$24:$W$54,18,FALSE)</f>
        <v>0</v>
      </c>
      <c r="E111" s="287">
        <f>VLOOKUP(C111,Itinerario!$D$24:$W$54,19,FALSE)</f>
        <v>0</v>
      </c>
      <c r="F111" s="287" t="e">
        <f>VLOOKUP(C111,Organización_Modular!$F$10:$G$40,2,FALSE)</f>
        <v>#N/A</v>
      </c>
      <c r="G111" s="25"/>
      <c r="H111" s="25"/>
      <c r="I111" s="25"/>
      <c r="J111" s="25"/>
      <c r="K111" s="25"/>
      <c r="L111" s="25"/>
      <c r="M111" s="25"/>
      <c r="N111" s="25"/>
      <c r="O111" s="25"/>
      <c r="P111" s="25"/>
      <c r="Q111" s="25"/>
      <c r="R111" s="25"/>
      <c r="S111" s="25"/>
      <c r="T111" s="25"/>
      <c r="U111" s="25"/>
      <c r="V111" s="25"/>
      <c r="W111" s="25"/>
      <c r="X111" s="25"/>
      <c r="Y111" s="25"/>
      <c r="Z111" s="25"/>
    </row>
    <row r="112" spans="1:26" ht="12.75" customHeight="1" x14ac:dyDescent="0.25">
      <c r="A112" s="283"/>
      <c r="B112" s="285"/>
      <c r="C112" s="203"/>
      <c r="D112" s="286">
        <f>VLOOKUP(C112,Itinerario!$D$24:$W$54,18,FALSE)</f>
        <v>0</v>
      </c>
      <c r="E112" s="287">
        <f>VLOOKUP(C112,Itinerario!$D$24:$W$54,19,FALSE)</f>
        <v>0</v>
      </c>
      <c r="F112" s="287" t="e">
        <f>VLOOKUP(C112,Organización_Modular!$F$10:$G$40,2,FALSE)</f>
        <v>#N/A</v>
      </c>
      <c r="G112" s="25"/>
      <c r="H112" s="25"/>
      <c r="I112" s="25"/>
      <c r="J112" s="25"/>
      <c r="K112" s="25"/>
      <c r="L112" s="25"/>
      <c r="M112" s="25"/>
      <c r="N112" s="25"/>
      <c r="O112" s="25"/>
      <c r="P112" s="25"/>
      <c r="Q112" s="25"/>
      <c r="R112" s="25"/>
      <c r="S112" s="25"/>
      <c r="T112" s="25"/>
      <c r="U112" s="25"/>
      <c r="V112" s="25"/>
      <c r="W112" s="25"/>
      <c r="X112" s="25"/>
      <c r="Y112" s="25"/>
      <c r="Z112" s="25"/>
    </row>
    <row r="113" spans="1:26" ht="12.75" customHeight="1" x14ac:dyDescent="0.25">
      <c r="A113" s="283"/>
      <c r="B113" s="285"/>
      <c r="C113" s="203"/>
      <c r="D113" s="286">
        <f>VLOOKUP(C113,Itinerario!$D$24:$W$54,18,FALSE)</f>
        <v>0</v>
      </c>
      <c r="E113" s="287">
        <f>VLOOKUP(C113,Itinerario!$D$24:$W$54,19,FALSE)</f>
        <v>0</v>
      </c>
      <c r="F113" s="287" t="e">
        <f>VLOOKUP(C113,Organización_Modular!$F$10:$G$40,2,FALSE)</f>
        <v>#N/A</v>
      </c>
      <c r="G113" s="25"/>
      <c r="H113" s="25"/>
      <c r="I113" s="25"/>
      <c r="J113" s="25"/>
      <c r="K113" s="25"/>
      <c r="L113" s="25"/>
      <c r="M113" s="25"/>
      <c r="N113" s="25"/>
      <c r="O113" s="25"/>
      <c r="P113" s="25"/>
      <c r="Q113" s="25"/>
      <c r="R113" s="25"/>
      <c r="S113" s="25"/>
      <c r="T113" s="25"/>
      <c r="U113" s="25"/>
      <c r="V113" s="25"/>
      <c r="W113" s="25"/>
      <c r="X113" s="25"/>
      <c r="Y113" s="25"/>
      <c r="Z113" s="25"/>
    </row>
    <row r="114" spans="1:26" ht="12.75" customHeight="1" x14ac:dyDescent="0.25">
      <c r="A114" s="283"/>
      <c r="B114" s="285"/>
      <c r="C114" s="203"/>
      <c r="D114" s="286">
        <f>VLOOKUP(C114,Itinerario!$D$24:$W$54,18,FALSE)</f>
        <v>0</v>
      </c>
      <c r="E114" s="287">
        <f>VLOOKUP(C114,Itinerario!$D$24:$W$54,19,FALSE)</f>
        <v>0</v>
      </c>
      <c r="F114" s="287" t="e">
        <f>VLOOKUP(C114,Organización_Modular!$F$10:$G$40,2,FALSE)</f>
        <v>#N/A</v>
      </c>
      <c r="G114" s="25"/>
      <c r="H114" s="25"/>
      <c r="I114" s="25"/>
      <c r="J114" s="25"/>
      <c r="K114" s="25"/>
      <c r="L114" s="25"/>
      <c r="M114" s="25"/>
      <c r="N114" s="25"/>
      <c r="O114" s="25"/>
      <c r="P114" s="25"/>
      <c r="Q114" s="25"/>
      <c r="R114" s="25"/>
      <c r="S114" s="25"/>
      <c r="T114" s="25"/>
      <c r="U114" s="25"/>
      <c r="V114" s="25"/>
      <c r="W114" s="25"/>
      <c r="X114" s="25"/>
      <c r="Y114" s="25"/>
      <c r="Z114" s="25"/>
    </row>
    <row r="115" spans="1:26" ht="12.75" customHeight="1" x14ac:dyDescent="0.25">
      <c r="A115" s="283"/>
      <c r="B115" s="285"/>
      <c r="C115" s="203"/>
      <c r="D115" s="286">
        <f>VLOOKUP(C115,Itinerario!$D$24:$W$54,18,FALSE)</f>
        <v>0</v>
      </c>
      <c r="E115" s="287">
        <f>VLOOKUP(C115,Itinerario!$D$24:$W$54,19,FALSE)</f>
        <v>0</v>
      </c>
      <c r="F115" s="287" t="e">
        <f>VLOOKUP(C115,Organización_Modular!$F$10:$G$40,2,FALSE)</f>
        <v>#N/A</v>
      </c>
      <c r="G115" s="25"/>
      <c r="H115" s="25"/>
      <c r="I115" s="25"/>
      <c r="J115" s="25"/>
      <c r="K115" s="25"/>
      <c r="L115" s="25"/>
      <c r="M115" s="25"/>
      <c r="N115" s="25"/>
      <c r="O115" s="25"/>
      <c r="P115" s="25"/>
      <c r="Q115" s="25"/>
      <c r="R115" s="25"/>
      <c r="S115" s="25"/>
      <c r="T115" s="25"/>
      <c r="U115" s="25"/>
      <c r="V115" s="25"/>
      <c r="W115" s="25"/>
      <c r="X115" s="25"/>
      <c r="Y115" s="25"/>
      <c r="Z115" s="25"/>
    </row>
    <row r="116" spans="1:26" ht="12.75" customHeight="1" x14ac:dyDescent="0.25">
      <c r="A116" s="283"/>
      <c r="B116" s="285"/>
      <c r="C116" s="203"/>
      <c r="D116" s="286">
        <f>VLOOKUP(C116,Itinerario!$D$24:$W$54,18,FALSE)</f>
        <v>0</v>
      </c>
      <c r="E116" s="287">
        <f>VLOOKUP(C116,Itinerario!$D$24:$W$54,19,FALSE)</f>
        <v>0</v>
      </c>
      <c r="F116" s="287" t="e">
        <f>VLOOKUP(C116,Organización_Modular!$F$10:$G$40,2,FALSE)</f>
        <v>#N/A</v>
      </c>
      <c r="G116" s="25"/>
      <c r="H116" s="25"/>
      <c r="I116" s="25"/>
      <c r="J116" s="25"/>
      <c r="K116" s="25"/>
      <c r="L116" s="25"/>
      <c r="M116" s="25"/>
      <c r="N116" s="25"/>
      <c r="O116" s="25"/>
      <c r="P116" s="25"/>
      <c r="Q116" s="25"/>
      <c r="R116" s="25"/>
      <c r="S116" s="25"/>
      <c r="T116" s="25"/>
      <c r="U116" s="25"/>
      <c r="V116" s="25"/>
      <c r="W116" s="25"/>
      <c r="X116" s="25"/>
      <c r="Y116" s="25"/>
      <c r="Z116" s="25"/>
    </row>
    <row r="117" spans="1:26" ht="12.75" customHeight="1" x14ac:dyDescent="0.25">
      <c r="A117" s="283"/>
      <c r="B117" s="285"/>
      <c r="C117" s="203"/>
      <c r="D117" s="286">
        <f>VLOOKUP(C117,Itinerario!$D$24:$W$54,18,FALSE)</f>
        <v>0</v>
      </c>
      <c r="E117" s="287">
        <f>VLOOKUP(C117,Itinerario!$D$24:$W$54,19,FALSE)</f>
        <v>0</v>
      </c>
      <c r="F117" s="287" t="e">
        <f>VLOOKUP(C117,Organización_Modular!$F$10:$G$40,2,FALSE)</f>
        <v>#N/A</v>
      </c>
      <c r="G117" s="25"/>
      <c r="H117" s="25"/>
      <c r="I117" s="25"/>
      <c r="J117" s="25"/>
      <c r="K117" s="25"/>
      <c r="L117" s="25"/>
      <c r="M117" s="25"/>
      <c r="N117" s="25"/>
      <c r="O117" s="25"/>
      <c r="P117" s="25"/>
      <c r="Q117" s="25"/>
      <c r="R117" s="25"/>
      <c r="S117" s="25"/>
      <c r="T117" s="25"/>
      <c r="U117" s="25"/>
      <c r="V117" s="25"/>
      <c r="W117" s="25"/>
      <c r="X117" s="25"/>
      <c r="Y117" s="25"/>
      <c r="Z117" s="25"/>
    </row>
    <row r="118" spans="1:26" ht="12.75" customHeight="1" x14ac:dyDescent="0.25">
      <c r="A118" s="283"/>
      <c r="B118" s="285"/>
      <c r="C118" s="203"/>
      <c r="D118" s="286">
        <f>VLOOKUP(C118,Itinerario!$D$24:$W$54,18,FALSE)</f>
        <v>0</v>
      </c>
      <c r="E118" s="287">
        <f>VLOOKUP(C118,Itinerario!$D$24:$W$54,19,FALSE)</f>
        <v>0</v>
      </c>
      <c r="F118" s="287" t="e">
        <f>VLOOKUP(C118,Organización_Modular!$F$10:$G$40,2,FALSE)</f>
        <v>#N/A</v>
      </c>
      <c r="G118" s="25"/>
      <c r="H118" s="25"/>
      <c r="I118" s="25"/>
      <c r="J118" s="25"/>
      <c r="K118" s="25"/>
      <c r="L118" s="25"/>
      <c r="M118" s="25"/>
      <c r="N118" s="25"/>
      <c r="O118" s="25"/>
      <c r="P118" s="25"/>
      <c r="Q118" s="25"/>
      <c r="R118" s="25"/>
      <c r="S118" s="25"/>
      <c r="T118" s="25"/>
      <c r="U118" s="25"/>
      <c r="V118" s="25"/>
      <c r="W118" s="25"/>
      <c r="X118" s="25"/>
      <c r="Y118" s="25"/>
      <c r="Z118" s="25"/>
    </row>
    <row r="119" spans="1:26" ht="12.75" customHeight="1" x14ac:dyDescent="0.25">
      <c r="A119" s="283"/>
      <c r="B119" s="285"/>
      <c r="C119" s="203"/>
      <c r="D119" s="286">
        <f>VLOOKUP(C119,Itinerario!$D$24:$W$54,18,FALSE)</f>
        <v>0</v>
      </c>
      <c r="E119" s="287">
        <f>VLOOKUP(C119,Itinerario!$D$24:$W$54,19,FALSE)</f>
        <v>0</v>
      </c>
      <c r="F119" s="287" t="e">
        <f>VLOOKUP(C119,Organización_Modular!$F$10:$G$40,2,FALSE)</f>
        <v>#N/A</v>
      </c>
      <c r="G119" s="25"/>
      <c r="H119" s="25"/>
      <c r="I119" s="25"/>
      <c r="J119" s="25"/>
      <c r="K119" s="25"/>
      <c r="L119" s="25"/>
      <c r="M119" s="25"/>
      <c r="N119" s="25"/>
      <c r="O119" s="25"/>
      <c r="P119" s="25"/>
      <c r="Q119" s="25"/>
      <c r="R119" s="25"/>
      <c r="S119" s="25"/>
      <c r="T119" s="25"/>
      <c r="U119" s="25"/>
      <c r="V119" s="25"/>
      <c r="W119" s="25"/>
      <c r="X119" s="25"/>
      <c r="Y119" s="25"/>
      <c r="Z119" s="25"/>
    </row>
    <row r="120" spans="1:26" ht="12.75" customHeight="1" x14ac:dyDescent="0.25">
      <c r="A120" s="283"/>
      <c r="B120" s="285"/>
      <c r="C120" s="203"/>
      <c r="D120" s="286">
        <f>VLOOKUP(C120,Itinerario!$D$24:$W$54,18,FALSE)</f>
        <v>0</v>
      </c>
      <c r="E120" s="287">
        <f>VLOOKUP(C120,Itinerario!$D$24:$W$54,19,FALSE)</f>
        <v>0</v>
      </c>
      <c r="F120" s="287" t="e">
        <f>VLOOKUP(C120,Organización_Modular!$F$10:$G$40,2,FALSE)</f>
        <v>#N/A</v>
      </c>
      <c r="G120" s="25"/>
      <c r="H120" s="25"/>
      <c r="I120" s="25"/>
      <c r="J120" s="25"/>
      <c r="K120" s="25"/>
      <c r="L120" s="25"/>
      <c r="M120" s="25"/>
      <c r="N120" s="25"/>
      <c r="O120" s="25"/>
      <c r="P120" s="25"/>
      <c r="Q120" s="25"/>
      <c r="R120" s="25"/>
      <c r="S120" s="25"/>
      <c r="T120" s="25"/>
      <c r="U120" s="25"/>
      <c r="V120" s="25"/>
      <c r="W120" s="25"/>
      <c r="X120" s="25"/>
      <c r="Y120" s="25"/>
      <c r="Z120" s="25"/>
    </row>
    <row r="121" spans="1:26" ht="12.75" customHeight="1" x14ac:dyDescent="0.25">
      <c r="A121" s="283"/>
      <c r="B121" s="285"/>
      <c r="C121" s="203"/>
      <c r="D121" s="286">
        <f>VLOOKUP(C121,Itinerario!$D$24:$W$54,18,FALSE)</f>
        <v>0</v>
      </c>
      <c r="E121" s="287">
        <f>VLOOKUP(C121,Itinerario!$D$24:$W$54,19,FALSE)</f>
        <v>0</v>
      </c>
      <c r="F121" s="287" t="e">
        <f>VLOOKUP(C121,Organización_Modular!$F$10:$G$40,2,FALSE)</f>
        <v>#N/A</v>
      </c>
      <c r="G121" s="25"/>
      <c r="H121" s="25"/>
      <c r="I121" s="25"/>
      <c r="J121" s="25"/>
      <c r="K121" s="25"/>
      <c r="L121" s="25"/>
      <c r="M121" s="25"/>
      <c r="N121" s="25"/>
      <c r="O121" s="25"/>
      <c r="P121" s="25"/>
      <c r="Q121" s="25"/>
      <c r="R121" s="25"/>
      <c r="S121" s="25"/>
      <c r="T121" s="25"/>
      <c r="U121" s="25"/>
      <c r="V121" s="25"/>
      <c r="W121" s="25"/>
      <c r="X121" s="25"/>
      <c r="Y121" s="25"/>
      <c r="Z121" s="25"/>
    </row>
    <row r="122" spans="1:26" ht="12.75" customHeight="1" x14ac:dyDescent="0.25">
      <c r="A122" s="283"/>
      <c r="B122" s="285"/>
      <c r="C122" s="203"/>
      <c r="D122" s="286">
        <f>VLOOKUP(C122,Itinerario!$D$24:$W$54,18,FALSE)</f>
        <v>0</v>
      </c>
      <c r="E122" s="287">
        <f>VLOOKUP(C122,Itinerario!$D$24:$W$54,19,FALSE)</f>
        <v>0</v>
      </c>
      <c r="F122" s="287" t="e">
        <f>VLOOKUP(C122,Organización_Modular!$F$10:$G$40,2,FALSE)</f>
        <v>#N/A</v>
      </c>
      <c r="G122" s="25"/>
      <c r="H122" s="25"/>
      <c r="I122" s="25"/>
      <c r="J122" s="25"/>
      <c r="K122" s="25"/>
      <c r="L122" s="25"/>
      <c r="M122" s="25"/>
      <c r="N122" s="25"/>
      <c r="O122" s="25"/>
      <c r="P122" s="25"/>
      <c r="Q122" s="25"/>
      <c r="R122" s="25"/>
      <c r="S122" s="25"/>
      <c r="T122" s="25"/>
      <c r="U122" s="25"/>
      <c r="V122" s="25"/>
      <c r="W122" s="25"/>
      <c r="X122" s="25"/>
      <c r="Y122" s="25"/>
      <c r="Z122" s="25"/>
    </row>
    <row r="123" spans="1:26" ht="12.75" customHeight="1" x14ac:dyDescent="0.25">
      <c r="A123" s="283"/>
      <c r="B123" s="285"/>
      <c r="C123" s="203"/>
      <c r="D123" s="286">
        <f>VLOOKUP(C123,Itinerario!$D$24:$W$54,18,FALSE)</f>
        <v>0</v>
      </c>
      <c r="E123" s="287">
        <f>VLOOKUP(C123,Itinerario!$D$24:$W$54,19,FALSE)</f>
        <v>0</v>
      </c>
      <c r="F123" s="287" t="e">
        <f>VLOOKUP(C123,Organización_Modular!$F$10:$G$40,2,FALSE)</f>
        <v>#N/A</v>
      </c>
      <c r="G123" s="25"/>
      <c r="H123" s="25"/>
      <c r="I123" s="25"/>
      <c r="J123" s="25"/>
      <c r="K123" s="25"/>
      <c r="L123" s="25"/>
      <c r="M123" s="25"/>
      <c r="N123" s="25"/>
      <c r="O123" s="25"/>
      <c r="P123" s="25"/>
      <c r="Q123" s="25"/>
      <c r="R123" s="25"/>
      <c r="S123" s="25"/>
      <c r="T123" s="25"/>
      <c r="U123" s="25"/>
      <c r="V123" s="25"/>
      <c r="W123" s="25"/>
      <c r="X123" s="25"/>
      <c r="Y123" s="25"/>
      <c r="Z123" s="25"/>
    </row>
    <row r="124" spans="1:26" ht="12.75" customHeight="1" x14ac:dyDescent="0.25">
      <c r="A124" s="283"/>
      <c r="B124" s="285"/>
      <c r="C124" s="203"/>
      <c r="D124" s="286">
        <f>VLOOKUP(C124,Itinerario!$D$24:$W$54,18,FALSE)</f>
        <v>0</v>
      </c>
      <c r="E124" s="287">
        <f>VLOOKUP(C124,Itinerario!$D$24:$W$54,19,FALSE)</f>
        <v>0</v>
      </c>
      <c r="F124" s="287" t="e">
        <f>VLOOKUP(C124,Organización_Modular!$F$10:$G$40,2,FALSE)</f>
        <v>#N/A</v>
      </c>
      <c r="G124" s="25"/>
      <c r="H124" s="25"/>
      <c r="I124" s="25"/>
      <c r="J124" s="25"/>
      <c r="K124" s="25"/>
      <c r="L124" s="25"/>
      <c r="M124" s="25"/>
      <c r="N124" s="25"/>
      <c r="O124" s="25"/>
      <c r="P124" s="25"/>
      <c r="Q124" s="25"/>
      <c r="R124" s="25"/>
      <c r="S124" s="25"/>
      <c r="T124" s="25"/>
      <c r="U124" s="25"/>
      <c r="V124" s="25"/>
      <c r="W124" s="25"/>
      <c r="X124" s="25"/>
      <c r="Y124" s="25"/>
      <c r="Z124" s="25"/>
    </row>
    <row r="125" spans="1:26" ht="12.75" customHeight="1" x14ac:dyDescent="0.25">
      <c r="A125" s="283"/>
      <c r="B125" s="285"/>
      <c r="C125" s="203"/>
      <c r="D125" s="286">
        <f>VLOOKUP(C125,Itinerario!$D$24:$W$54,18,FALSE)</f>
        <v>0</v>
      </c>
      <c r="E125" s="287">
        <f>VLOOKUP(C125,Itinerario!$D$24:$W$54,19,FALSE)</f>
        <v>0</v>
      </c>
      <c r="F125" s="287" t="e">
        <f>VLOOKUP(C125,Organización_Modular!$F$10:$G$40,2,FALSE)</f>
        <v>#N/A</v>
      </c>
      <c r="G125" s="25"/>
      <c r="H125" s="25"/>
      <c r="I125" s="25"/>
      <c r="J125" s="25"/>
      <c r="K125" s="25"/>
      <c r="L125" s="25"/>
      <c r="M125" s="25"/>
      <c r="N125" s="25"/>
      <c r="O125" s="25"/>
      <c r="P125" s="25"/>
      <c r="Q125" s="25"/>
      <c r="R125" s="25"/>
      <c r="S125" s="25"/>
      <c r="T125" s="25"/>
      <c r="U125" s="25"/>
      <c r="V125" s="25"/>
      <c r="W125" s="25"/>
      <c r="X125" s="25"/>
      <c r="Y125" s="25"/>
      <c r="Z125" s="25"/>
    </row>
    <row r="126" spans="1:26" ht="12.75" customHeight="1" x14ac:dyDescent="0.25">
      <c r="A126" s="283"/>
      <c r="B126" s="285"/>
      <c r="C126" s="203"/>
      <c r="D126" s="286">
        <f>VLOOKUP(C126,Itinerario!$D$24:$W$54,18,FALSE)</f>
        <v>0</v>
      </c>
      <c r="E126" s="287">
        <f>VLOOKUP(C126,Itinerario!$D$24:$W$54,19,FALSE)</f>
        <v>0</v>
      </c>
      <c r="F126" s="287" t="e">
        <f>VLOOKUP(C126,Organización_Modular!$F$10:$G$40,2,FALSE)</f>
        <v>#N/A</v>
      </c>
      <c r="G126" s="25"/>
      <c r="H126" s="25"/>
      <c r="I126" s="25"/>
      <c r="J126" s="25"/>
      <c r="K126" s="25"/>
      <c r="L126" s="25"/>
      <c r="M126" s="25"/>
      <c r="N126" s="25"/>
      <c r="O126" s="25"/>
      <c r="P126" s="25"/>
      <c r="Q126" s="25"/>
      <c r="R126" s="25"/>
      <c r="S126" s="25"/>
      <c r="T126" s="25"/>
      <c r="U126" s="25"/>
      <c r="V126" s="25"/>
      <c r="W126" s="25"/>
      <c r="X126" s="25"/>
      <c r="Y126" s="25"/>
      <c r="Z126" s="25"/>
    </row>
    <row r="127" spans="1:26" ht="12.75" customHeight="1" x14ac:dyDescent="0.25">
      <c r="A127" s="283"/>
      <c r="B127" s="285"/>
      <c r="C127" s="203"/>
      <c r="D127" s="286">
        <f>VLOOKUP(C127,Itinerario!$D$24:$W$54,18,FALSE)</f>
        <v>0</v>
      </c>
      <c r="E127" s="287">
        <f>VLOOKUP(C127,Itinerario!$D$24:$W$54,19,FALSE)</f>
        <v>0</v>
      </c>
      <c r="F127" s="287" t="e">
        <f>VLOOKUP(C127,Organización_Modular!$F$10:$G$40,2,FALSE)</f>
        <v>#N/A</v>
      </c>
      <c r="G127" s="25"/>
      <c r="H127" s="25"/>
      <c r="I127" s="25"/>
      <c r="J127" s="25"/>
      <c r="K127" s="25"/>
      <c r="L127" s="25"/>
      <c r="M127" s="25"/>
      <c r="N127" s="25"/>
      <c r="O127" s="25"/>
      <c r="P127" s="25"/>
      <c r="Q127" s="25"/>
      <c r="R127" s="25"/>
      <c r="S127" s="25"/>
      <c r="T127" s="25"/>
      <c r="U127" s="25"/>
      <c r="V127" s="25"/>
      <c r="W127" s="25"/>
      <c r="X127" s="25"/>
      <c r="Y127" s="25"/>
      <c r="Z127" s="25"/>
    </row>
    <row r="128" spans="1:26" ht="12.75" customHeight="1" x14ac:dyDescent="0.25">
      <c r="A128" s="283"/>
      <c r="B128" s="285"/>
      <c r="C128" s="203"/>
      <c r="D128" s="286">
        <f>VLOOKUP(C128,Itinerario!$D$24:$W$54,18,FALSE)</f>
        <v>0</v>
      </c>
      <c r="E128" s="287">
        <f>VLOOKUP(C128,Itinerario!$D$24:$W$54,19,FALSE)</f>
        <v>0</v>
      </c>
      <c r="F128" s="287" t="e">
        <f>VLOOKUP(C128,Organización_Modular!$F$10:$G$40,2,FALSE)</f>
        <v>#N/A</v>
      </c>
      <c r="G128" s="25"/>
      <c r="H128" s="25"/>
      <c r="I128" s="25"/>
      <c r="J128" s="25"/>
      <c r="K128" s="25"/>
      <c r="L128" s="25"/>
      <c r="M128" s="25"/>
      <c r="N128" s="25"/>
      <c r="O128" s="25"/>
      <c r="P128" s="25"/>
      <c r="Q128" s="25"/>
      <c r="R128" s="25"/>
      <c r="S128" s="25"/>
      <c r="T128" s="25"/>
      <c r="U128" s="25"/>
      <c r="V128" s="25"/>
      <c r="W128" s="25"/>
      <c r="X128" s="25"/>
      <c r="Y128" s="25"/>
      <c r="Z128" s="25"/>
    </row>
    <row r="129" spans="1:26" ht="12.75" customHeight="1" x14ac:dyDescent="0.25">
      <c r="A129" s="283"/>
      <c r="B129" s="285"/>
      <c r="C129" s="203"/>
      <c r="D129" s="286">
        <f>VLOOKUP(C129,Itinerario!$D$24:$W$54,18,FALSE)</f>
        <v>0</v>
      </c>
      <c r="E129" s="287">
        <f>VLOOKUP(C129,Itinerario!$D$24:$W$54,19,FALSE)</f>
        <v>0</v>
      </c>
      <c r="F129" s="287" t="e">
        <f>VLOOKUP(C129,Organización_Modular!$F$10:$G$40,2,FALSE)</f>
        <v>#N/A</v>
      </c>
      <c r="G129" s="25"/>
      <c r="H129" s="25"/>
      <c r="I129" s="25"/>
      <c r="J129" s="25"/>
      <c r="K129" s="25"/>
      <c r="L129" s="25"/>
      <c r="M129" s="25"/>
      <c r="N129" s="25"/>
      <c r="O129" s="25"/>
      <c r="P129" s="25"/>
      <c r="Q129" s="25"/>
      <c r="R129" s="25"/>
      <c r="S129" s="25"/>
      <c r="T129" s="25"/>
      <c r="U129" s="25"/>
      <c r="V129" s="25"/>
      <c r="W129" s="25"/>
      <c r="X129" s="25"/>
      <c r="Y129" s="25"/>
      <c r="Z129" s="25"/>
    </row>
    <row r="130" spans="1:26" ht="12.75" customHeight="1" x14ac:dyDescent="0.25">
      <c r="A130" s="283"/>
      <c r="B130" s="285"/>
      <c r="C130" s="203"/>
      <c r="D130" s="286">
        <f>VLOOKUP(C130,Itinerario!$D$24:$W$54,18,FALSE)</f>
        <v>0</v>
      </c>
      <c r="E130" s="287">
        <f>VLOOKUP(C130,Itinerario!$D$24:$W$54,19,FALSE)</f>
        <v>0</v>
      </c>
      <c r="F130" s="287" t="e">
        <f>VLOOKUP(C130,Organización_Modular!$F$10:$G$40,2,FALSE)</f>
        <v>#N/A</v>
      </c>
      <c r="G130" s="25"/>
      <c r="H130" s="25"/>
      <c r="I130" s="25"/>
      <c r="J130" s="25"/>
      <c r="K130" s="25"/>
      <c r="L130" s="25"/>
      <c r="M130" s="25"/>
      <c r="N130" s="25"/>
      <c r="O130" s="25"/>
      <c r="P130" s="25"/>
      <c r="Q130" s="25"/>
      <c r="R130" s="25"/>
      <c r="S130" s="25"/>
      <c r="T130" s="25"/>
      <c r="U130" s="25"/>
      <c r="V130" s="25"/>
      <c r="W130" s="25"/>
      <c r="X130" s="25"/>
      <c r="Y130" s="25"/>
      <c r="Z130" s="25"/>
    </row>
    <row r="131" spans="1:26" ht="12.75" customHeight="1" x14ac:dyDescent="0.25">
      <c r="A131" s="283"/>
      <c r="B131" s="285"/>
      <c r="C131" s="203"/>
      <c r="D131" s="286">
        <f>VLOOKUP(C131,Itinerario!$D$24:$W$54,18,FALSE)</f>
        <v>0</v>
      </c>
      <c r="E131" s="287">
        <f>VLOOKUP(C131,Itinerario!$D$24:$W$54,19,FALSE)</f>
        <v>0</v>
      </c>
      <c r="F131" s="287" t="e">
        <f>VLOOKUP(C131,Organización_Modular!$F$10:$G$40,2,FALSE)</f>
        <v>#N/A</v>
      </c>
      <c r="G131" s="25"/>
      <c r="H131" s="25"/>
      <c r="I131" s="25"/>
      <c r="J131" s="25"/>
      <c r="K131" s="25"/>
      <c r="L131" s="25"/>
      <c r="M131" s="25"/>
      <c r="N131" s="25"/>
      <c r="O131" s="25"/>
      <c r="P131" s="25"/>
      <c r="Q131" s="25"/>
      <c r="R131" s="25"/>
      <c r="S131" s="25"/>
      <c r="T131" s="25"/>
      <c r="U131" s="25"/>
      <c r="V131" s="25"/>
      <c r="W131" s="25"/>
      <c r="X131" s="25"/>
      <c r="Y131" s="25"/>
      <c r="Z131" s="25"/>
    </row>
    <row r="132" spans="1:26" ht="12.75" customHeight="1" x14ac:dyDescent="0.25">
      <c r="A132" s="283"/>
      <c r="B132" s="285"/>
      <c r="C132" s="203"/>
      <c r="D132" s="286">
        <f>VLOOKUP(C132,Itinerario!$D$24:$W$54,18,FALSE)</f>
        <v>0</v>
      </c>
      <c r="E132" s="287">
        <f>VLOOKUP(C132,Itinerario!$D$24:$W$54,19,FALSE)</f>
        <v>0</v>
      </c>
      <c r="F132" s="287" t="e">
        <f>VLOOKUP(C132,Organización_Modular!$F$10:$G$40,2,FALSE)</f>
        <v>#N/A</v>
      </c>
      <c r="G132" s="25"/>
      <c r="H132" s="25"/>
      <c r="I132" s="25"/>
      <c r="J132" s="25"/>
      <c r="K132" s="25"/>
      <c r="L132" s="25"/>
      <c r="M132" s="25"/>
      <c r="N132" s="25"/>
      <c r="O132" s="25"/>
      <c r="P132" s="25"/>
      <c r="Q132" s="25"/>
      <c r="R132" s="25"/>
      <c r="S132" s="25"/>
      <c r="T132" s="25"/>
      <c r="U132" s="25"/>
      <c r="V132" s="25"/>
      <c r="W132" s="25"/>
      <c r="X132" s="25"/>
      <c r="Y132" s="25"/>
      <c r="Z132" s="25"/>
    </row>
    <row r="133" spans="1:26" ht="12.75" customHeight="1" x14ac:dyDescent="0.25">
      <c r="A133" s="283"/>
      <c r="B133" s="285"/>
      <c r="C133" s="203"/>
      <c r="D133" s="286">
        <f>VLOOKUP(C133,Itinerario!$D$24:$W$54,18,FALSE)</f>
        <v>0</v>
      </c>
      <c r="E133" s="287">
        <f>VLOOKUP(C133,Itinerario!$D$24:$W$54,19,FALSE)</f>
        <v>0</v>
      </c>
      <c r="F133" s="287" t="e">
        <f>VLOOKUP(C133,Organización_Modular!$F$10:$G$40,2,FALSE)</f>
        <v>#N/A</v>
      </c>
      <c r="G133" s="25"/>
      <c r="H133" s="25"/>
      <c r="I133" s="25"/>
      <c r="J133" s="25"/>
      <c r="K133" s="25"/>
      <c r="L133" s="25"/>
      <c r="M133" s="25"/>
      <c r="N133" s="25"/>
      <c r="O133" s="25"/>
      <c r="P133" s="25"/>
      <c r="Q133" s="25"/>
      <c r="R133" s="25"/>
      <c r="S133" s="25"/>
      <c r="T133" s="25"/>
      <c r="U133" s="25"/>
      <c r="V133" s="25"/>
      <c r="W133" s="25"/>
      <c r="X133" s="25"/>
      <c r="Y133" s="25"/>
      <c r="Z133" s="25"/>
    </row>
    <row r="134" spans="1:26" ht="12.75" customHeight="1" x14ac:dyDescent="0.25">
      <c r="A134" s="283"/>
      <c r="B134" s="285"/>
      <c r="C134" s="203"/>
      <c r="D134" s="286">
        <f>VLOOKUP(C134,Itinerario!$D$24:$W$54,18,FALSE)</f>
        <v>0</v>
      </c>
      <c r="E134" s="287">
        <f>VLOOKUP(C134,Itinerario!$D$24:$W$54,19,FALSE)</f>
        <v>0</v>
      </c>
      <c r="F134" s="287" t="e">
        <f>VLOOKUP(C134,Organización_Modular!$F$10:$G$40,2,FALSE)</f>
        <v>#N/A</v>
      </c>
      <c r="G134" s="25"/>
      <c r="H134" s="25"/>
      <c r="I134" s="25"/>
      <c r="J134" s="25"/>
      <c r="K134" s="25"/>
      <c r="L134" s="25"/>
      <c r="M134" s="25"/>
      <c r="N134" s="25"/>
      <c r="O134" s="25"/>
      <c r="P134" s="25"/>
      <c r="Q134" s="25"/>
      <c r="R134" s="25"/>
      <c r="S134" s="25"/>
      <c r="T134" s="25"/>
      <c r="U134" s="25"/>
      <c r="V134" s="25"/>
      <c r="W134" s="25"/>
      <c r="X134" s="25"/>
      <c r="Y134" s="25"/>
      <c r="Z134" s="25"/>
    </row>
    <row r="135" spans="1:26" ht="12.75" customHeight="1" x14ac:dyDescent="0.25">
      <c r="A135" s="283"/>
      <c r="B135" s="285"/>
      <c r="C135" s="203"/>
      <c r="D135" s="286">
        <f>VLOOKUP(C135,Itinerario!$D$24:$W$54,18,FALSE)</f>
        <v>0</v>
      </c>
      <c r="E135" s="287">
        <f>VLOOKUP(C135,Itinerario!$D$24:$W$54,19,FALSE)</f>
        <v>0</v>
      </c>
      <c r="F135" s="287" t="e">
        <f>VLOOKUP(C135,Organización_Modular!$F$10:$G$40,2,FALSE)</f>
        <v>#N/A</v>
      </c>
      <c r="G135" s="25"/>
      <c r="H135" s="25"/>
      <c r="I135" s="25"/>
      <c r="J135" s="25"/>
      <c r="K135" s="25"/>
      <c r="L135" s="25"/>
      <c r="M135" s="25"/>
      <c r="N135" s="25"/>
      <c r="O135" s="25"/>
      <c r="P135" s="25"/>
      <c r="Q135" s="25"/>
      <c r="R135" s="25"/>
      <c r="S135" s="25"/>
      <c r="T135" s="25"/>
      <c r="U135" s="25"/>
      <c r="V135" s="25"/>
      <c r="W135" s="25"/>
      <c r="X135" s="25"/>
      <c r="Y135" s="25"/>
      <c r="Z135" s="25"/>
    </row>
    <row r="136" spans="1:26" ht="12.75" customHeight="1" x14ac:dyDescent="0.25">
      <c r="A136" s="283"/>
      <c r="B136" s="285"/>
      <c r="C136" s="203"/>
      <c r="D136" s="286">
        <f>VLOOKUP(C136,Itinerario!$D$24:$W$54,18,FALSE)</f>
        <v>0</v>
      </c>
      <c r="E136" s="287">
        <f>VLOOKUP(C136,Itinerario!$D$24:$W$54,19,FALSE)</f>
        <v>0</v>
      </c>
      <c r="F136" s="287" t="e">
        <f>VLOOKUP(C136,Organización_Modular!$F$10:$G$40,2,FALSE)</f>
        <v>#N/A</v>
      </c>
      <c r="G136" s="25"/>
      <c r="H136" s="25"/>
      <c r="I136" s="25"/>
      <c r="J136" s="25"/>
      <c r="K136" s="25"/>
      <c r="L136" s="25"/>
      <c r="M136" s="25"/>
      <c r="N136" s="25"/>
      <c r="O136" s="25"/>
      <c r="P136" s="25"/>
      <c r="Q136" s="25"/>
      <c r="R136" s="25"/>
      <c r="S136" s="25"/>
      <c r="T136" s="25"/>
      <c r="U136" s="25"/>
      <c r="V136" s="25"/>
      <c r="W136" s="25"/>
      <c r="X136" s="25"/>
      <c r="Y136" s="25"/>
      <c r="Z136" s="25"/>
    </row>
    <row r="137" spans="1:26" ht="12.75" customHeight="1" x14ac:dyDescent="0.25">
      <c r="A137" s="283"/>
      <c r="B137" s="285"/>
      <c r="C137" s="203"/>
      <c r="D137" s="286">
        <f>VLOOKUP(C137,Itinerario!$D$24:$W$54,18,FALSE)</f>
        <v>0</v>
      </c>
      <c r="E137" s="287">
        <f>VLOOKUP(C137,Itinerario!$D$24:$W$54,19,FALSE)</f>
        <v>0</v>
      </c>
      <c r="F137" s="287" t="e">
        <f>VLOOKUP(C137,Organización_Modular!$F$10:$G$40,2,FALSE)</f>
        <v>#N/A</v>
      </c>
      <c r="G137" s="25"/>
      <c r="H137" s="25"/>
      <c r="I137" s="25"/>
      <c r="J137" s="25"/>
      <c r="K137" s="25"/>
      <c r="L137" s="25"/>
      <c r="M137" s="25"/>
      <c r="N137" s="25"/>
      <c r="O137" s="25"/>
      <c r="P137" s="25"/>
      <c r="Q137" s="25"/>
      <c r="R137" s="25"/>
      <c r="S137" s="25"/>
      <c r="T137" s="25"/>
      <c r="U137" s="25"/>
      <c r="V137" s="25"/>
      <c r="W137" s="25"/>
      <c r="X137" s="25"/>
      <c r="Y137" s="25"/>
      <c r="Z137" s="25"/>
    </row>
    <row r="138" spans="1:26" ht="12.75" customHeight="1" x14ac:dyDescent="0.25">
      <c r="A138" s="283"/>
      <c r="B138" s="285"/>
      <c r="C138" s="203"/>
      <c r="D138" s="286">
        <f>VLOOKUP(C138,Itinerario!$D$24:$W$54,18,FALSE)</f>
        <v>0</v>
      </c>
      <c r="E138" s="287">
        <f>VLOOKUP(C138,Itinerario!$D$24:$W$54,19,FALSE)</f>
        <v>0</v>
      </c>
      <c r="F138" s="287" t="e">
        <f>VLOOKUP(C138,Organización_Modular!$F$10:$G$40,2,FALSE)</f>
        <v>#N/A</v>
      </c>
      <c r="G138" s="25"/>
      <c r="H138" s="25"/>
      <c r="I138" s="25"/>
      <c r="J138" s="25"/>
      <c r="K138" s="25"/>
      <c r="L138" s="25"/>
      <c r="M138" s="25"/>
      <c r="N138" s="25"/>
      <c r="O138" s="25"/>
      <c r="P138" s="25"/>
      <c r="Q138" s="25"/>
      <c r="R138" s="25"/>
      <c r="S138" s="25"/>
      <c r="T138" s="25"/>
      <c r="U138" s="25"/>
      <c r="V138" s="25"/>
      <c r="W138" s="25"/>
      <c r="X138" s="25"/>
      <c r="Y138" s="25"/>
      <c r="Z138" s="25"/>
    </row>
    <row r="139" spans="1:26" ht="12.75" customHeight="1" x14ac:dyDescent="0.25">
      <c r="A139" s="283"/>
      <c r="B139" s="285"/>
      <c r="C139" s="203"/>
      <c r="D139" s="286">
        <f>VLOOKUP(C139,Itinerario!$D$24:$W$54,18,FALSE)</f>
        <v>0</v>
      </c>
      <c r="E139" s="287">
        <f>VLOOKUP(C139,Itinerario!$D$24:$W$54,19,FALSE)</f>
        <v>0</v>
      </c>
      <c r="F139" s="287" t="e">
        <f>VLOOKUP(C139,Organización_Modular!$F$10:$G$40,2,FALSE)</f>
        <v>#N/A</v>
      </c>
      <c r="G139" s="25"/>
      <c r="H139" s="25"/>
      <c r="I139" s="25"/>
      <c r="J139" s="25"/>
      <c r="K139" s="25"/>
      <c r="L139" s="25"/>
      <c r="M139" s="25"/>
      <c r="N139" s="25"/>
      <c r="O139" s="25"/>
      <c r="P139" s="25"/>
      <c r="Q139" s="25"/>
      <c r="R139" s="25"/>
      <c r="S139" s="25"/>
      <c r="T139" s="25"/>
      <c r="U139" s="25"/>
      <c r="V139" s="25"/>
      <c r="W139" s="25"/>
      <c r="X139" s="25"/>
      <c r="Y139" s="25"/>
      <c r="Z139" s="25"/>
    </row>
    <row r="140" spans="1:26" ht="12.75" customHeight="1" x14ac:dyDescent="0.25">
      <c r="A140" s="283"/>
      <c r="B140" s="285"/>
      <c r="C140" s="203"/>
      <c r="D140" s="286">
        <f>VLOOKUP(C140,Itinerario!$D$24:$W$54,18,FALSE)</f>
        <v>0</v>
      </c>
      <c r="E140" s="287">
        <f>VLOOKUP(C140,Itinerario!$D$24:$W$54,19,FALSE)</f>
        <v>0</v>
      </c>
      <c r="F140" s="287" t="e">
        <f>VLOOKUP(C140,Organización_Modular!$F$10:$G$40,2,FALSE)</f>
        <v>#N/A</v>
      </c>
      <c r="G140" s="25"/>
      <c r="H140" s="25"/>
      <c r="I140" s="25"/>
      <c r="J140" s="25"/>
      <c r="K140" s="25"/>
      <c r="L140" s="25"/>
      <c r="M140" s="25"/>
      <c r="N140" s="25"/>
      <c r="O140" s="25"/>
      <c r="P140" s="25"/>
      <c r="Q140" s="25"/>
      <c r="R140" s="25"/>
      <c r="S140" s="25"/>
      <c r="T140" s="25"/>
      <c r="U140" s="25"/>
      <c r="V140" s="25"/>
      <c r="W140" s="25"/>
      <c r="X140" s="25"/>
      <c r="Y140" s="25"/>
      <c r="Z140" s="25"/>
    </row>
    <row r="141" spans="1:26" ht="12.75" customHeight="1" x14ac:dyDescent="0.25">
      <c r="A141" s="283"/>
      <c r="B141" s="285"/>
      <c r="C141" s="203"/>
      <c r="D141" s="286">
        <f>VLOOKUP(C141,Itinerario!$D$24:$W$54,18,FALSE)</f>
        <v>0</v>
      </c>
      <c r="E141" s="287">
        <f>VLOOKUP(C141,Itinerario!$D$24:$W$54,19,FALSE)</f>
        <v>0</v>
      </c>
      <c r="F141" s="287" t="e">
        <f>VLOOKUP(C141,Organización_Modular!$F$10:$G$40,2,FALSE)</f>
        <v>#N/A</v>
      </c>
      <c r="G141" s="25"/>
      <c r="H141" s="25"/>
      <c r="I141" s="25"/>
      <c r="J141" s="25"/>
      <c r="K141" s="25"/>
      <c r="L141" s="25"/>
      <c r="M141" s="25"/>
      <c r="N141" s="25"/>
      <c r="O141" s="25"/>
      <c r="P141" s="25"/>
      <c r="Q141" s="25"/>
      <c r="R141" s="25"/>
      <c r="S141" s="25"/>
      <c r="T141" s="25"/>
      <c r="U141" s="25"/>
      <c r="V141" s="25"/>
      <c r="W141" s="25"/>
      <c r="X141" s="25"/>
      <c r="Y141" s="25"/>
      <c r="Z141" s="25"/>
    </row>
    <row r="142" spans="1:26" ht="12.75" customHeight="1" x14ac:dyDescent="0.25">
      <c r="A142" s="283"/>
      <c r="B142" s="285"/>
      <c r="C142" s="203"/>
      <c r="D142" s="286">
        <f>VLOOKUP(C142,Itinerario!$D$24:$W$54,18,FALSE)</f>
        <v>0</v>
      </c>
      <c r="E142" s="287">
        <f>VLOOKUP(C142,Itinerario!$D$24:$W$54,19,FALSE)</f>
        <v>0</v>
      </c>
      <c r="F142" s="287" t="e">
        <f>VLOOKUP(C142,Organización_Modular!$F$10:$G$40,2,FALSE)</f>
        <v>#N/A</v>
      </c>
      <c r="G142" s="25"/>
      <c r="H142" s="25"/>
      <c r="I142" s="25"/>
      <c r="J142" s="25"/>
      <c r="K142" s="25"/>
      <c r="L142" s="25"/>
      <c r="M142" s="25"/>
      <c r="N142" s="25"/>
      <c r="O142" s="25"/>
      <c r="P142" s="25"/>
      <c r="Q142" s="25"/>
      <c r="R142" s="25"/>
      <c r="S142" s="25"/>
      <c r="T142" s="25"/>
      <c r="U142" s="25"/>
      <c r="V142" s="25"/>
      <c r="W142" s="25"/>
      <c r="X142" s="25"/>
      <c r="Y142" s="25"/>
      <c r="Z142" s="25"/>
    </row>
    <row r="143" spans="1:26" ht="12.75" customHeight="1" x14ac:dyDescent="0.25">
      <c r="A143" s="283"/>
      <c r="B143" s="285"/>
      <c r="C143" s="203"/>
      <c r="D143" s="286">
        <f>VLOOKUP(C143,Itinerario!$D$24:$W$54,18,FALSE)</f>
        <v>0</v>
      </c>
      <c r="E143" s="287">
        <f>VLOOKUP(C143,Itinerario!$D$24:$W$54,19,FALSE)</f>
        <v>0</v>
      </c>
      <c r="F143" s="287" t="e">
        <f>VLOOKUP(C143,Organización_Modular!$F$10:$G$40,2,FALSE)</f>
        <v>#N/A</v>
      </c>
      <c r="G143" s="25"/>
      <c r="H143" s="25"/>
      <c r="I143" s="25"/>
      <c r="J143" s="25"/>
      <c r="K143" s="25"/>
      <c r="L143" s="25"/>
      <c r="M143" s="25"/>
      <c r="N143" s="25"/>
      <c r="O143" s="25"/>
      <c r="P143" s="25"/>
      <c r="Q143" s="25"/>
      <c r="R143" s="25"/>
      <c r="S143" s="25"/>
      <c r="T143" s="25"/>
      <c r="U143" s="25"/>
      <c r="V143" s="25"/>
      <c r="W143" s="25"/>
      <c r="X143" s="25"/>
      <c r="Y143" s="25"/>
      <c r="Z143" s="25"/>
    </row>
    <row r="144" spans="1:26" ht="12.75" customHeight="1" x14ac:dyDescent="0.25">
      <c r="A144" s="283"/>
      <c r="B144" s="285"/>
      <c r="C144" s="203"/>
      <c r="D144" s="286">
        <f>VLOOKUP(C144,Itinerario!$D$24:$W$54,18,FALSE)</f>
        <v>0</v>
      </c>
      <c r="E144" s="287">
        <f>VLOOKUP(C144,Itinerario!$D$24:$W$54,19,FALSE)</f>
        <v>0</v>
      </c>
      <c r="F144" s="287" t="e">
        <f>VLOOKUP(C144,Organización_Modular!$F$10:$G$40,2,FALSE)</f>
        <v>#N/A</v>
      </c>
      <c r="G144" s="25"/>
      <c r="H144" s="25"/>
      <c r="I144" s="25"/>
      <c r="J144" s="25"/>
      <c r="K144" s="25"/>
      <c r="L144" s="25"/>
      <c r="M144" s="25"/>
      <c r="N144" s="25"/>
      <c r="O144" s="25"/>
      <c r="P144" s="25"/>
      <c r="Q144" s="25"/>
      <c r="R144" s="25"/>
      <c r="S144" s="25"/>
      <c r="T144" s="25"/>
      <c r="U144" s="25"/>
      <c r="V144" s="25"/>
      <c r="W144" s="25"/>
      <c r="X144" s="25"/>
      <c r="Y144" s="25"/>
      <c r="Z144" s="25"/>
    </row>
    <row r="145" spans="1:26" ht="12.75" customHeight="1" x14ac:dyDescent="0.25">
      <c r="A145" s="283"/>
      <c r="B145" s="285"/>
      <c r="C145" s="203"/>
      <c r="D145" s="286">
        <f>VLOOKUP(C145,Itinerario!$D$24:$W$54,18,FALSE)</f>
        <v>0</v>
      </c>
      <c r="E145" s="287">
        <f>VLOOKUP(C145,Itinerario!$D$24:$W$54,19,FALSE)</f>
        <v>0</v>
      </c>
      <c r="F145" s="287" t="e">
        <f>VLOOKUP(C145,Organización_Modular!$F$10:$G$40,2,FALSE)</f>
        <v>#N/A</v>
      </c>
      <c r="G145" s="25"/>
      <c r="H145" s="25"/>
      <c r="I145" s="25"/>
      <c r="J145" s="25"/>
      <c r="K145" s="25"/>
      <c r="L145" s="25"/>
      <c r="M145" s="25"/>
      <c r="N145" s="25"/>
      <c r="O145" s="25"/>
      <c r="P145" s="25"/>
      <c r="Q145" s="25"/>
      <c r="R145" s="25"/>
      <c r="S145" s="25"/>
      <c r="T145" s="25"/>
      <c r="U145" s="25"/>
      <c r="V145" s="25"/>
      <c r="W145" s="25"/>
      <c r="X145" s="25"/>
      <c r="Y145" s="25"/>
      <c r="Z145" s="25"/>
    </row>
    <row r="146" spans="1:26" ht="12.75" customHeight="1" x14ac:dyDescent="0.25">
      <c r="A146" s="283"/>
      <c r="B146" s="285"/>
      <c r="C146" s="203"/>
      <c r="D146" s="286">
        <f>VLOOKUP(C146,Itinerario!$D$24:$W$54,18,FALSE)</f>
        <v>0</v>
      </c>
      <c r="E146" s="287">
        <f>VLOOKUP(C146,Itinerario!$D$24:$W$54,19,FALSE)</f>
        <v>0</v>
      </c>
      <c r="F146" s="287" t="e">
        <f>VLOOKUP(C146,Organización_Modular!$F$10:$G$40,2,FALSE)</f>
        <v>#N/A</v>
      </c>
      <c r="G146" s="25"/>
      <c r="H146" s="25"/>
      <c r="I146" s="25"/>
      <c r="J146" s="25"/>
      <c r="K146" s="25"/>
      <c r="L146" s="25"/>
      <c r="M146" s="25"/>
      <c r="N146" s="25"/>
      <c r="O146" s="25"/>
      <c r="P146" s="25"/>
      <c r="Q146" s="25"/>
      <c r="R146" s="25"/>
      <c r="S146" s="25"/>
      <c r="T146" s="25"/>
      <c r="U146" s="25"/>
      <c r="V146" s="25"/>
      <c r="W146" s="25"/>
      <c r="X146" s="25"/>
      <c r="Y146" s="25"/>
      <c r="Z146" s="25"/>
    </row>
    <row r="147" spans="1:26" ht="12.75" customHeight="1" x14ac:dyDescent="0.25">
      <c r="A147" s="283"/>
      <c r="B147" s="285"/>
      <c r="C147" s="203"/>
      <c r="D147" s="286">
        <f>VLOOKUP(C147,Itinerario!$D$24:$W$54,18,FALSE)</f>
        <v>0</v>
      </c>
      <c r="E147" s="287">
        <f>VLOOKUP(C147,Itinerario!$D$24:$W$54,19,FALSE)</f>
        <v>0</v>
      </c>
      <c r="F147" s="287" t="e">
        <f>VLOOKUP(C147,Organización_Modular!$F$10:$G$40,2,FALSE)</f>
        <v>#N/A</v>
      </c>
      <c r="G147" s="25"/>
      <c r="H147" s="25"/>
      <c r="I147" s="25"/>
      <c r="J147" s="25"/>
      <c r="K147" s="25"/>
      <c r="L147" s="25"/>
      <c r="M147" s="25"/>
      <c r="N147" s="25"/>
      <c r="O147" s="25"/>
      <c r="P147" s="25"/>
      <c r="Q147" s="25"/>
      <c r="R147" s="25"/>
      <c r="S147" s="25"/>
      <c r="T147" s="25"/>
      <c r="U147" s="25"/>
      <c r="V147" s="25"/>
      <c r="W147" s="25"/>
      <c r="X147" s="25"/>
      <c r="Y147" s="25"/>
      <c r="Z147" s="25"/>
    </row>
    <row r="148" spans="1:26" ht="12.75" customHeight="1" x14ac:dyDescent="0.25">
      <c r="A148" s="283"/>
      <c r="B148" s="285"/>
      <c r="C148" s="203"/>
      <c r="D148" s="286">
        <f>VLOOKUP(C148,Itinerario!$D$24:$W$54,18,FALSE)</f>
        <v>0</v>
      </c>
      <c r="E148" s="287">
        <f>VLOOKUP(C148,Itinerario!$D$24:$W$54,19,FALSE)</f>
        <v>0</v>
      </c>
      <c r="F148" s="287" t="e">
        <f>VLOOKUP(C148,Organización_Modular!$F$10:$G$40,2,FALSE)</f>
        <v>#N/A</v>
      </c>
      <c r="G148" s="25"/>
      <c r="H148" s="25"/>
      <c r="I148" s="25"/>
      <c r="J148" s="25"/>
      <c r="K148" s="25"/>
      <c r="L148" s="25"/>
      <c r="M148" s="25"/>
      <c r="N148" s="25"/>
      <c r="O148" s="25"/>
      <c r="P148" s="25"/>
      <c r="Q148" s="25"/>
      <c r="R148" s="25"/>
      <c r="S148" s="25"/>
      <c r="T148" s="25"/>
      <c r="U148" s="25"/>
      <c r="V148" s="25"/>
      <c r="W148" s="25"/>
      <c r="X148" s="25"/>
      <c r="Y148" s="25"/>
      <c r="Z148" s="25"/>
    </row>
    <row r="149" spans="1:26" ht="12.75" customHeight="1" x14ac:dyDescent="0.25">
      <c r="A149" s="283"/>
      <c r="B149" s="285"/>
      <c r="C149" s="203"/>
      <c r="D149" s="286">
        <f>VLOOKUP(C149,Itinerario!$D$24:$W$54,18,FALSE)</f>
        <v>0</v>
      </c>
      <c r="E149" s="287">
        <f>VLOOKUP(C149,Itinerario!$D$24:$W$54,19,FALSE)</f>
        <v>0</v>
      </c>
      <c r="F149" s="287" t="e">
        <f>VLOOKUP(C149,Organización_Modular!$F$10:$G$40,2,FALSE)</f>
        <v>#N/A</v>
      </c>
      <c r="G149" s="25"/>
      <c r="H149" s="25"/>
      <c r="I149" s="25"/>
      <c r="J149" s="25"/>
      <c r="K149" s="25"/>
      <c r="L149" s="25"/>
      <c r="M149" s="25"/>
      <c r="N149" s="25"/>
      <c r="O149" s="25"/>
      <c r="P149" s="25"/>
      <c r="Q149" s="25"/>
      <c r="R149" s="25"/>
      <c r="S149" s="25"/>
      <c r="T149" s="25"/>
      <c r="U149" s="25"/>
      <c r="V149" s="25"/>
      <c r="W149" s="25"/>
      <c r="X149" s="25"/>
      <c r="Y149" s="25"/>
      <c r="Z149" s="25"/>
    </row>
    <row r="150" spans="1:26" ht="12.75" customHeight="1" x14ac:dyDescent="0.25">
      <c r="A150" s="283"/>
      <c r="B150" s="285"/>
      <c r="C150" s="203"/>
      <c r="D150" s="286">
        <f>VLOOKUP(C150,Itinerario!$D$24:$W$54,18,FALSE)</f>
        <v>0</v>
      </c>
      <c r="E150" s="287">
        <f>VLOOKUP(C150,Itinerario!$D$24:$W$54,19,FALSE)</f>
        <v>0</v>
      </c>
      <c r="F150" s="287" t="e">
        <f>VLOOKUP(C150,Organización_Modular!$F$10:$G$40,2,FALSE)</f>
        <v>#N/A</v>
      </c>
      <c r="G150" s="25"/>
      <c r="H150" s="25"/>
      <c r="I150" s="25"/>
      <c r="J150" s="25"/>
      <c r="K150" s="25"/>
      <c r="L150" s="25"/>
      <c r="M150" s="25"/>
      <c r="N150" s="25"/>
      <c r="O150" s="25"/>
      <c r="P150" s="25"/>
      <c r="Q150" s="25"/>
      <c r="R150" s="25"/>
      <c r="S150" s="25"/>
      <c r="T150" s="25"/>
      <c r="U150" s="25"/>
      <c r="V150" s="25"/>
      <c r="W150" s="25"/>
      <c r="X150" s="25"/>
      <c r="Y150" s="25"/>
      <c r="Z150" s="25"/>
    </row>
    <row r="151" spans="1:26" ht="12.75" customHeight="1" x14ac:dyDescent="0.25">
      <c r="A151" s="283"/>
      <c r="B151" s="285"/>
      <c r="C151" s="203"/>
      <c r="D151" s="286">
        <f>VLOOKUP(C151,Itinerario!$D$24:$W$54,18,FALSE)</f>
        <v>0</v>
      </c>
      <c r="E151" s="287">
        <f>VLOOKUP(C151,Itinerario!$D$24:$W$54,19,FALSE)</f>
        <v>0</v>
      </c>
      <c r="F151" s="287" t="e">
        <f>VLOOKUP(C151,Organización_Modular!$F$10:$G$40,2,FALSE)</f>
        <v>#N/A</v>
      </c>
      <c r="G151" s="25"/>
      <c r="H151" s="25"/>
      <c r="I151" s="25"/>
      <c r="J151" s="25"/>
      <c r="K151" s="25"/>
      <c r="L151" s="25"/>
      <c r="M151" s="25"/>
      <c r="N151" s="25"/>
      <c r="O151" s="25"/>
      <c r="P151" s="25"/>
      <c r="Q151" s="25"/>
      <c r="R151" s="25"/>
      <c r="S151" s="25"/>
      <c r="T151" s="25"/>
      <c r="U151" s="25"/>
      <c r="V151" s="25"/>
      <c r="W151" s="25"/>
      <c r="X151" s="25"/>
      <c r="Y151" s="25"/>
      <c r="Z151" s="25"/>
    </row>
    <row r="152" spans="1:26" ht="12.75" customHeight="1" x14ac:dyDescent="0.25">
      <c r="A152" s="283"/>
      <c r="B152" s="285"/>
      <c r="C152" s="203"/>
      <c r="D152" s="286">
        <f>VLOOKUP(C152,Itinerario!$D$24:$W$54,18,FALSE)</f>
        <v>0</v>
      </c>
      <c r="E152" s="287">
        <f>VLOOKUP(C152,Itinerario!$D$24:$W$54,19,FALSE)</f>
        <v>0</v>
      </c>
      <c r="F152" s="287" t="e">
        <f>VLOOKUP(C152,Organización_Modular!$F$10:$G$40,2,FALSE)</f>
        <v>#N/A</v>
      </c>
      <c r="G152" s="25"/>
      <c r="H152" s="25"/>
      <c r="I152" s="25"/>
      <c r="J152" s="25"/>
      <c r="K152" s="25"/>
      <c r="L152" s="25"/>
      <c r="M152" s="25"/>
      <c r="N152" s="25"/>
      <c r="O152" s="25"/>
      <c r="P152" s="25"/>
      <c r="Q152" s="25"/>
      <c r="R152" s="25"/>
      <c r="S152" s="25"/>
      <c r="T152" s="25"/>
      <c r="U152" s="25"/>
      <c r="V152" s="25"/>
      <c r="W152" s="25"/>
      <c r="X152" s="25"/>
      <c r="Y152" s="25"/>
      <c r="Z152" s="25"/>
    </row>
    <row r="153" spans="1:26" ht="12.75" customHeight="1" x14ac:dyDescent="0.25">
      <c r="A153" s="283"/>
      <c r="B153" s="285"/>
      <c r="C153" s="203"/>
      <c r="D153" s="286">
        <f>VLOOKUP(C153,Itinerario!$D$24:$W$54,18,FALSE)</f>
        <v>0</v>
      </c>
      <c r="E153" s="287">
        <f>VLOOKUP(C153,Itinerario!$D$24:$W$54,19,FALSE)</f>
        <v>0</v>
      </c>
      <c r="F153" s="287" t="e">
        <f>VLOOKUP(C153,Organización_Modular!$F$10:$G$40,2,FALSE)</f>
        <v>#N/A</v>
      </c>
      <c r="G153" s="25"/>
      <c r="H153" s="25"/>
      <c r="I153" s="25"/>
      <c r="J153" s="25"/>
      <c r="K153" s="25"/>
      <c r="L153" s="25"/>
      <c r="M153" s="25"/>
      <c r="N153" s="25"/>
      <c r="O153" s="25"/>
      <c r="P153" s="25"/>
      <c r="Q153" s="25"/>
      <c r="R153" s="25"/>
      <c r="S153" s="25"/>
      <c r="T153" s="25"/>
      <c r="U153" s="25"/>
      <c r="V153" s="25"/>
      <c r="W153" s="25"/>
      <c r="X153" s="25"/>
      <c r="Y153" s="25"/>
      <c r="Z153" s="25"/>
    </row>
    <row r="154" spans="1:26" ht="12.75" customHeight="1" x14ac:dyDescent="0.25">
      <c r="A154" s="283"/>
      <c r="B154" s="285"/>
      <c r="C154" s="203"/>
      <c r="D154" s="286">
        <f>VLOOKUP(C154,Itinerario!$D$24:$W$54,18,FALSE)</f>
        <v>0</v>
      </c>
      <c r="E154" s="287">
        <f>VLOOKUP(C154,Itinerario!$D$24:$W$54,19,FALSE)</f>
        <v>0</v>
      </c>
      <c r="F154" s="287" t="e">
        <f>VLOOKUP(C154,Organización_Modular!$F$10:$G$40,2,FALSE)</f>
        <v>#N/A</v>
      </c>
      <c r="G154" s="25"/>
      <c r="H154" s="25"/>
      <c r="I154" s="25"/>
      <c r="J154" s="25"/>
      <c r="K154" s="25"/>
      <c r="L154" s="25"/>
      <c r="M154" s="25"/>
      <c r="N154" s="25"/>
      <c r="O154" s="25"/>
      <c r="P154" s="25"/>
      <c r="Q154" s="25"/>
      <c r="R154" s="25"/>
      <c r="S154" s="25"/>
      <c r="T154" s="25"/>
      <c r="U154" s="25"/>
      <c r="V154" s="25"/>
      <c r="W154" s="25"/>
      <c r="X154" s="25"/>
      <c r="Y154" s="25"/>
      <c r="Z154" s="25"/>
    </row>
    <row r="155" spans="1:26" ht="12.75" customHeight="1" x14ac:dyDescent="0.25">
      <c r="A155" s="283"/>
      <c r="B155" s="285"/>
      <c r="C155" s="203"/>
      <c r="D155" s="286">
        <f>VLOOKUP(C155,Itinerario!$D$24:$W$54,18,FALSE)</f>
        <v>0</v>
      </c>
      <c r="E155" s="287">
        <f>VLOOKUP(C155,Itinerario!$D$24:$W$54,19,FALSE)</f>
        <v>0</v>
      </c>
      <c r="F155" s="287" t="e">
        <f>VLOOKUP(C155,Organización_Modular!$F$10:$G$40,2,FALSE)</f>
        <v>#N/A</v>
      </c>
      <c r="G155" s="25"/>
      <c r="H155" s="25"/>
      <c r="I155" s="25"/>
      <c r="J155" s="25"/>
      <c r="K155" s="25"/>
      <c r="L155" s="25"/>
      <c r="M155" s="25"/>
      <c r="N155" s="25"/>
      <c r="O155" s="25"/>
      <c r="P155" s="25"/>
      <c r="Q155" s="25"/>
      <c r="R155" s="25"/>
      <c r="S155" s="25"/>
      <c r="T155" s="25"/>
      <c r="U155" s="25"/>
      <c r="V155" s="25"/>
      <c r="W155" s="25"/>
      <c r="X155" s="25"/>
      <c r="Y155" s="25"/>
      <c r="Z155" s="25"/>
    </row>
    <row r="156" spans="1:26" ht="12.75" customHeight="1" x14ac:dyDescent="0.25">
      <c r="A156" s="283"/>
      <c r="B156" s="285"/>
      <c r="C156" s="203"/>
      <c r="D156" s="286">
        <f>VLOOKUP(C156,Itinerario!$D$24:$W$54,18,FALSE)</f>
        <v>0</v>
      </c>
      <c r="E156" s="287">
        <f>VLOOKUP(C156,Itinerario!$D$24:$W$54,19,FALSE)</f>
        <v>0</v>
      </c>
      <c r="F156" s="287" t="e">
        <f>VLOOKUP(C156,Organización_Modular!$F$10:$G$40,2,FALSE)</f>
        <v>#N/A</v>
      </c>
      <c r="G156" s="25"/>
      <c r="H156" s="25"/>
      <c r="I156" s="25"/>
      <c r="J156" s="25"/>
      <c r="K156" s="25"/>
      <c r="L156" s="25"/>
      <c r="M156" s="25"/>
      <c r="N156" s="25"/>
      <c r="O156" s="25"/>
      <c r="P156" s="25"/>
      <c r="Q156" s="25"/>
      <c r="R156" s="25"/>
      <c r="S156" s="25"/>
      <c r="T156" s="25"/>
      <c r="U156" s="25"/>
      <c r="V156" s="25"/>
      <c r="W156" s="25"/>
      <c r="X156" s="25"/>
      <c r="Y156" s="25"/>
      <c r="Z156" s="25"/>
    </row>
    <row r="157" spans="1:26" ht="12.75" customHeight="1" x14ac:dyDescent="0.25">
      <c r="A157" s="283"/>
      <c r="B157" s="285"/>
      <c r="C157" s="203"/>
      <c r="D157" s="286">
        <f>VLOOKUP(C157,Itinerario!$D$24:$W$54,18,FALSE)</f>
        <v>0</v>
      </c>
      <c r="E157" s="287">
        <f>VLOOKUP(C157,Itinerario!$D$24:$W$54,19,FALSE)</f>
        <v>0</v>
      </c>
      <c r="F157" s="287" t="e">
        <f>VLOOKUP(C157,Organización_Modular!$F$10:$G$40,2,FALSE)</f>
        <v>#N/A</v>
      </c>
      <c r="G157" s="25"/>
      <c r="H157" s="25"/>
      <c r="I157" s="25"/>
      <c r="J157" s="25"/>
      <c r="K157" s="25"/>
      <c r="L157" s="25"/>
      <c r="M157" s="25"/>
      <c r="N157" s="25"/>
      <c r="O157" s="25"/>
      <c r="P157" s="25"/>
      <c r="Q157" s="25"/>
      <c r="R157" s="25"/>
      <c r="S157" s="25"/>
      <c r="T157" s="25"/>
      <c r="U157" s="25"/>
      <c r="V157" s="25"/>
      <c r="W157" s="25"/>
      <c r="X157" s="25"/>
      <c r="Y157" s="25"/>
      <c r="Z157" s="25"/>
    </row>
    <row r="158" spans="1:26" ht="12.75" customHeight="1" x14ac:dyDescent="0.25">
      <c r="A158" s="283"/>
      <c r="B158" s="285"/>
      <c r="C158" s="203"/>
      <c r="D158" s="286">
        <f>VLOOKUP(C158,Itinerario!$D$24:$W$54,18,FALSE)</f>
        <v>0</v>
      </c>
      <c r="E158" s="287">
        <f>VLOOKUP(C158,Itinerario!$D$24:$W$54,19,FALSE)</f>
        <v>0</v>
      </c>
      <c r="F158" s="287" t="e">
        <f>VLOOKUP(C158,Organización_Modular!$F$10:$G$40,2,FALSE)</f>
        <v>#N/A</v>
      </c>
      <c r="G158" s="25"/>
      <c r="H158" s="25"/>
      <c r="I158" s="25"/>
      <c r="J158" s="25"/>
      <c r="K158" s="25"/>
      <c r="L158" s="25"/>
      <c r="M158" s="25"/>
      <c r="N158" s="25"/>
      <c r="O158" s="25"/>
      <c r="P158" s="25"/>
      <c r="Q158" s="25"/>
      <c r="R158" s="25"/>
      <c r="S158" s="25"/>
      <c r="T158" s="25"/>
      <c r="U158" s="25"/>
      <c r="V158" s="25"/>
      <c r="W158" s="25"/>
      <c r="X158" s="25"/>
      <c r="Y158" s="25"/>
      <c r="Z158" s="25"/>
    </row>
    <row r="159" spans="1:26" ht="12.75" customHeight="1" x14ac:dyDescent="0.25">
      <c r="A159" s="283"/>
      <c r="B159" s="285"/>
      <c r="C159" s="203"/>
      <c r="D159" s="286">
        <f>VLOOKUP(C159,Itinerario!$D$24:$W$54,18,FALSE)</f>
        <v>0</v>
      </c>
      <c r="E159" s="287">
        <f>VLOOKUP(C159,Itinerario!$D$24:$W$54,19,FALSE)</f>
        <v>0</v>
      </c>
      <c r="F159" s="287" t="e">
        <f>VLOOKUP(C159,Organización_Modular!$F$10:$G$40,2,FALSE)</f>
        <v>#N/A</v>
      </c>
      <c r="G159" s="25"/>
      <c r="H159" s="25"/>
      <c r="I159" s="25"/>
      <c r="J159" s="25"/>
      <c r="K159" s="25"/>
      <c r="L159" s="25"/>
      <c r="M159" s="25"/>
      <c r="N159" s="25"/>
      <c r="O159" s="25"/>
      <c r="P159" s="25"/>
      <c r="Q159" s="25"/>
      <c r="R159" s="25"/>
      <c r="S159" s="25"/>
      <c r="T159" s="25"/>
      <c r="U159" s="25"/>
      <c r="V159" s="25"/>
      <c r="W159" s="25"/>
      <c r="X159" s="25"/>
      <c r="Y159" s="25"/>
      <c r="Z159" s="25"/>
    </row>
    <row r="160" spans="1:26" ht="12.75" customHeight="1" x14ac:dyDescent="0.25">
      <c r="A160" s="283"/>
      <c r="B160" s="285"/>
      <c r="C160" s="203"/>
      <c r="D160" s="286">
        <f>VLOOKUP(C160,Itinerario!$D$24:$W$54,18,FALSE)</f>
        <v>0</v>
      </c>
      <c r="E160" s="287">
        <f>VLOOKUP(C160,Itinerario!$D$24:$W$54,19,FALSE)</f>
        <v>0</v>
      </c>
      <c r="F160" s="287" t="e">
        <f>VLOOKUP(C160,Organización_Modular!$F$10:$G$40,2,FALSE)</f>
        <v>#N/A</v>
      </c>
      <c r="G160" s="25"/>
      <c r="H160" s="25"/>
      <c r="I160" s="25"/>
      <c r="J160" s="25"/>
      <c r="K160" s="25"/>
      <c r="L160" s="25"/>
      <c r="M160" s="25"/>
      <c r="N160" s="25"/>
      <c r="O160" s="25"/>
      <c r="P160" s="25"/>
      <c r="Q160" s="25"/>
      <c r="R160" s="25"/>
      <c r="S160" s="25"/>
      <c r="T160" s="25"/>
      <c r="U160" s="25"/>
      <c r="V160" s="25"/>
      <c r="W160" s="25"/>
      <c r="X160" s="25"/>
      <c r="Y160" s="25"/>
      <c r="Z160" s="25"/>
    </row>
    <row r="161" spans="1:26" ht="12.75" customHeight="1" x14ac:dyDescent="0.25">
      <c r="A161" s="283"/>
      <c r="B161" s="285"/>
      <c r="C161" s="203"/>
      <c r="D161" s="286">
        <f>VLOOKUP(C161,Itinerario!$D$24:$W$54,18,FALSE)</f>
        <v>0</v>
      </c>
      <c r="E161" s="287">
        <f>VLOOKUP(C161,Itinerario!$D$24:$W$54,19,FALSE)</f>
        <v>0</v>
      </c>
      <c r="F161" s="287" t="e">
        <f>VLOOKUP(C161,Organización_Modular!$F$10:$G$40,2,FALSE)</f>
        <v>#N/A</v>
      </c>
      <c r="G161" s="25"/>
      <c r="H161" s="25"/>
      <c r="I161" s="25"/>
      <c r="J161" s="25"/>
      <c r="K161" s="25"/>
      <c r="L161" s="25"/>
      <c r="M161" s="25"/>
      <c r="N161" s="25"/>
      <c r="O161" s="25"/>
      <c r="P161" s="25"/>
      <c r="Q161" s="25"/>
      <c r="R161" s="25"/>
      <c r="S161" s="25"/>
      <c r="T161" s="25"/>
      <c r="U161" s="25"/>
      <c r="V161" s="25"/>
      <c r="W161" s="25"/>
      <c r="X161" s="25"/>
      <c r="Y161" s="25"/>
      <c r="Z161" s="25"/>
    </row>
    <row r="162" spans="1:26" ht="12.75" customHeight="1" x14ac:dyDescent="0.25">
      <c r="A162" s="283"/>
      <c r="B162" s="285"/>
      <c r="C162" s="203"/>
      <c r="D162" s="286">
        <f>VLOOKUP(C162,Itinerario!$D$24:$W$54,18,FALSE)</f>
        <v>0</v>
      </c>
      <c r="E162" s="287">
        <f>VLOOKUP(C162,Itinerario!$D$24:$W$54,19,FALSE)</f>
        <v>0</v>
      </c>
      <c r="F162" s="287" t="e">
        <f>VLOOKUP(C162,Organización_Modular!$F$10:$G$40,2,FALSE)</f>
        <v>#N/A</v>
      </c>
      <c r="G162" s="25"/>
      <c r="H162" s="25"/>
      <c r="I162" s="25"/>
      <c r="J162" s="25"/>
      <c r="K162" s="25"/>
      <c r="L162" s="25"/>
      <c r="M162" s="25"/>
      <c r="N162" s="25"/>
      <c r="O162" s="25"/>
      <c r="P162" s="25"/>
      <c r="Q162" s="25"/>
      <c r="R162" s="25"/>
      <c r="S162" s="25"/>
      <c r="T162" s="25"/>
      <c r="U162" s="25"/>
      <c r="V162" s="25"/>
      <c r="W162" s="25"/>
      <c r="X162" s="25"/>
      <c r="Y162" s="25"/>
      <c r="Z162" s="25"/>
    </row>
    <row r="163" spans="1:26" ht="12.75" customHeight="1" x14ac:dyDescent="0.25">
      <c r="A163" s="283"/>
      <c r="B163" s="285"/>
      <c r="C163" s="203"/>
      <c r="D163" s="286">
        <f>VLOOKUP(C163,Itinerario!$D$24:$W$54,18,FALSE)</f>
        <v>0</v>
      </c>
      <c r="E163" s="287">
        <f>VLOOKUP(C163,Itinerario!$D$24:$W$54,19,FALSE)</f>
        <v>0</v>
      </c>
      <c r="F163" s="287" t="e">
        <f>VLOOKUP(C163,Organización_Modular!$F$10:$G$40,2,FALSE)</f>
        <v>#N/A</v>
      </c>
      <c r="G163" s="25"/>
      <c r="H163" s="25"/>
      <c r="I163" s="25"/>
      <c r="J163" s="25"/>
      <c r="K163" s="25"/>
      <c r="L163" s="25"/>
      <c r="M163" s="25"/>
      <c r="N163" s="25"/>
      <c r="O163" s="25"/>
      <c r="P163" s="25"/>
      <c r="Q163" s="25"/>
      <c r="R163" s="25"/>
      <c r="S163" s="25"/>
      <c r="T163" s="25"/>
      <c r="U163" s="25"/>
      <c r="V163" s="25"/>
      <c r="W163" s="25"/>
      <c r="X163" s="25"/>
      <c r="Y163" s="25"/>
      <c r="Z163" s="25"/>
    </row>
    <row r="164" spans="1:26" ht="12.75" customHeight="1" x14ac:dyDescent="0.25">
      <c r="A164" s="283" t="str">
        <f>Itinerario!A55</f>
        <v xml:space="preserve">M2. ONDULACIÓN, LACEADO Y  TINTURACIÓN DEL CABELLO
</v>
      </c>
      <c r="B164" s="285" t="str">
        <f>Ambiente_Equipamiento!$A$15</f>
        <v>Aula pedagógica</v>
      </c>
      <c r="C164" s="203"/>
      <c r="D164" s="286">
        <f>VLOOKUP(C164,Itinerario!$D$55:$W$85,18,FALSE)</f>
        <v>0</v>
      </c>
      <c r="E164" s="287">
        <f>VLOOKUP(C164,Itinerario!$D$55:$W$85,19,FALSE)</f>
        <v>0</v>
      </c>
      <c r="F164" s="287" t="e">
        <f>VLOOKUP(C164,Organización_Modular!$F$41:$G$71,2,FALSE)</f>
        <v>#N/A</v>
      </c>
      <c r="G164" s="25"/>
      <c r="H164" s="25"/>
      <c r="I164" s="25"/>
      <c r="J164" s="25"/>
      <c r="K164" s="25"/>
      <c r="L164" s="25"/>
      <c r="M164" s="25"/>
      <c r="N164" s="25"/>
      <c r="O164" s="25"/>
      <c r="P164" s="25"/>
      <c r="Q164" s="25"/>
      <c r="R164" s="25"/>
      <c r="S164" s="25"/>
      <c r="T164" s="25"/>
      <c r="U164" s="25"/>
      <c r="V164" s="25"/>
      <c r="W164" s="25"/>
      <c r="X164" s="25"/>
      <c r="Y164" s="25"/>
      <c r="Z164" s="25"/>
    </row>
    <row r="165" spans="1:26" ht="12.75" customHeight="1" x14ac:dyDescent="0.25">
      <c r="A165" s="283"/>
      <c r="B165" s="285"/>
      <c r="C165" s="203"/>
      <c r="D165" s="286">
        <f>VLOOKUP(C165,Itinerario!$D$55:$W$85,18,FALSE)</f>
        <v>0</v>
      </c>
      <c r="E165" s="287">
        <f>VLOOKUP(C165,Itinerario!$D$55:$W$85,19,FALSE)</f>
        <v>0</v>
      </c>
      <c r="F165" s="287" t="e">
        <f>VLOOKUP(C165,Organización_Modular!$F$41:$G$71,2,FALSE)</f>
        <v>#N/A</v>
      </c>
      <c r="G165" s="25"/>
      <c r="H165" s="25"/>
      <c r="I165" s="25"/>
      <c r="J165" s="25"/>
      <c r="K165" s="25"/>
      <c r="L165" s="25"/>
      <c r="M165" s="25"/>
      <c r="N165" s="25"/>
      <c r="O165" s="25"/>
      <c r="P165" s="25"/>
      <c r="Q165" s="25"/>
      <c r="R165" s="25"/>
      <c r="S165" s="25"/>
      <c r="T165" s="25"/>
      <c r="U165" s="25"/>
      <c r="V165" s="25"/>
      <c r="W165" s="25"/>
      <c r="X165" s="25"/>
      <c r="Y165" s="25"/>
      <c r="Z165" s="25"/>
    </row>
    <row r="166" spans="1:26" ht="12.75" customHeight="1" x14ac:dyDescent="0.25">
      <c r="A166" s="283"/>
      <c r="B166" s="285"/>
      <c r="C166" s="203"/>
      <c r="D166" s="286">
        <f>VLOOKUP(C166,Itinerario!$D$55:$W$85,18,FALSE)</f>
        <v>0</v>
      </c>
      <c r="E166" s="287">
        <f>VLOOKUP(C166,Itinerario!$D$55:$W$85,19,FALSE)</f>
        <v>0</v>
      </c>
      <c r="F166" s="287" t="e">
        <f>VLOOKUP(C166,Organización_Modular!$F$41:$G$71,2,FALSE)</f>
        <v>#N/A</v>
      </c>
      <c r="G166" s="25"/>
      <c r="H166" s="25"/>
      <c r="I166" s="25"/>
      <c r="J166" s="25"/>
      <c r="K166" s="25"/>
      <c r="L166" s="25"/>
      <c r="M166" s="25"/>
      <c r="N166" s="25"/>
      <c r="O166" s="25"/>
      <c r="P166" s="25"/>
      <c r="Q166" s="25"/>
      <c r="R166" s="25"/>
      <c r="S166" s="25"/>
      <c r="T166" s="25"/>
      <c r="U166" s="25"/>
      <c r="V166" s="25"/>
      <c r="W166" s="25"/>
      <c r="X166" s="25"/>
      <c r="Y166" s="25"/>
      <c r="Z166" s="25"/>
    </row>
    <row r="167" spans="1:26" ht="12.75" customHeight="1" x14ac:dyDescent="0.25">
      <c r="A167" s="283"/>
      <c r="B167" s="285"/>
      <c r="C167" s="203"/>
      <c r="D167" s="286">
        <f>VLOOKUP(C167,Itinerario!$D$55:$W$85,18,FALSE)</f>
        <v>0</v>
      </c>
      <c r="E167" s="287">
        <f>VLOOKUP(C167,Itinerario!$D$55:$W$85,19,FALSE)</f>
        <v>0</v>
      </c>
      <c r="F167" s="287" t="e">
        <f>VLOOKUP(C167,Organización_Modular!$F$41:$G$71,2,FALSE)</f>
        <v>#N/A</v>
      </c>
      <c r="G167" s="25"/>
      <c r="H167" s="25"/>
      <c r="I167" s="25"/>
      <c r="J167" s="25"/>
      <c r="K167" s="25"/>
      <c r="L167" s="25"/>
      <c r="M167" s="25"/>
      <c r="N167" s="25"/>
      <c r="O167" s="25"/>
      <c r="P167" s="25"/>
      <c r="Q167" s="25"/>
      <c r="R167" s="25"/>
      <c r="S167" s="25"/>
      <c r="T167" s="25"/>
      <c r="U167" s="25"/>
      <c r="V167" s="25"/>
      <c r="W167" s="25"/>
      <c r="X167" s="25"/>
      <c r="Y167" s="25"/>
      <c r="Z167" s="25"/>
    </row>
    <row r="168" spans="1:26" ht="12.75" customHeight="1" x14ac:dyDescent="0.25">
      <c r="A168" s="283"/>
      <c r="B168" s="285"/>
      <c r="C168" s="203"/>
      <c r="D168" s="286">
        <f>VLOOKUP(C168,Itinerario!$D$55:$W$85,18,FALSE)</f>
        <v>0</v>
      </c>
      <c r="E168" s="287">
        <f>VLOOKUP(C168,Itinerario!$D$55:$W$85,19,FALSE)</f>
        <v>0</v>
      </c>
      <c r="F168" s="287" t="e">
        <f>VLOOKUP(C168,Organización_Modular!$F$41:$G$71,2,FALSE)</f>
        <v>#N/A</v>
      </c>
      <c r="G168" s="25"/>
      <c r="H168" s="25"/>
      <c r="I168" s="25"/>
      <c r="J168" s="25"/>
      <c r="K168" s="25"/>
      <c r="L168" s="25"/>
      <c r="M168" s="25"/>
      <c r="N168" s="25"/>
      <c r="O168" s="25"/>
      <c r="P168" s="25"/>
      <c r="Q168" s="25"/>
      <c r="R168" s="25"/>
      <c r="S168" s="25"/>
      <c r="T168" s="25"/>
      <c r="U168" s="25"/>
      <c r="V168" s="25"/>
      <c r="W168" s="25"/>
      <c r="X168" s="25"/>
      <c r="Y168" s="25"/>
      <c r="Z168" s="25"/>
    </row>
    <row r="169" spans="1:26" ht="12.75" customHeight="1" x14ac:dyDescent="0.25">
      <c r="A169" s="283"/>
      <c r="B169" s="285"/>
      <c r="C169" s="203"/>
      <c r="D169" s="286">
        <f>VLOOKUP(C169,Itinerario!$D$55:$W$85,18,FALSE)</f>
        <v>0</v>
      </c>
      <c r="E169" s="287">
        <f>VLOOKUP(C169,Itinerario!$D$55:$W$85,19,FALSE)</f>
        <v>0</v>
      </c>
      <c r="F169" s="287" t="e">
        <f>VLOOKUP(C169,Organización_Modular!$F$41:$G$71,2,FALSE)</f>
        <v>#N/A</v>
      </c>
      <c r="G169" s="25"/>
      <c r="H169" s="25"/>
      <c r="I169" s="25"/>
      <c r="J169" s="25"/>
      <c r="K169" s="25"/>
      <c r="L169" s="25"/>
      <c r="M169" s="25"/>
      <c r="N169" s="25"/>
      <c r="O169" s="25"/>
      <c r="P169" s="25"/>
      <c r="Q169" s="25"/>
      <c r="R169" s="25"/>
      <c r="S169" s="25"/>
      <c r="T169" s="25"/>
      <c r="U169" s="25"/>
      <c r="V169" s="25"/>
      <c r="W169" s="25"/>
      <c r="X169" s="25"/>
      <c r="Y169" s="25"/>
      <c r="Z169" s="25"/>
    </row>
    <row r="170" spans="1:26" ht="12.75" customHeight="1" x14ac:dyDescent="0.25">
      <c r="A170" s="283"/>
      <c r="B170" s="285"/>
      <c r="C170" s="203"/>
      <c r="D170" s="286">
        <f>VLOOKUP(C170,Itinerario!$D$55:$W$85,18,FALSE)</f>
        <v>0</v>
      </c>
      <c r="E170" s="287">
        <f>VLOOKUP(C170,Itinerario!$D$55:$W$85,19,FALSE)</f>
        <v>0</v>
      </c>
      <c r="F170" s="287" t="e">
        <f>VLOOKUP(C170,Organización_Modular!$F$41:$G$71,2,FALSE)</f>
        <v>#N/A</v>
      </c>
      <c r="G170" s="25"/>
      <c r="H170" s="25"/>
      <c r="I170" s="25"/>
      <c r="J170" s="25"/>
      <c r="K170" s="25"/>
      <c r="L170" s="25"/>
      <c r="M170" s="25"/>
      <c r="N170" s="25"/>
      <c r="O170" s="25"/>
      <c r="P170" s="25"/>
      <c r="Q170" s="25"/>
      <c r="R170" s="25"/>
      <c r="S170" s="25"/>
      <c r="T170" s="25"/>
      <c r="U170" s="25"/>
      <c r="V170" s="25"/>
      <c r="W170" s="25"/>
      <c r="X170" s="25"/>
      <c r="Y170" s="25"/>
      <c r="Z170" s="25"/>
    </row>
    <row r="171" spans="1:26" ht="12.75" customHeight="1" x14ac:dyDescent="0.25">
      <c r="A171" s="283"/>
      <c r="B171" s="285"/>
      <c r="C171" s="203"/>
      <c r="D171" s="286">
        <f>VLOOKUP(C171,Itinerario!$D$55:$W$85,18,FALSE)</f>
        <v>0</v>
      </c>
      <c r="E171" s="287">
        <f>VLOOKUP(C171,Itinerario!$D$55:$W$85,19,FALSE)</f>
        <v>0</v>
      </c>
      <c r="F171" s="287" t="e">
        <f>VLOOKUP(C171,Organización_Modular!$F$41:$G$71,2,FALSE)</f>
        <v>#N/A</v>
      </c>
      <c r="G171" s="25"/>
      <c r="H171" s="25"/>
      <c r="I171" s="25"/>
      <c r="J171" s="25"/>
      <c r="K171" s="25"/>
      <c r="L171" s="25"/>
      <c r="M171" s="25"/>
      <c r="N171" s="25"/>
      <c r="O171" s="25"/>
      <c r="P171" s="25"/>
      <c r="Q171" s="25"/>
      <c r="R171" s="25"/>
      <c r="S171" s="25"/>
      <c r="T171" s="25"/>
      <c r="U171" s="25"/>
      <c r="V171" s="25"/>
      <c r="W171" s="25"/>
      <c r="X171" s="25"/>
      <c r="Y171" s="25"/>
      <c r="Z171" s="25"/>
    </row>
    <row r="172" spans="1:26" ht="12.75" customHeight="1" x14ac:dyDescent="0.25">
      <c r="A172" s="283"/>
      <c r="B172" s="285"/>
      <c r="C172" s="203"/>
      <c r="D172" s="286">
        <f>VLOOKUP(C172,Itinerario!$D$55:$W$85,18,FALSE)</f>
        <v>0</v>
      </c>
      <c r="E172" s="287">
        <f>VLOOKUP(C172,Itinerario!$D$55:$W$85,19,FALSE)</f>
        <v>0</v>
      </c>
      <c r="F172" s="287" t="e">
        <f>VLOOKUP(C172,Organización_Modular!$F$41:$G$71,2,FALSE)</f>
        <v>#N/A</v>
      </c>
      <c r="G172" s="25"/>
      <c r="H172" s="25"/>
      <c r="I172" s="25"/>
      <c r="J172" s="25"/>
      <c r="K172" s="25"/>
      <c r="L172" s="25"/>
      <c r="M172" s="25"/>
      <c r="N172" s="25"/>
      <c r="O172" s="25"/>
      <c r="P172" s="25"/>
      <c r="Q172" s="25"/>
      <c r="R172" s="25"/>
      <c r="S172" s="25"/>
      <c r="T172" s="25"/>
      <c r="U172" s="25"/>
      <c r="V172" s="25"/>
      <c r="W172" s="25"/>
      <c r="X172" s="25"/>
      <c r="Y172" s="25"/>
      <c r="Z172" s="25"/>
    </row>
    <row r="173" spans="1:26" ht="12.75" customHeight="1" x14ac:dyDescent="0.25">
      <c r="A173" s="283"/>
      <c r="B173" s="285"/>
      <c r="C173" s="203"/>
      <c r="D173" s="286">
        <f>VLOOKUP(C173,Itinerario!$D$55:$W$85,18,FALSE)</f>
        <v>0</v>
      </c>
      <c r="E173" s="287">
        <f>VLOOKUP(C173,Itinerario!$D$55:$W$85,19,FALSE)</f>
        <v>0</v>
      </c>
      <c r="F173" s="287" t="e">
        <f>VLOOKUP(C173,Organización_Modular!$F$41:$G$71,2,FALSE)</f>
        <v>#N/A</v>
      </c>
      <c r="G173" s="25"/>
      <c r="H173" s="25"/>
      <c r="I173" s="25"/>
      <c r="J173" s="25"/>
      <c r="K173" s="25"/>
      <c r="L173" s="25"/>
      <c r="M173" s="25"/>
      <c r="N173" s="25"/>
      <c r="O173" s="25"/>
      <c r="P173" s="25"/>
      <c r="Q173" s="25"/>
      <c r="R173" s="25"/>
      <c r="S173" s="25"/>
      <c r="T173" s="25"/>
      <c r="U173" s="25"/>
      <c r="V173" s="25"/>
      <c r="W173" s="25"/>
      <c r="X173" s="25"/>
      <c r="Y173" s="25"/>
      <c r="Z173" s="25"/>
    </row>
    <row r="174" spans="1:26" ht="12.75" customHeight="1" x14ac:dyDescent="0.25">
      <c r="A174" s="283"/>
      <c r="B174" s="285"/>
      <c r="C174" s="203"/>
      <c r="D174" s="286">
        <f>VLOOKUP(C174,Itinerario!$D$55:$W$85,18,FALSE)</f>
        <v>0</v>
      </c>
      <c r="E174" s="287">
        <f>VLOOKUP(C174,Itinerario!$D$55:$W$85,19,FALSE)</f>
        <v>0</v>
      </c>
      <c r="F174" s="287" t="e">
        <f>VLOOKUP(C174,Organización_Modular!$F$41:$G$71,2,FALSE)</f>
        <v>#N/A</v>
      </c>
      <c r="G174" s="25"/>
      <c r="H174" s="25"/>
      <c r="I174" s="25"/>
      <c r="J174" s="25"/>
      <c r="K174" s="25"/>
      <c r="L174" s="25"/>
      <c r="M174" s="25"/>
      <c r="N174" s="25"/>
      <c r="O174" s="25"/>
      <c r="P174" s="25"/>
      <c r="Q174" s="25"/>
      <c r="R174" s="25"/>
      <c r="S174" s="25"/>
      <c r="T174" s="25"/>
      <c r="U174" s="25"/>
      <c r="V174" s="25"/>
      <c r="W174" s="25"/>
      <c r="X174" s="25"/>
      <c r="Y174" s="25"/>
      <c r="Z174" s="25"/>
    </row>
    <row r="175" spans="1:26" ht="12.75" customHeight="1" x14ac:dyDescent="0.25">
      <c r="A175" s="283"/>
      <c r="B175" s="285"/>
      <c r="C175" s="203"/>
      <c r="D175" s="286">
        <f>VLOOKUP(C175,Itinerario!$D$55:$W$85,18,FALSE)</f>
        <v>0</v>
      </c>
      <c r="E175" s="287">
        <f>VLOOKUP(C175,Itinerario!$D$55:$W$85,19,FALSE)</f>
        <v>0</v>
      </c>
      <c r="F175" s="287" t="e">
        <f>VLOOKUP(C175,Organización_Modular!$F$41:$G$71,2,FALSE)</f>
        <v>#N/A</v>
      </c>
      <c r="G175" s="25"/>
      <c r="H175" s="25"/>
      <c r="I175" s="25"/>
      <c r="J175" s="25"/>
      <c r="K175" s="25"/>
      <c r="L175" s="25"/>
      <c r="M175" s="25"/>
      <c r="N175" s="25"/>
      <c r="O175" s="25"/>
      <c r="P175" s="25"/>
      <c r="Q175" s="25"/>
      <c r="R175" s="25"/>
      <c r="S175" s="25"/>
      <c r="T175" s="25"/>
      <c r="U175" s="25"/>
      <c r="V175" s="25"/>
      <c r="W175" s="25"/>
      <c r="X175" s="25"/>
      <c r="Y175" s="25"/>
      <c r="Z175" s="25"/>
    </row>
    <row r="176" spans="1:26" ht="12.75" customHeight="1" x14ac:dyDescent="0.25">
      <c r="A176" s="283"/>
      <c r="B176" s="285"/>
      <c r="C176" s="203"/>
      <c r="D176" s="286">
        <f>VLOOKUP(C176,Itinerario!$D$55:$W$85,18,FALSE)</f>
        <v>0</v>
      </c>
      <c r="E176" s="287">
        <f>VLOOKUP(C176,Itinerario!$D$55:$W$85,19,FALSE)</f>
        <v>0</v>
      </c>
      <c r="F176" s="287" t="e">
        <f>VLOOKUP(C176,Organización_Modular!$F$41:$G$71,2,FALSE)</f>
        <v>#N/A</v>
      </c>
      <c r="G176" s="25"/>
      <c r="H176" s="25"/>
      <c r="I176" s="25"/>
      <c r="J176" s="25"/>
      <c r="K176" s="25"/>
      <c r="L176" s="25"/>
      <c r="M176" s="25"/>
      <c r="N176" s="25"/>
      <c r="O176" s="25"/>
      <c r="P176" s="25"/>
      <c r="Q176" s="25"/>
      <c r="R176" s="25"/>
      <c r="S176" s="25"/>
      <c r="T176" s="25"/>
      <c r="U176" s="25"/>
      <c r="V176" s="25"/>
      <c r="W176" s="25"/>
      <c r="X176" s="25"/>
      <c r="Y176" s="25"/>
      <c r="Z176" s="25"/>
    </row>
    <row r="177" spans="1:26" ht="12.75" customHeight="1" x14ac:dyDescent="0.25">
      <c r="A177" s="283"/>
      <c r="B177" s="285"/>
      <c r="C177" s="203"/>
      <c r="D177" s="286">
        <f>VLOOKUP(C177,Itinerario!$D$55:$W$85,18,FALSE)</f>
        <v>0</v>
      </c>
      <c r="E177" s="287">
        <f>VLOOKUP(C177,Itinerario!$D$55:$W$85,19,FALSE)</f>
        <v>0</v>
      </c>
      <c r="F177" s="287" t="e">
        <f>VLOOKUP(C177,Organización_Modular!$F$41:$G$71,2,FALSE)</f>
        <v>#N/A</v>
      </c>
      <c r="G177" s="25"/>
      <c r="H177" s="25"/>
      <c r="I177" s="25"/>
      <c r="J177" s="25"/>
      <c r="K177" s="25"/>
      <c r="L177" s="25"/>
      <c r="M177" s="25"/>
      <c r="N177" s="25"/>
      <c r="O177" s="25"/>
      <c r="P177" s="25"/>
      <c r="Q177" s="25"/>
      <c r="R177" s="25"/>
      <c r="S177" s="25"/>
      <c r="T177" s="25"/>
      <c r="U177" s="25"/>
      <c r="V177" s="25"/>
      <c r="W177" s="25"/>
      <c r="X177" s="25"/>
      <c r="Y177" s="25"/>
      <c r="Z177" s="25"/>
    </row>
    <row r="178" spans="1:26" ht="12.75" customHeight="1" x14ac:dyDescent="0.25">
      <c r="A178" s="283"/>
      <c r="B178" s="285"/>
      <c r="C178" s="203"/>
      <c r="D178" s="286">
        <f>VLOOKUP(C178,Itinerario!$D$55:$W$85,18,FALSE)</f>
        <v>0</v>
      </c>
      <c r="E178" s="287">
        <f>VLOOKUP(C178,Itinerario!$D$55:$W$85,19,FALSE)</f>
        <v>0</v>
      </c>
      <c r="F178" s="287" t="e">
        <f>VLOOKUP(C178,Organización_Modular!$F$41:$G$71,2,FALSE)</f>
        <v>#N/A</v>
      </c>
      <c r="G178" s="25"/>
      <c r="H178" s="25"/>
      <c r="I178" s="25"/>
      <c r="J178" s="25"/>
      <c r="K178" s="25"/>
      <c r="L178" s="25"/>
      <c r="M178" s="25"/>
      <c r="N178" s="25"/>
      <c r="O178" s="25"/>
      <c r="P178" s="25"/>
      <c r="Q178" s="25"/>
      <c r="R178" s="25"/>
      <c r="S178" s="25"/>
      <c r="T178" s="25"/>
      <c r="U178" s="25"/>
      <c r="V178" s="25"/>
      <c r="W178" s="25"/>
      <c r="X178" s="25"/>
      <c r="Y178" s="25"/>
      <c r="Z178" s="25"/>
    </row>
    <row r="179" spans="1:26" ht="12.75" customHeight="1" x14ac:dyDescent="0.25">
      <c r="A179" s="283"/>
      <c r="B179" s="285"/>
      <c r="C179" s="203"/>
      <c r="D179" s="286">
        <f>VLOOKUP(C179,Itinerario!$D$55:$W$85,18,FALSE)</f>
        <v>0</v>
      </c>
      <c r="E179" s="287">
        <f>VLOOKUP(C179,Itinerario!$D$55:$W$85,19,FALSE)</f>
        <v>0</v>
      </c>
      <c r="F179" s="287" t="e">
        <f>VLOOKUP(C179,Organización_Modular!$F$41:$G$71,2,FALSE)</f>
        <v>#N/A</v>
      </c>
      <c r="G179" s="25"/>
      <c r="H179" s="25"/>
      <c r="I179" s="25"/>
      <c r="J179" s="25"/>
      <c r="K179" s="25"/>
      <c r="L179" s="25"/>
      <c r="M179" s="25"/>
      <c r="N179" s="25"/>
      <c r="O179" s="25"/>
      <c r="P179" s="25"/>
      <c r="Q179" s="25"/>
      <c r="R179" s="25"/>
      <c r="S179" s="25"/>
      <c r="T179" s="25"/>
      <c r="U179" s="25"/>
      <c r="V179" s="25"/>
      <c r="W179" s="25"/>
      <c r="X179" s="25"/>
      <c r="Y179" s="25"/>
      <c r="Z179" s="25"/>
    </row>
    <row r="180" spans="1:26" ht="12.75" customHeight="1" x14ac:dyDescent="0.25">
      <c r="A180" s="283"/>
      <c r="B180" s="285"/>
      <c r="C180" s="203"/>
      <c r="D180" s="286">
        <f>VLOOKUP(C180,Itinerario!$D$55:$W$85,18,FALSE)</f>
        <v>0</v>
      </c>
      <c r="E180" s="287">
        <f>VLOOKUP(C180,Itinerario!$D$55:$W$85,19,FALSE)</f>
        <v>0</v>
      </c>
      <c r="F180" s="287" t="e">
        <f>VLOOKUP(C180,Organización_Modular!$F$41:$G$71,2,FALSE)</f>
        <v>#N/A</v>
      </c>
      <c r="G180" s="25"/>
      <c r="H180" s="25"/>
      <c r="I180" s="25"/>
      <c r="J180" s="25"/>
      <c r="K180" s="25"/>
      <c r="L180" s="25"/>
      <c r="M180" s="25"/>
      <c r="N180" s="25"/>
      <c r="O180" s="25"/>
      <c r="P180" s="25"/>
      <c r="Q180" s="25"/>
      <c r="R180" s="25"/>
      <c r="S180" s="25"/>
      <c r="T180" s="25"/>
      <c r="U180" s="25"/>
      <c r="V180" s="25"/>
      <c r="W180" s="25"/>
      <c r="X180" s="25"/>
      <c r="Y180" s="25"/>
      <c r="Z180" s="25"/>
    </row>
    <row r="181" spans="1:26" ht="12.75" customHeight="1" x14ac:dyDescent="0.25">
      <c r="A181" s="283"/>
      <c r="B181" s="285"/>
      <c r="C181" s="203"/>
      <c r="D181" s="286">
        <f>VLOOKUP(C181,Itinerario!$D$55:$W$85,18,FALSE)</f>
        <v>0</v>
      </c>
      <c r="E181" s="287">
        <f>VLOOKUP(C181,Itinerario!$D$55:$W$85,19,FALSE)</f>
        <v>0</v>
      </c>
      <c r="F181" s="287" t="e">
        <f>VLOOKUP(C181,Organización_Modular!$F$41:$G$71,2,FALSE)</f>
        <v>#N/A</v>
      </c>
      <c r="G181" s="25"/>
      <c r="H181" s="25"/>
      <c r="I181" s="25"/>
      <c r="J181" s="25"/>
      <c r="K181" s="25"/>
      <c r="L181" s="25"/>
      <c r="M181" s="25"/>
      <c r="N181" s="25"/>
      <c r="O181" s="25"/>
      <c r="P181" s="25"/>
      <c r="Q181" s="25"/>
      <c r="R181" s="25"/>
      <c r="S181" s="25"/>
      <c r="T181" s="25"/>
      <c r="U181" s="25"/>
      <c r="V181" s="25"/>
      <c r="W181" s="25"/>
      <c r="X181" s="25"/>
      <c r="Y181" s="25"/>
      <c r="Z181" s="25"/>
    </row>
    <row r="182" spans="1:26" ht="12.75" customHeight="1" x14ac:dyDescent="0.25">
      <c r="A182" s="283"/>
      <c r="B182" s="285"/>
      <c r="C182" s="203"/>
      <c r="D182" s="286">
        <f>VLOOKUP(C182,Itinerario!$D$55:$W$85,18,FALSE)</f>
        <v>0</v>
      </c>
      <c r="E182" s="287">
        <f>VLOOKUP(C182,Itinerario!$D$55:$W$85,19,FALSE)</f>
        <v>0</v>
      </c>
      <c r="F182" s="287" t="e">
        <f>VLOOKUP(C182,Organización_Modular!$F$41:$G$71,2,FALSE)</f>
        <v>#N/A</v>
      </c>
      <c r="G182" s="25"/>
      <c r="H182" s="25"/>
      <c r="I182" s="25"/>
      <c r="J182" s="25"/>
      <c r="K182" s="25"/>
      <c r="L182" s="25"/>
      <c r="M182" s="25"/>
      <c r="N182" s="25"/>
      <c r="O182" s="25"/>
      <c r="P182" s="25"/>
      <c r="Q182" s="25"/>
      <c r="R182" s="25"/>
      <c r="S182" s="25"/>
      <c r="T182" s="25"/>
      <c r="U182" s="25"/>
      <c r="V182" s="25"/>
      <c r="W182" s="25"/>
      <c r="X182" s="25"/>
      <c r="Y182" s="25"/>
      <c r="Z182" s="25"/>
    </row>
    <row r="183" spans="1:26" ht="12.75" customHeight="1" x14ac:dyDescent="0.25">
      <c r="A183" s="283"/>
      <c r="B183" s="285"/>
      <c r="C183" s="203"/>
      <c r="D183" s="286">
        <f>VLOOKUP(C183,Itinerario!$D$55:$W$85,18,FALSE)</f>
        <v>0</v>
      </c>
      <c r="E183" s="287">
        <f>VLOOKUP(C183,Itinerario!$D$55:$W$85,19,FALSE)</f>
        <v>0</v>
      </c>
      <c r="F183" s="287" t="e">
        <f>VLOOKUP(C183,Organización_Modular!$F$41:$G$71,2,FALSE)</f>
        <v>#N/A</v>
      </c>
      <c r="G183" s="25"/>
      <c r="H183" s="25"/>
      <c r="I183" s="25"/>
      <c r="J183" s="25"/>
      <c r="K183" s="25"/>
      <c r="L183" s="25"/>
      <c r="M183" s="25"/>
      <c r="N183" s="25"/>
      <c r="O183" s="25"/>
      <c r="P183" s="25"/>
      <c r="Q183" s="25"/>
      <c r="R183" s="25"/>
      <c r="S183" s="25"/>
      <c r="T183" s="25"/>
      <c r="U183" s="25"/>
      <c r="V183" s="25"/>
      <c r="W183" s="25"/>
      <c r="X183" s="25"/>
      <c r="Y183" s="25"/>
      <c r="Z183" s="25"/>
    </row>
    <row r="184" spans="1:26" ht="12.75" customHeight="1" x14ac:dyDescent="0.25">
      <c r="A184" s="283"/>
      <c r="B184" s="285"/>
      <c r="C184" s="203"/>
      <c r="D184" s="286">
        <f>VLOOKUP(C184,Itinerario!$D$55:$W$85,18,FALSE)</f>
        <v>0</v>
      </c>
      <c r="E184" s="287">
        <f>VLOOKUP(C184,Itinerario!$D$55:$W$85,19,FALSE)</f>
        <v>0</v>
      </c>
      <c r="F184" s="287" t="e">
        <f>VLOOKUP(C184,Organización_Modular!$F$41:$G$71,2,FALSE)</f>
        <v>#N/A</v>
      </c>
      <c r="G184" s="25"/>
      <c r="H184" s="25"/>
      <c r="I184" s="25"/>
      <c r="J184" s="25"/>
      <c r="K184" s="25"/>
      <c r="L184" s="25"/>
      <c r="M184" s="25"/>
      <c r="N184" s="25"/>
      <c r="O184" s="25"/>
      <c r="P184" s="25"/>
      <c r="Q184" s="25"/>
      <c r="R184" s="25"/>
      <c r="S184" s="25"/>
      <c r="T184" s="25"/>
      <c r="U184" s="25"/>
      <c r="V184" s="25"/>
      <c r="W184" s="25"/>
      <c r="X184" s="25"/>
      <c r="Y184" s="25"/>
      <c r="Z184" s="25"/>
    </row>
    <row r="185" spans="1:26" ht="12.75" customHeight="1" x14ac:dyDescent="0.25">
      <c r="A185" s="283"/>
      <c r="B185" s="285"/>
      <c r="C185" s="203"/>
      <c r="D185" s="286">
        <f>VLOOKUP(C185,Itinerario!$D$55:$W$85,18,FALSE)</f>
        <v>0</v>
      </c>
      <c r="E185" s="287">
        <f>VLOOKUP(C185,Itinerario!$D$55:$W$85,19,FALSE)</f>
        <v>0</v>
      </c>
      <c r="F185" s="287" t="e">
        <f>VLOOKUP(C185,Organización_Modular!$F$41:$G$71,2,FALSE)</f>
        <v>#N/A</v>
      </c>
      <c r="G185" s="25"/>
      <c r="H185" s="25"/>
      <c r="I185" s="25"/>
      <c r="J185" s="25"/>
      <c r="K185" s="25"/>
      <c r="L185" s="25"/>
      <c r="M185" s="25"/>
      <c r="N185" s="25"/>
      <c r="O185" s="25"/>
      <c r="P185" s="25"/>
      <c r="Q185" s="25"/>
      <c r="R185" s="25"/>
      <c r="S185" s="25"/>
      <c r="T185" s="25"/>
      <c r="U185" s="25"/>
      <c r="V185" s="25"/>
      <c r="W185" s="25"/>
      <c r="X185" s="25"/>
      <c r="Y185" s="25"/>
      <c r="Z185" s="25"/>
    </row>
    <row r="186" spans="1:26" ht="12.75" customHeight="1" x14ac:dyDescent="0.25">
      <c r="A186" s="283"/>
      <c r="B186" s="285"/>
      <c r="C186" s="203"/>
      <c r="D186" s="286">
        <f>VLOOKUP(C186,Itinerario!$D$55:$W$85,18,FALSE)</f>
        <v>0</v>
      </c>
      <c r="E186" s="287">
        <f>VLOOKUP(C186,Itinerario!$D$55:$W$85,19,FALSE)</f>
        <v>0</v>
      </c>
      <c r="F186" s="287" t="e">
        <f>VLOOKUP(C186,Organización_Modular!$F$41:$G$71,2,FALSE)</f>
        <v>#N/A</v>
      </c>
      <c r="G186" s="25"/>
      <c r="H186" s="25"/>
      <c r="I186" s="25"/>
      <c r="J186" s="25"/>
      <c r="K186" s="25"/>
      <c r="L186" s="25"/>
      <c r="M186" s="25"/>
      <c r="N186" s="25"/>
      <c r="O186" s="25"/>
      <c r="P186" s="25"/>
      <c r="Q186" s="25"/>
      <c r="R186" s="25"/>
      <c r="S186" s="25"/>
      <c r="T186" s="25"/>
      <c r="U186" s="25"/>
      <c r="V186" s="25"/>
      <c r="W186" s="25"/>
      <c r="X186" s="25"/>
      <c r="Y186" s="25"/>
      <c r="Z186" s="25"/>
    </row>
    <row r="187" spans="1:26" ht="12.75" customHeight="1" x14ac:dyDescent="0.25">
      <c r="A187" s="283"/>
      <c r="B187" s="285"/>
      <c r="C187" s="203"/>
      <c r="D187" s="286">
        <f>VLOOKUP(C187,Itinerario!$D$55:$W$85,18,FALSE)</f>
        <v>0</v>
      </c>
      <c r="E187" s="287">
        <f>VLOOKUP(C187,Itinerario!$D$55:$W$85,19,FALSE)</f>
        <v>0</v>
      </c>
      <c r="F187" s="287" t="e">
        <f>VLOOKUP(C187,Organización_Modular!$F$41:$G$71,2,FALSE)</f>
        <v>#N/A</v>
      </c>
      <c r="G187" s="25"/>
      <c r="H187" s="25"/>
      <c r="I187" s="25"/>
      <c r="J187" s="25"/>
      <c r="K187" s="25"/>
      <c r="L187" s="25"/>
      <c r="M187" s="25"/>
      <c r="N187" s="25"/>
      <c r="O187" s="25"/>
      <c r="P187" s="25"/>
      <c r="Q187" s="25"/>
      <c r="R187" s="25"/>
      <c r="S187" s="25"/>
      <c r="T187" s="25"/>
      <c r="U187" s="25"/>
      <c r="V187" s="25"/>
      <c r="W187" s="25"/>
      <c r="X187" s="25"/>
      <c r="Y187" s="25"/>
      <c r="Z187" s="25"/>
    </row>
    <row r="188" spans="1:26" ht="12.75" customHeight="1" x14ac:dyDescent="0.25">
      <c r="A188" s="283"/>
      <c r="B188" s="285"/>
      <c r="C188" s="203"/>
      <c r="D188" s="286">
        <f>VLOOKUP(C188,Itinerario!$D$55:$W$85,18,FALSE)</f>
        <v>0</v>
      </c>
      <c r="E188" s="287">
        <f>VLOOKUP(C188,Itinerario!$D$55:$W$85,19,FALSE)</f>
        <v>0</v>
      </c>
      <c r="F188" s="287" t="e">
        <f>VLOOKUP(C188,Organización_Modular!$F$41:$G$71,2,FALSE)</f>
        <v>#N/A</v>
      </c>
      <c r="G188" s="25"/>
      <c r="H188" s="25"/>
      <c r="I188" s="25"/>
      <c r="J188" s="25"/>
      <c r="K188" s="25"/>
      <c r="L188" s="25"/>
      <c r="M188" s="25"/>
      <c r="N188" s="25"/>
      <c r="O188" s="25"/>
      <c r="P188" s="25"/>
      <c r="Q188" s="25"/>
      <c r="R188" s="25"/>
      <c r="S188" s="25"/>
      <c r="T188" s="25"/>
      <c r="U188" s="25"/>
      <c r="V188" s="25"/>
      <c r="W188" s="25"/>
      <c r="X188" s="25"/>
      <c r="Y188" s="25"/>
      <c r="Z188" s="25"/>
    </row>
    <row r="189" spans="1:26" ht="12.75" customHeight="1" x14ac:dyDescent="0.25">
      <c r="A189" s="283"/>
      <c r="B189" s="285"/>
      <c r="C189" s="203"/>
      <c r="D189" s="286">
        <f>VLOOKUP(C189,Itinerario!$D$55:$W$85,18,FALSE)</f>
        <v>0</v>
      </c>
      <c r="E189" s="287">
        <f>VLOOKUP(C189,Itinerario!$D$55:$W$85,19,FALSE)</f>
        <v>0</v>
      </c>
      <c r="F189" s="287" t="e">
        <f>VLOOKUP(C189,Organización_Modular!$F$41:$G$71,2,FALSE)</f>
        <v>#N/A</v>
      </c>
      <c r="G189" s="25"/>
      <c r="H189" s="25"/>
      <c r="I189" s="25"/>
      <c r="J189" s="25"/>
      <c r="K189" s="25"/>
      <c r="L189" s="25"/>
      <c r="M189" s="25"/>
      <c r="N189" s="25"/>
      <c r="O189" s="25"/>
      <c r="P189" s="25"/>
      <c r="Q189" s="25"/>
      <c r="R189" s="25"/>
      <c r="S189" s="25"/>
      <c r="T189" s="25"/>
      <c r="U189" s="25"/>
      <c r="V189" s="25"/>
      <c r="W189" s="25"/>
      <c r="X189" s="25"/>
      <c r="Y189" s="25"/>
      <c r="Z189" s="25"/>
    </row>
    <row r="190" spans="1:26" ht="12.75" customHeight="1" x14ac:dyDescent="0.25">
      <c r="A190" s="283"/>
      <c r="B190" s="285"/>
      <c r="C190" s="203"/>
      <c r="D190" s="286">
        <f>VLOOKUP(C190,Itinerario!$D$55:$W$85,18,FALSE)</f>
        <v>0</v>
      </c>
      <c r="E190" s="287">
        <f>VLOOKUP(C190,Itinerario!$D$55:$W$85,19,FALSE)</f>
        <v>0</v>
      </c>
      <c r="F190" s="287" t="e">
        <f>VLOOKUP(C190,Organización_Modular!$F$41:$G$71,2,FALSE)</f>
        <v>#N/A</v>
      </c>
      <c r="G190" s="25"/>
      <c r="H190" s="25"/>
      <c r="I190" s="25"/>
      <c r="J190" s="25"/>
      <c r="K190" s="25"/>
      <c r="L190" s="25"/>
      <c r="M190" s="25"/>
      <c r="N190" s="25"/>
      <c r="O190" s="25"/>
      <c r="P190" s="25"/>
      <c r="Q190" s="25"/>
      <c r="R190" s="25"/>
      <c r="S190" s="25"/>
      <c r="T190" s="25"/>
      <c r="U190" s="25"/>
      <c r="V190" s="25"/>
      <c r="W190" s="25"/>
      <c r="X190" s="25"/>
      <c r="Y190" s="25"/>
      <c r="Z190" s="25"/>
    </row>
    <row r="191" spans="1:26" ht="12.75" customHeight="1" x14ac:dyDescent="0.25">
      <c r="A191" s="283"/>
      <c r="B191" s="285"/>
      <c r="C191" s="203"/>
      <c r="D191" s="286">
        <f>VLOOKUP(C191,Itinerario!$D$55:$W$85,18,FALSE)</f>
        <v>0</v>
      </c>
      <c r="E191" s="287">
        <f>VLOOKUP(C191,Itinerario!$D$55:$W$85,19,FALSE)</f>
        <v>0</v>
      </c>
      <c r="F191" s="287" t="e">
        <f>VLOOKUP(C191,Organización_Modular!$F$41:$G$71,2,FALSE)</f>
        <v>#N/A</v>
      </c>
      <c r="G191" s="25"/>
      <c r="H191" s="25"/>
      <c r="I191" s="25"/>
      <c r="J191" s="25"/>
      <c r="K191" s="25"/>
      <c r="L191" s="25"/>
      <c r="M191" s="25"/>
      <c r="N191" s="25"/>
      <c r="O191" s="25"/>
      <c r="P191" s="25"/>
      <c r="Q191" s="25"/>
      <c r="R191" s="25"/>
      <c r="S191" s="25"/>
      <c r="T191" s="25"/>
      <c r="U191" s="25"/>
      <c r="V191" s="25"/>
      <c r="W191" s="25"/>
      <c r="X191" s="25"/>
      <c r="Y191" s="25"/>
      <c r="Z191" s="25"/>
    </row>
    <row r="192" spans="1:26" ht="12.75" customHeight="1" x14ac:dyDescent="0.25">
      <c r="A192" s="283"/>
      <c r="B192" s="285"/>
      <c r="C192" s="203"/>
      <c r="D192" s="286">
        <f>VLOOKUP(C192,Itinerario!$D$55:$W$85,18,FALSE)</f>
        <v>0</v>
      </c>
      <c r="E192" s="287">
        <f>VLOOKUP(C192,Itinerario!$D$55:$W$85,19,FALSE)</f>
        <v>0</v>
      </c>
      <c r="F192" s="287" t="e">
        <f>VLOOKUP(C192,Organización_Modular!$F$41:$G$71,2,FALSE)</f>
        <v>#N/A</v>
      </c>
      <c r="G192" s="25"/>
      <c r="H192" s="25"/>
      <c r="I192" s="25"/>
      <c r="J192" s="25"/>
      <c r="K192" s="25"/>
      <c r="L192" s="25"/>
      <c r="M192" s="25"/>
      <c r="N192" s="25"/>
      <c r="O192" s="25"/>
      <c r="P192" s="25"/>
      <c r="Q192" s="25"/>
      <c r="R192" s="25"/>
      <c r="S192" s="25"/>
      <c r="T192" s="25"/>
      <c r="U192" s="25"/>
      <c r="V192" s="25"/>
      <c r="W192" s="25"/>
      <c r="X192" s="25"/>
      <c r="Y192" s="25"/>
      <c r="Z192" s="25"/>
    </row>
    <row r="193" spans="1:26" ht="12.75" customHeight="1" x14ac:dyDescent="0.25">
      <c r="A193" s="283"/>
      <c r="B193" s="285"/>
      <c r="C193" s="203"/>
      <c r="D193" s="286">
        <f>VLOOKUP(C193,Itinerario!$D$55:$W$85,18,FALSE)</f>
        <v>0</v>
      </c>
      <c r="E193" s="287">
        <f>VLOOKUP(C193,Itinerario!$D$55:$W$85,19,FALSE)</f>
        <v>0</v>
      </c>
      <c r="F193" s="287" t="e">
        <f>VLOOKUP(C193,Organización_Modular!$F$41:$G$71,2,FALSE)</f>
        <v>#N/A</v>
      </c>
      <c r="G193" s="25"/>
      <c r="H193" s="25"/>
      <c r="I193" s="25"/>
      <c r="J193" s="25"/>
      <c r="K193" s="25"/>
      <c r="L193" s="25"/>
      <c r="M193" s="25"/>
      <c r="N193" s="25"/>
      <c r="O193" s="25"/>
      <c r="P193" s="25"/>
      <c r="Q193" s="25"/>
      <c r="R193" s="25"/>
      <c r="S193" s="25"/>
      <c r="T193" s="25"/>
      <c r="U193" s="25"/>
      <c r="V193" s="25"/>
      <c r="W193" s="25"/>
      <c r="X193" s="25"/>
      <c r="Y193" s="25"/>
      <c r="Z193" s="25"/>
    </row>
    <row r="194" spans="1:26" ht="12.75" customHeight="1" x14ac:dyDescent="0.25">
      <c r="A194" s="283"/>
      <c r="B194" s="285"/>
      <c r="C194" s="203"/>
      <c r="D194" s="286">
        <f>VLOOKUP(C194,Itinerario!$D$55:$W$85,18,FALSE)</f>
        <v>0</v>
      </c>
      <c r="E194" s="287">
        <f>VLOOKUP(C194,Itinerario!$D$55:$W$85,19,FALSE)</f>
        <v>0</v>
      </c>
      <c r="F194" s="287" t="e">
        <f>VLOOKUP(C194,Organización_Modular!$F$41:$G$71,2,FALSE)</f>
        <v>#N/A</v>
      </c>
      <c r="G194" s="25"/>
      <c r="H194" s="25"/>
      <c r="I194" s="25"/>
      <c r="J194" s="25"/>
      <c r="K194" s="25"/>
      <c r="L194" s="25"/>
      <c r="M194" s="25"/>
      <c r="N194" s="25"/>
      <c r="O194" s="25"/>
      <c r="P194" s="25"/>
      <c r="Q194" s="25"/>
      <c r="R194" s="25"/>
      <c r="S194" s="25"/>
      <c r="T194" s="25"/>
      <c r="U194" s="25"/>
      <c r="V194" s="25"/>
      <c r="W194" s="25"/>
      <c r="X194" s="25"/>
      <c r="Y194" s="25"/>
      <c r="Z194" s="25"/>
    </row>
    <row r="195" spans="1:26" ht="12.75" customHeight="1" x14ac:dyDescent="0.25">
      <c r="A195" s="283"/>
      <c r="B195" s="285"/>
      <c r="C195" s="203"/>
      <c r="D195" s="286">
        <f>VLOOKUP(C195,Itinerario!$D$55:$W$85,18,FALSE)</f>
        <v>0</v>
      </c>
      <c r="E195" s="287">
        <f>VLOOKUP(C195,Itinerario!$D$55:$W$85,19,FALSE)</f>
        <v>0</v>
      </c>
      <c r="F195" s="287" t="e">
        <f>VLOOKUP(C195,Organización_Modular!$F$41:$G$71,2,FALSE)</f>
        <v>#N/A</v>
      </c>
      <c r="G195" s="25"/>
      <c r="H195" s="25"/>
      <c r="I195" s="25"/>
      <c r="J195" s="25"/>
      <c r="K195" s="25"/>
      <c r="L195" s="25"/>
      <c r="M195" s="25"/>
      <c r="N195" s="25"/>
      <c r="O195" s="25"/>
      <c r="P195" s="25"/>
      <c r="Q195" s="25"/>
      <c r="R195" s="25"/>
      <c r="S195" s="25"/>
      <c r="T195" s="25"/>
      <c r="U195" s="25"/>
      <c r="V195" s="25"/>
      <c r="W195" s="25"/>
      <c r="X195" s="25"/>
      <c r="Y195" s="25"/>
      <c r="Z195" s="25"/>
    </row>
    <row r="196" spans="1:26" ht="12.75" customHeight="1" x14ac:dyDescent="0.25">
      <c r="A196" s="283"/>
      <c r="B196" s="285"/>
      <c r="C196" s="203"/>
      <c r="D196" s="286">
        <f>VLOOKUP(C196,Itinerario!$D$55:$W$85,18,FALSE)</f>
        <v>0</v>
      </c>
      <c r="E196" s="287">
        <f>VLOOKUP(C196,Itinerario!$D$55:$W$85,19,FALSE)</f>
        <v>0</v>
      </c>
      <c r="F196" s="287" t="e">
        <f>VLOOKUP(C196,Organización_Modular!$F$41:$G$71,2,FALSE)</f>
        <v>#N/A</v>
      </c>
      <c r="G196" s="25"/>
      <c r="H196" s="25"/>
      <c r="I196" s="25"/>
      <c r="J196" s="25"/>
      <c r="K196" s="25"/>
      <c r="L196" s="25"/>
      <c r="M196" s="25"/>
      <c r="N196" s="25"/>
      <c r="O196" s="25"/>
      <c r="P196" s="25"/>
      <c r="Q196" s="25"/>
      <c r="R196" s="25"/>
      <c r="S196" s="25"/>
      <c r="T196" s="25"/>
      <c r="U196" s="25"/>
      <c r="V196" s="25"/>
      <c r="W196" s="25"/>
      <c r="X196" s="25"/>
      <c r="Y196" s="25"/>
      <c r="Z196" s="25"/>
    </row>
    <row r="197" spans="1:26" ht="12.75" customHeight="1" x14ac:dyDescent="0.25">
      <c r="A197" s="283"/>
      <c r="B197" s="285"/>
      <c r="C197" s="203"/>
      <c r="D197" s="286">
        <f>VLOOKUP(C197,Itinerario!$D$55:$W$85,18,FALSE)</f>
        <v>0</v>
      </c>
      <c r="E197" s="287">
        <f>VLOOKUP(C197,Itinerario!$D$55:$W$85,19,FALSE)</f>
        <v>0</v>
      </c>
      <c r="F197" s="287" t="e">
        <f>VLOOKUP(C197,Organización_Modular!$F$41:$G$71,2,FALSE)</f>
        <v>#N/A</v>
      </c>
      <c r="G197" s="25"/>
      <c r="H197" s="25"/>
      <c r="I197" s="25"/>
      <c r="J197" s="25"/>
      <c r="K197" s="25"/>
      <c r="L197" s="25"/>
      <c r="M197" s="25"/>
      <c r="N197" s="25"/>
      <c r="O197" s="25"/>
      <c r="P197" s="25"/>
      <c r="Q197" s="25"/>
      <c r="R197" s="25"/>
      <c r="S197" s="25"/>
      <c r="T197" s="25"/>
      <c r="U197" s="25"/>
      <c r="V197" s="25"/>
      <c r="W197" s="25"/>
      <c r="X197" s="25"/>
      <c r="Y197" s="25"/>
      <c r="Z197" s="25"/>
    </row>
    <row r="198" spans="1:26" ht="12.75" customHeight="1" x14ac:dyDescent="0.25">
      <c r="A198" s="283"/>
      <c r="B198" s="285"/>
      <c r="C198" s="203"/>
      <c r="D198" s="286">
        <f>VLOOKUP(C198,Itinerario!$D$55:$W$85,18,FALSE)</f>
        <v>0</v>
      </c>
      <c r="E198" s="287">
        <f>VLOOKUP(C198,Itinerario!$D$55:$W$85,19,FALSE)</f>
        <v>0</v>
      </c>
      <c r="F198" s="287" t="e">
        <f>VLOOKUP(C198,Organización_Modular!$F$41:$G$71,2,FALSE)</f>
        <v>#N/A</v>
      </c>
      <c r="G198" s="25"/>
      <c r="H198" s="25"/>
      <c r="I198" s="25"/>
      <c r="J198" s="25"/>
      <c r="K198" s="25"/>
      <c r="L198" s="25"/>
      <c r="M198" s="25"/>
      <c r="N198" s="25"/>
      <c r="O198" s="25"/>
      <c r="P198" s="25"/>
      <c r="Q198" s="25"/>
      <c r="R198" s="25"/>
      <c r="S198" s="25"/>
      <c r="T198" s="25"/>
      <c r="U198" s="25"/>
      <c r="V198" s="25"/>
      <c r="W198" s="25"/>
      <c r="X198" s="25"/>
      <c r="Y198" s="25"/>
      <c r="Z198" s="25"/>
    </row>
    <row r="199" spans="1:26" ht="12.75" customHeight="1" x14ac:dyDescent="0.25">
      <c r="A199" s="283"/>
      <c r="B199" s="285"/>
      <c r="C199" s="203"/>
      <c r="D199" s="286">
        <f>VLOOKUP(C199,Itinerario!$D$55:$W$85,18,FALSE)</f>
        <v>0</v>
      </c>
      <c r="E199" s="287">
        <f>VLOOKUP(C199,Itinerario!$D$55:$W$85,19,FALSE)</f>
        <v>0</v>
      </c>
      <c r="F199" s="287" t="e">
        <f>VLOOKUP(C199,Organización_Modular!$F$41:$G$71,2,FALSE)</f>
        <v>#N/A</v>
      </c>
      <c r="G199" s="25"/>
      <c r="H199" s="25"/>
      <c r="I199" s="25"/>
      <c r="J199" s="25"/>
      <c r="K199" s="25"/>
      <c r="L199" s="25"/>
      <c r="M199" s="25"/>
      <c r="N199" s="25"/>
      <c r="O199" s="25"/>
      <c r="P199" s="25"/>
      <c r="Q199" s="25"/>
      <c r="R199" s="25"/>
      <c r="S199" s="25"/>
      <c r="T199" s="25"/>
      <c r="U199" s="25"/>
      <c r="V199" s="25"/>
      <c r="W199" s="25"/>
      <c r="X199" s="25"/>
      <c r="Y199" s="25"/>
      <c r="Z199" s="25"/>
    </row>
    <row r="200" spans="1:26" ht="12.75" customHeight="1" x14ac:dyDescent="0.25">
      <c r="A200" s="283"/>
      <c r="B200" s="285"/>
      <c r="C200" s="203"/>
      <c r="D200" s="286">
        <f>VLOOKUP(C200,Itinerario!$D$55:$W$85,18,FALSE)</f>
        <v>0</v>
      </c>
      <c r="E200" s="287">
        <f>VLOOKUP(C200,Itinerario!$D$55:$W$85,19,FALSE)</f>
        <v>0</v>
      </c>
      <c r="F200" s="287" t="e">
        <f>VLOOKUP(C200,Organización_Modular!$F$41:$G$71,2,FALSE)</f>
        <v>#N/A</v>
      </c>
      <c r="G200" s="25"/>
      <c r="H200" s="25"/>
      <c r="I200" s="25"/>
      <c r="J200" s="25"/>
      <c r="K200" s="25"/>
      <c r="L200" s="25"/>
      <c r="M200" s="25"/>
      <c r="N200" s="25"/>
      <c r="O200" s="25"/>
      <c r="P200" s="25"/>
      <c r="Q200" s="25"/>
      <c r="R200" s="25"/>
      <c r="S200" s="25"/>
      <c r="T200" s="25"/>
      <c r="U200" s="25"/>
      <c r="V200" s="25"/>
      <c r="W200" s="25"/>
      <c r="X200" s="25"/>
      <c r="Y200" s="25"/>
      <c r="Z200" s="25"/>
    </row>
    <row r="201" spans="1:26" ht="12.75" customHeight="1" x14ac:dyDescent="0.25">
      <c r="A201" s="283"/>
      <c r="B201" s="285"/>
      <c r="C201" s="203"/>
      <c r="D201" s="286">
        <f>VLOOKUP(C201,Itinerario!$D$55:$W$85,18,FALSE)</f>
        <v>0</v>
      </c>
      <c r="E201" s="287">
        <f>VLOOKUP(C201,Itinerario!$D$55:$W$85,19,FALSE)</f>
        <v>0</v>
      </c>
      <c r="F201" s="287" t="e">
        <f>VLOOKUP(C201,Organización_Modular!$F$41:$G$71,2,FALSE)</f>
        <v>#N/A</v>
      </c>
      <c r="G201" s="25"/>
      <c r="H201" s="25"/>
      <c r="I201" s="25"/>
      <c r="J201" s="25"/>
      <c r="K201" s="25"/>
      <c r="L201" s="25"/>
      <c r="M201" s="25"/>
      <c r="N201" s="25"/>
      <c r="O201" s="25"/>
      <c r="P201" s="25"/>
      <c r="Q201" s="25"/>
      <c r="R201" s="25"/>
      <c r="S201" s="25"/>
      <c r="T201" s="25"/>
      <c r="U201" s="25"/>
      <c r="V201" s="25"/>
      <c r="W201" s="25"/>
      <c r="X201" s="25"/>
      <c r="Y201" s="25"/>
      <c r="Z201" s="25"/>
    </row>
    <row r="202" spans="1:26" ht="12.75" customHeight="1" x14ac:dyDescent="0.25">
      <c r="A202" s="283"/>
      <c r="B202" s="285"/>
      <c r="C202" s="203"/>
      <c r="D202" s="286">
        <f>VLOOKUP(C202,Itinerario!$D$55:$W$85,18,FALSE)</f>
        <v>0</v>
      </c>
      <c r="E202" s="287">
        <f>VLOOKUP(C202,Itinerario!$D$55:$W$85,19,FALSE)</f>
        <v>0</v>
      </c>
      <c r="F202" s="287" t="e">
        <f>VLOOKUP(C202,Organización_Modular!$F$41:$G$71,2,FALSE)</f>
        <v>#N/A</v>
      </c>
      <c r="G202" s="25"/>
      <c r="H202" s="25"/>
      <c r="I202" s="25"/>
      <c r="J202" s="25"/>
      <c r="K202" s="25"/>
      <c r="L202" s="25"/>
      <c r="M202" s="25"/>
      <c r="N202" s="25"/>
      <c r="O202" s="25"/>
      <c r="P202" s="25"/>
      <c r="Q202" s="25"/>
      <c r="R202" s="25"/>
      <c r="S202" s="25"/>
      <c r="T202" s="25"/>
      <c r="U202" s="25"/>
      <c r="V202" s="25"/>
      <c r="W202" s="25"/>
      <c r="X202" s="25"/>
      <c r="Y202" s="25"/>
      <c r="Z202" s="25"/>
    </row>
    <row r="203" spans="1:26" ht="12.75" customHeight="1" x14ac:dyDescent="0.25">
      <c r="A203" s="283"/>
      <c r="B203" s="285"/>
      <c r="C203" s="203"/>
      <c r="D203" s="286">
        <f>VLOOKUP(C203,Itinerario!$D$55:$W$85,18,FALSE)</f>
        <v>0</v>
      </c>
      <c r="E203" s="287">
        <f>VLOOKUP(C203,Itinerario!$D$55:$W$85,19,FALSE)</f>
        <v>0</v>
      </c>
      <c r="F203" s="287" t="e">
        <f>VLOOKUP(C203,Organización_Modular!$F$41:$G$71,2,FALSE)</f>
        <v>#N/A</v>
      </c>
      <c r="G203" s="25"/>
      <c r="H203" s="25"/>
      <c r="I203" s="25"/>
      <c r="J203" s="25"/>
      <c r="K203" s="25"/>
      <c r="L203" s="25"/>
      <c r="M203" s="25"/>
      <c r="N203" s="25"/>
      <c r="O203" s="25"/>
      <c r="P203" s="25"/>
      <c r="Q203" s="25"/>
      <c r="R203" s="25"/>
      <c r="S203" s="25"/>
      <c r="T203" s="25"/>
      <c r="U203" s="25"/>
      <c r="V203" s="25"/>
      <c r="W203" s="25"/>
      <c r="X203" s="25"/>
      <c r="Y203" s="25"/>
      <c r="Z203" s="25"/>
    </row>
    <row r="204" spans="1:26" ht="12.75" customHeight="1" x14ac:dyDescent="0.25">
      <c r="A204" s="283"/>
      <c r="B204" s="285"/>
      <c r="C204" s="203"/>
      <c r="D204" s="286">
        <f>VLOOKUP(C204,Itinerario!$D$55:$W$85,18,FALSE)</f>
        <v>0</v>
      </c>
      <c r="E204" s="287">
        <f>VLOOKUP(C204,Itinerario!$D$55:$W$85,19,FALSE)</f>
        <v>0</v>
      </c>
      <c r="F204" s="287" t="e">
        <f>VLOOKUP(C204,Organización_Modular!$F$41:$G$71,2,FALSE)</f>
        <v>#N/A</v>
      </c>
      <c r="G204" s="25"/>
      <c r="H204" s="25"/>
      <c r="I204" s="25"/>
      <c r="J204" s="25"/>
      <c r="K204" s="25"/>
      <c r="L204" s="25"/>
      <c r="M204" s="25"/>
      <c r="N204" s="25"/>
      <c r="O204" s="25"/>
      <c r="P204" s="25"/>
      <c r="Q204" s="25"/>
      <c r="R204" s="25"/>
      <c r="S204" s="25"/>
      <c r="T204" s="25"/>
      <c r="U204" s="25"/>
      <c r="V204" s="25"/>
      <c r="W204" s="25"/>
      <c r="X204" s="25"/>
      <c r="Y204" s="25"/>
      <c r="Z204" s="25"/>
    </row>
    <row r="205" spans="1:26" ht="12.75" customHeight="1" x14ac:dyDescent="0.25">
      <c r="A205" s="283"/>
      <c r="B205" s="285"/>
      <c r="C205" s="203"/>
      <c r="D205" s="286">
        <f>VLOOKUP(C205,Itinerario!$D$55:$W$85,18,FALSE)</f>
        <v>0</v>
      </c>
      <c r="E205" s="287">
        <f>VLOOKUP(C205,Itinerario!$D$55:$W$85,19,FALSE)</f>
        <v>0</v>
      </c>
      <c r="F205" s="287" t="e">
        <f>VLOOKUP(C205,Organización_Modular!$F$41:$G$71,2,FALSE)</f>
        <v>#N/A</v>
      </c>
      <c r="G205" s="25"/>
      <c r="H205" s="25"/>
      <c r="I205" s="25"/>
      <c r="J205" s="25"/>
      <c r="K205" s="25"/>
      <c r="L205" s="25"/>
      <c r="M205" s="25"/>
      <c r="N205" s="25"/>
      <c r="O205" s="25"/>
      <c r="P205" s="25"/>
      <c r="Q205" s="25"/>
      <c r="R205" s="25"/>
      <c r="S205" s="25"/>
      <c r="T205" s="25"/>
      <c r="U205" s="25"/>
      <c r="V205" s="25"/>
      <c r="W205" s="25"/>
      <c r="X205" s="25"/>
      <c r="Y205" s="25"/>
      <c r="Z205" s="25"/>
    </row>
    <row r="206" spans="1:26" ht="12.75" customHeight="1" x14ac:dyDescent="0.25">
      <c r="A206" s="283"/>
      <c r="B206" s="285"/>
      <c r="C206" s="203"/>
      <c r="D206" s="286">
        <f>VLOOKUP(C206,Itinerario!$D$55:$W$85,18,FALSE)</f>
        <v>0</v>
      </c>
      <c r="E206" s="287">
        <f>VLOOKUP(C206,Itinerario!$D$55:$W$85,19,FALSE)</f>
        <v>0</v>
      </c>
      <c r="F206" s="287" t="e">
        <f>VLOOKUP(C206,Organización_Modular!$F$41:$G$71,2,FALSE)</f>
        <v>#N/A</v>
      </c>
      <c r="G206" s="25"/>
      <c r="H206" s="25"/>
      <c r="I206" s="25"/>
      <c r="J206" s="25"/>
      <c r="K206" s="25"/>
      <c r="L206" s="25"/>
      <c r="M206" s="25"/>
      <c r="N206" s="25"/>
      <c r="O206" s="25"/>
      <c r="P206" s="25"/>
      <c r="Q206" s="25"/>
      <c r="R206" s="25"/>
      <c r="S206" s="25"/>
      <c r="T206" s="25"/>
      <c r="U206" s="25"/>
      <c r="V206" s="25"/>
      <c r="W206" s="25"/>
      <c r="X206" s="25"/>
      <c r="Y206" s="25"/>
      <c r="Z206" s="25"/>
    </row>
    <row r="207" spans="1:26" ht="12.75" customHeight="1" x14ac:dyDescent="0.25">
      <c r="A207" s="283"/>
      <c r="B207" s="285"/>
      <c r="C207" s="203"/>
      <c r="D207" s="286">
        <f>VLOOKUP(C207,Itinerario!$D$55:$W$85,18,FALSE)</f>
        <v>0</v>
      </c>
      <c r="E207" s="287">
        <f>VLOOKUP(C207,Itinerario!$D$55:$W$85,19,FALSE)</f>
        <v>0</v>
      </c>
      <c r="F207" s="287" t="e">
        <f>VLOOKUP(C207,Organización_Modular!$F$41:$G$71,2,FALSE)</f>
        <v>#N/A</v>
      </c>
      <c r="G207" s="25"/>
      <c r="H207" s="25"/>
      <c r="I207" s="25"/>
      <c r="J207" s="25"/>
      <c r="K207" s="25"/>
      <c r="L207" s="25"/>
      <c r="M207" s="25"/>
      <c r="N207" s="25"/>
      <c r="O207" s="25"/>
      <c r="P207" s="25"/>
      <c r="Q207" s="25"/>
      <c r="R207" s="25"/>
      <c r="S207" s="25"/>
      <c r="T207" s="25"/>
      <c r="U207" s="25"/>
      <c r="V207" s="25"/>
      <c r="W207" s="25"/>
      <c r="X207" s="25"/>
      <c r="Y207" s="25"/>
      <c r="Z207" s="25"/>
    </row>
    <row r="208" spans="1:26" ht="12.75" customHeight="1" x14ac:dyDescent="0.25">
      <c r="A208" s="283"/>
      <c r="B208" s="285"/>
      <c r="C208" s="203"/>
      <c r="D208" s="286">
        <f>VLOOKUP(C208,Itinerario!$D$55:$W$85,18,FALSE)</f>
        <v>0</v>
      </c>
      <c r="E208" s="287">
        <f>VLOOKUP(C208,Itinerario!$D$55:$W$85,19,FALSE)</f>
        <v>0</v>
      </c>
      <c r="F208" s="287" t="e">
        <f>VLOOKUP(C208,Organización_Modular!$F$41:$G$71,2,FALSE)</f>
        <v>#N/A</v>
      </c>
      <c r="G208" s="25"/>
      <c r="H208" s="25"/>
      <c r="I208" s="25"/>
      <c r="J208" s="25"/>
      <c r="K208" s="25"/>
      <c r="L208" s="25"/>
      <c r="M208" s="25"/>
      <c r="N208" s="25"/>
      <c r="O208" s="25"/>
      <c r="P208" s="25"/>
      <c r="Q208" s="25"/>
      <c r="R208" s="25"/>
      <c r="S208" s="25"/>
      <c r="T208" s="25"/>
      <c r="U208" s="25"/>
      <c r="V208" s="25"/>
      <c r="W208" s="25"/>
      <c r="X208" s="25"/>
      <c r="Y208" s="25"/>
      <c r="Z208" s="25"/>
    </row>
    <row r="209" spans="1:26" ht="12.75" customHeight="1" x14ac:dyDescent="0.25">
      <c r="A209" s="283"/>
      <c r="B209" s="285"/>
      <c r="C209" s="203"/>
      <c r="D209" s="286">
        <f>VLOOKUP(C209,Itinerario!$D$55:$W$85,18,FALSE)</f>
        <v>0</v>
      </c>
      <c r="E209" s="287">
        <f>VLOOKUP(C209,Itinerario!$D$55:$W$85,19,FALSE)</f>
        <v>0</v>
      </c>
      <c r="F209" s="287" t="e">
        <f>VLOOKUP(C209,Organización_Modular!$F$41:$G$71,2,FALSE)</f>
        <v>#N/A</v>
      </c>
      <c r="G209" s="25"/>
      <c r="H209" s="25"/>
      <c r="I209" s="25"/>
      <c r="J209" s="25"/>
      <c r="K209" s="25"/>
      <c r="L209" s="25"/>
      <c r="M209" s="25"/>
      <c r="N209" s="25"/>
      <c r="O209" s="25"/>
      <c r="P209" s="25"/>
      <c r="Q209" s="25"/>
      <c r="R209" s="25"/>
      <c r="S209" s="25"/>
      <c r="T209" s="25"/>
      <c r="U209" s="25"/>
      <c r="V209" s="25"/>
      <c r="W209" s="25"/>
      <c r="X209" s="25"/>
      <c r="Y209" s="25"/>
      <c r="Z209" s="25"/>
    </row>
    <row r="210" spans="1:26" ht="12.75" customHeight="1" x14ac:dyDescent="0.25">
      <c r="A210" s="283"/>
      <c r="B210" s="285"/>
      <c r="C210" s="203"/>
      <c r="D210" s="286">
        <f>VLOOKUP(C210,Itinerario!$D$55:$W$85,18,FALSE)</f>
        <v>0</v>
      </c>
      <c r="E210" s="287">
        <f>VLOOKUP(C210,Itinerario!$D$55:$W$85,19,FALSE)</f>
        <v>0</v>
      </c>
      <c r="F210" s="287" t="e">
        <f>VLOOKUP(C210,Organización_Modular!$F$41:$G$71,2,FALSE)</f>
        <v>#N/A</v>
      </c>
      <c r="G210" s="25"/>
      <c r="H210" s="25"/>
      <c r="I210" s="25"/>
      <c r="J210" s="25"/>
      <c r="K210" s="25"/>
      <c r="L210" s="25"/>
      <c r="M210" s="25"/>
      <c r="N210" s="25"/>
      <c r="O210" s="25"/>
      <c r="P210" s="25"/>
      <c r="Q210" s="25"/>
      <c r="R210" s="25"/>
      <c r="S210" s="25"/>
      <c r="T210" s="25"/>
      <c r="U210" s="25"/>
      <c r="V210" s="25"/>
      <c r="W210" s="25"/>
      <c r="X210" s="25"/>
      <c r="Y210" s="25"/>
      <c r="Z210" s="25"/>
    </row>
    <row r="211" spans="1:26" ht="12.75" customHeight="1" x14ac:dyDescent="0.25">
      <c r="A211" s="283"/>
      <c r="B211" s="285"/>
      <c r="C211" s="203"/>
      <c r="D211" s="286">
        <f>VLOOKUP(C211,Itinerario!$D$55:$W$85,18,FALSE)</f>
        <v>0</v>
      </c>
      <c r="E211" s="287">
        <f>VLOOKUP(C211,Itinerario!$D$55:$W$85,19,FALSE)</f>
        <v>0</v>
      </c>
      <c r="F211" s="287" t="e">
        <f>VLOOKUP(C211,Organización_Modular!$F$41:$G$71,2,FALSE)</f>
        <v>#N/A</v>
      </c>
      <c r="G211" s="25"/>
      <c r="H211" s="25"/>
      <c r="I211" s="25"/>
      <c r="J211" s="25"/>
      <c r="K211" s="25"/>
      <c r="L211" s="25"/>
      <c r="M211" s="25"/>
      <c r="N211" s="25"/>
      <c r="O211" s="25"/>
      <c r="P211" s="25"/>
      <c r="Q211" s="25"/>
      <c r="R211" s="25"/>
      <c r="S211" s="25"/>
      <c r="T211" s="25"/>
      <c r="U211" s="25"/>
      <c r="V211" s="25"/>
      <c r="W211" s="25"/>
      <c r="X211" s="25"/>
      <c r="Y211" s="25"/>
      <c r="Z211" s="25"/>
    </row>
    <row r="212" spans="1:26" ht="12.75" customHeight="1" x14ac:dyDescent="0.25">
      <c r="A212" s="283"/>
      <c r="B212" s="285"/>
      <c r="C212" s="203"/>
      <c r="D212" s="286">
        <f>VLOOKUP(C212,Itinerario!$D$55:$W$85,18,FALSE)</f>
        <v>0</v>
      </c>
      <c r="E212" s="287">
        <f>VLOOKUP(C212,Itinerario!$D$55:$W$85,19,FALSE)</f>
        <v>0</v>
      </c>
      <c r="F212" s="287" t="e">
        <f>VLOOKUP(C212,Organización_Modular!$F$41:$G$71,2,FALSE)</f>
        <v>#N/A</v>
      </c>
      <c r="G212" s="25"/>
      <c r="H212" s="25"/>
      <c r="I212" s="25"/>
      <c r="J212" s="25"/>
      <c r="K212" s="25"/>
      <c r="L212" s="25"/>
      <c r="M212" s="25"/>
      <c r="N212" s="25"/>
      <c r="O212" s="25"/>
      <c r="P212" s="25"/>
      <c r="Q212" s="25"/>
      <c r="R212" s="25"/>
      <c r="S212" s="25"/>
      <c r="T212" s="25"/>
      <c r="U212" s="25"/>
      <c r="V212" s="25"/>
      <c r="W212" s="25"/>
      <c r="X212" s="25"/>
      <c r="Y212" s="25"/>
      <c r="Z212" s="25"/>
    </row>
    <row r="213" spans="1:26" ht="12.75" customHeight="1" x14ac:dyDescent="0.25">
      <c r="A213" s="283"/>
      <c r="B213" s="285"/>
      <c r="C213" s="203"/>
      <c r="D213" s="286">
        <f>VLOOKUP(C213,Itinerario!$D$55:$W$85,18,FALSE)</f>
        <v>0</v>
      </c>
      <c r="E213" s="287">
        <f>VLOOKUP(C213,Itinerario!$D$55:$W$85,19,FALSE)</f>
        <v>0</v>
      </c>
      <c r="F213" s="287" t="e">
        <f>VLOOKUP(C213,Organización_Modular!$F$41:$G$71,2,FALSE)</f>
        <v>#N/A</v>
      </c>
      <c r="G213" s="25"/>
      <c r="H213" s="25"/>
      <c r="I213" s="25"/>
      <c r="J213" s="25"/>
      <c r="K213" s="25"/>
      <c r="L213" s="25"/>
      <c r="M213" s="25"/>
      <c r="N213" s="25"/>
      <c r="O213" s="25"/>
      <c r="P213" s="25"/>
      <c r="Q213" s="25"/>
      <c r="R213" s="25"/>
      <c r="S213" s="25"/>
      <c r="T213" s="25"/>
      <c r="U213" s="25"/>
      <c r="V213" s="25"/>
      <c r="W213" s="25"/>
      <c r="X213" s="25"/>
      <c r="Y213" s="25"/>
      <c r="Z213" s="25"/>
    </row>
    <row r="214" spans="1:26" ht="12.75" customHeight="1" x14ac:dyDescent="0.25">
      <c r="A214" s="283"/>
      <c r="B214" s="285"/>
      <c r="C214" s="203"/>
      <c r="D214" s="286">
        <f>VLOOKUP(C214,Itinerario!$D$55:$W$85,18,FALSE)</f>
        <v>0</v>
      </c>
      <c r="E214" s="287">
        <f>VLOOKUP(C214,Itinerario!$D$55:$W$85,19,FALSE)</f>
        <v>0</v>
      </c>
      <c r="F214" s="287" t="e">
        <f>VLOOKUP(C214,Organización_Modular!$F$41:$G$71,2,FALSE)</f>
        <v>#N/A</v>
      </c>
      <c r="G214" s="25"/>
      <c r="H214" s="25"/>
      <c r="I214" s="25"/>
      <c r="J214" s="25"/>
      <c r="K214" s="25"/>
      <c r="L214" s="25"/>
      <c r="M214" s="25"/>
      <c r="N214" s="25"/>
      <c r="O214" s="25"/>
      <c r="P214" s="25"/>
      <c r="Q214" s="25"/>
      <c r="R214" s="25"/>
      <c r="S214" s="25"/>
      <c r="T214" s="25"/>
      <c r="U214" s="25"/>
      <c r="V214" s="25"/>
      <c r="W214" s="25"/>
      <c r="X214" s="25"/>
      <c r="Y214" s="25"/>
      <c r="Z214" s="25"/>
    </row>
    <row r="215" spans="1:26" ht="12.75" customHeight="1" x14ac:dyDescent="0.25">
      <c r="A215" s="283"/>
      <c r="B215" s="285"/>
      <c r="C215" s="203"/>
      <c r="D215" s="286">
        <f>VLOOKUP(C215,Itinerario!$D$55:$W$85,18,FALSE)</f>
        <v>0</v>
      </c>
      <c r="E215" s="287">
        <f>VLOOKUP(C215,Itinerario!$D$55:$W$85,19,FALSE)</f>
        <v>0</v>
      </c>
      <c r="F215" s="287" t="e">
        <f>VLOOKUP(C215,Organización_Modular!$F$41:$G$71,2,FALSE)</f>
        <v>#N/A</v>
      </c>
      <c r="G215" s="25"/>
      <c r="H215" s="25"/>
      <c r="I215" s="25"/>
      <c r="J215" s="25"/>
      <c r="K215" s="25"/>
      <c r="L215" s="25"/>
      <c r="M215" s="25"/>
      <c r="N215" s="25"/>
      <c r="O215" s="25"/>
      <c r="P215" s="25"/>
      <c r="Q215" s="25"/>
      <c r="R215" s="25"/>
      <c r="S215" s="25"/>
      <c r="T215" s="25"/>
      <c r="U215" s="25"/>
      <c r="V215" s="25"/>
      <c r="W215" s="25"/>
      <c r="X215" s="25"/>
      <c r="Y215" s="25"/>
      <c r="Z215" s="25"/>
    </row>
    <row r="216" spans="1:26" ht="12.75" customHeight="1" x14ac:dyDescent="0.25">
      <c r="A216" s="283"/>
      <c r="B216" s="285"/>
      <c r="C216" s="203"/>
      <c r="D216" s="286">
        <f>VLOOKUP(C216,Itinerario!$D$55:$W$85,18,FALSE)</f>
        <v>0</v>
      </c>
      <c r="E216" s="287">
        <f>VLOOKUP(C216,Itinerario!$D$55:$W$85,19,FALSE)</f>
        <v>0</v>
      </c>
      <c r="F216" s="287" t="e">
        <f>VLOOKUP(C216,Organización_Modular!$F$41:$G$71,2,FALSE)</f>
        <v>#N/A</v>
      </c>
      <c r="G216" s="25"/>
      <c r="H216" s="25"/>
      <c r="I216" s="25"/>
      <c r="J216" s="25"/>
      <c r="K216" s="25"/>
      <c r="L216" s="25"/>
      <c r="M216" s="25"/>
      <c r="N216" s="25"/>
      <c r="O216" s="25"/>
      <c r="P216" s="25"/>
      <c r="Q216" s="25"/>
      <c r="R216" s="25"/>
      <c r="S216" s="25"/>
      <c r="T216" s="25"/>
      <c r="U216" s="25"/>
      <c r="V216" s="25"/>
      <c r="W216" s="25"/>
      <c r="X216" s="25"/>
      <c r="Y216" s="25"/>
      <c r="Z216" s="25"/>
    </row>
    <row r="217" spans="1:26" ht="12.75" customHeight="1" x14ac:dyDescent="0.25">
      <c r="A217" s="283"/>
      <c r="B217" s="285"/>
      <c r="C217" s="203"/>
      <c r="D217" s="286">
        <f>VLOOKUP(C217,Itinerario!$D$55:$W$85,18,FALSE)</f>
        <v>0</v>
      </c>
      <c r="E217" s="287">
        <f>VLOOKUP(C217,Itinerario!$D$55:$W$85,19,FALSE)</f>
        <v>0</v>
      </c>
      <c r="F217" s="287" t="e">
        <f>VLOOKUP(C217,Organización_Modular!$F$41:$G$71,2,FALSE)</f>
        <v>#N/A</v>
      </c>
      <c r="G217" s="25"/>
      <c r="H217" s="25"/>
      <c r="I217" s="25"/>
      <c r="J217" s="25"/>
      <c r="K217" s="25"/>
      <c r="L217" s="25"/>
      <c r="M217" s="25"/>
      <c r="N217" s="25"/>
      <c r="O217" s="25"/>
      <c r="P217" s="25"/>
      <c r="Q217" s="25"/>
      <c r="R217" s="25"/>
      <c r="S217" s="25"/>
      <c r="T217" s="25"/>
      <c r="U217" s="25"/>
      <c r="V217" s="25"/>
      <c r="W217" s="25"/>
      <c r="X217" s="25"/>
      <c r="Y217" s="25"/>
      <c r="Z217" s="25"/>
    </row>
    <row r="218" spans="1:26" ht="12.75" customHeight="1" x14ac:dyDescent="0.25">
      <c r="A218" s="283"/>
      <c r="B218" s="285"/>
      <c r="C218" s="203"/>
      <c r="D218" s="286">
        <f>VLOOKUP(C218,Itinerario!$D$55:$W$85,18,FALSE)</f>
        <v>0</v>
      </c>
      <c r="E218" s="287">
        <f>VLOOKUP(C218,Itinerario!$D$55:$W$85,19,FALSE)</f>
        <v>0</v>
      </c>
      <c r="F218" s="287" t="e">
        <f>VLOOKUP(C218,Organización_Modular!$F$41:$G$71,2,FALSE)</f>
        <v>#N/A</v>
      </c>
      <c r="G218" s="25"/>
      <c r="H218" s="25"/>
      <c r="I218" s="25"/>
      <c r="J218" s="25"/>
      <c r="K218" s="25"/>
      <c r="L218" s="25"/>
      <c r="M218" s="25"/>
      <c r="N218" s="25"/>
      <c r="O218" s="25"/>
      <c r="P218" s="25"/>
      <c r="Q218" s="25"/>
      <c r="R218" s="25"/>
      <c r="S218" s="25"/>
      <c r="T218" s="25"/>
      <c r="U218" s="25"/>
      <c r="V218" s="25"/>
      <c r="W218" s="25"/>
      <c r="X218" s="25"/>
      <c r="Y218" s="25"/>
      <c r="Z218" s="25"/>
    </row>
    <row r="219" spans="1:26" ht="12.75" customHeight="1" x14ac:dyDescent="0.25">
      <c r="A219" s="283"/>
      <c r="B219" s="285"/>
      <c r="C219" s="203"/>
      <c r="D219" s="286">
        <f>VLOOKUP(C219,Itinerario!$D$55:$W$85,18,FALSE)</f>
        <v>0</v>
      </c>
      <c r="E219" s="287">
        <f>VLOOKUP(C219,Itinerario!$D$55:$W$85,19,FALSE)</f>
        <v>0</v>
      </c>
      <c r="F219" s="287" t="e">
        <f>VLOOKUP(C219,Organización_Modular!$F$41:$G$71,2,FALSE)</f>
        <v>#N/A</v>
      </c>
      <c r="G219" s="25"/>
      <c r="H219" s="25"/>
      <c r="I219" s="25"/>
      <c r="J219" s="25"/>
      <c r="K219" s="25"/>
      <c r="L219" s="25"/>
      <c r="M219" s="25"/>
      <c r="N219" s="25"/>
      <c r="O219" s="25"/>
      <c r="P219" s="25"/>
      <c r="Q219" s="25"/>
      <c r="R219" s="25"/>
      <c r="S219" s="25"/>
      <c r="T219" s="25"/>
      <c r="U219" s="25"/>
      <c r="V219" s="25"/>
      <c r="W219" s="25"/>
      <c r="X219" s="25"/>
      <c r="Y219" s="25"/>
      <c r="Z219" s="25"/>
    </row>
    <row r="220" spans="1:26" ht="12.75" customHeight="1" x14ac:dyDescent="0.25">
      <c r="A220" s="283"/>
      <c r="B220" s="285"/>
      <c r="C220" s="203"/>
      <c r="D220" s="286">
        <f>VLOOKUP(C220,Itinerario!$D$55:$W$85,18,FALSE)</f>
        <v>0</v>
      </c>
      <c r="E220" s="287">
        <f>VLOOKUP(C220,Itinerario!$D$55:$W$85,19,FALSE)</f>
        <v>0</v>
      </c>
      <c r="F220" s="287" t="e">
        <f>VLOOKUP(C220,Organización_Modular!$F$41:$G$71,2,FALSE)</f>
        <v>#N/A</v>
      </c>
      <c r="G220" s="25"/>
      <c r="H220" s="25"/>
      <c r="I220" s="25"/>
      <c r="J220" s="25"/>
      <c r="K220" s="25"/>
      <c r="L220" s="25"/>
      <c r="M220" s="25"/>
      <c r="N220" s="25"/>
      <c r="O220" s="25"/>
      <c r="P220" s="25"/>
      <c r="Q220" s="25"/>
      <c r="R220" s="25"/>
      <c r="S220" s="25"/>
      <c r="T220" s="25"/>
      <c r="U220" s="25"/>
      <c r="V220" s="25"/>
      <c r="W220" s="25"/>
      <c r="X220" s="25"/>
      <c r="Y220" s="25"/>
      <c r="Z220" s="25"/>
    </row>
    <row r="221" spans="1:26" ht="12.75" customHeight="1" x14ac:dyDescent="0.25">
      <c r="A221" s="283"/>
      <c r="B221" s="285"/>
      <c r="C221" s="203"/>
      <c r="D221" s="286">
        <f>VLOOKUP(C221,Itinerario!$D$55:$W$85,18,FALSE)</f>
        <v>0</v>
      </c>
      <c r="E221" s="287">
        <f>VLOOKUP(C221,Itinerario!$D$55:$W$85,19,FALSE)</f>
        <v>0</v>
      </c>
      <c r="F221" s="287" t="e">
        <f>VLOOKUP(C221,Organización_Modular!$F$41:$G$71,2,FALSE)</f>
        <v>#N/A</v>
      </c>
      <c r="G221" s="25"/>
      <c r="H221" s="25"/>
      <c r="I221" s="25"/>
      <c r="J221" s="25"/>
      <c r="K221" s="25"/>
      <c r="L221" s="25"/>
      <c r="M221" s="25"/>
      <c r="N221" s="25"/>
      <c r="O221" s="25"/>
      <c r="P221" s="25"/>
      <c r="Q221" s="25"/>
      <c r="R221" s="25"/>
      <c r="S221" s="25"/>
      <c r="T221" s="25"/>
      <c r="U221" s="25"/>
      <c r="V221" s="25"/>
      <c r="W221" s="25"/>
      <c r="X221" s="25"/>
      <c r="Y221" s="25"/>
      <c r="Z221" s="25"/>
    </row>
    <row r="222" spans="1:26" ht="12.75" customHeight="1" x14ac:dyDescent="0.25">
      <c r="A222" s="283"/>
      <c r="B222" s="285"/>
      <c r="C222" s="203"/>
      <c r="D222" s="286">
        <f>VLOOKUP(C222,Itinerario!$D$55:$W$85,18,FALSE)</f>
        <v>0</v>
      </c>
      <c r="E222" s="287">
        <f>VLOOKUP(C222,Itinerario!$D$55:$W$85,19,FALSE)</f>
        <v>0</v>
      </c>
      <c r="F222" s="287" t="e">
        <f>VLOOKUP(C222,Organización_Modular!$F$41:$G$71,2,FALSE)</f>
        <v>#N/A</v>
      </c>
      <c r="G222" s="25"/>
      <c r="H222" s="25"/>
      <c r="I222" s="25"/>
      <c r="J222" s="25"/>
      <c r="K222" s="25"/>
      <c r="L222" s="25"/>
      <c r="M222" s="25"/>
      <c r="N222" s="25"/>
      <c r="O222" s="25"/>
      <c r="P222" s="25"/>
      <c r="Q222" s="25"/>
      <c r="R222" s="25"/>
      <c r="S222" s="25"/>
      <c r="T222" s="25"/>
      <c r="U222" s="25"/>
      <c r="V222" s="25"/>
      <c r="W222" s="25"/>
      <c r="X222" s="25"/>
      <c r="Y222" s="25"/>
      <c r="Z222" s="25"/>
    </row>
    <row r="223" spans="1:26" ht="12.75" customHeight="1" x14ac:dyDescent="0.25">
      <c r="A223" s="283"/>
      <c r="B223" s="285"/>
      <c r="C223" s="203"/>
      <c r="D223" s="286">
        <f>VLOOKUP(C223,Itinerario!$D$55:$W$85,18,FALSE)</f>
        <v>0</v>
      </c>
      <c r="E223" s="287">
        <f>VLOOKUP(C223,Itinerario!$D$55:$W$85,19,FALSE)</f>
        <v>0</v>
      </c>
      <c r="F223" s="287" t="e">
        <f>VLOOKUP(C223,Organización_Modular!$F$41:$G$71,2,FALSE)</f>
        <v>#N/A</v>
      </c>
      <c r="G223" s="25"/>
      <c r="H223" s="25"/>
      <c r="I223" s="25"/>
      <c r="J223" s="25"/>
      <c r="K223" s="25"/>
      <c r="L223" s="25"/>
      <c r="M223" s="25"/>
      <c r="N223" s="25"/>
      <c r="O223" s="25"/>
      <c r="P223" s="25"/>
      <c r="Q223" s="25"/>
      <c r="R223" s="25"/>
      <c r="S223" s="25"/>
      <c r="T223" s="25"/>
      <c r="U223" s="25"/>
      <c r="V223" s="25"/>
      <c r="W223" s="25"/>
      <c r="X223" s="25"/>
      <c r="Y223" s="25"/>
      <c r="Z223" s="25"/>
    </row>
    <row r="224" spans="1:26" ht="12.75" customHeight="1" x14ac:dyDescent="0.25">
      <c r="A224" s="283"/>
      <c r="B224" s="285"/>
      <c r="C224" s="203"/>
      <c r="D224" s="286">
        <f>VLOOKUP(C224,Itinerario!$D$55:$W$85,18,FALSE)</f>
        <v>0</v>
      </c>
      <c r="E224" s="287">
        <f>VLOOKUP(C224,Itinerario!$D$55:$W$85,19,FALSE)</f>
        <v>0</v>
      </c>
      <c r="F224" s="287" t="e">
        <f>VLOOKUP(C224,Organización_Modular!$F$41:$G$71,2,FALSE)</f>
        <v>#N/A</v>
      </c>
      <c r="G224" s="25"/>
      <c r="H224" s="25"/>
      <c r="I224" s="25"/>
      <c r="J224" s="25"/>
      <c r="K224" s="25"/>
      <c r="L224" s="25"/>
      <c r="M224" s="25"/>
      <c r="N224" s="25"/>
      <c r="O224" s="25"/>
      <c r="P224" s="25"/>
      <c r="Q224" s="25"/>
      <c r="R224" s="25"/>
      <c r="S224" s="25"/>
      <c r="T224" s="25"/>
      <c r="U224" s="25"/>
      <c r="V224" s="25"/>
      <c r="W224" s="25"/>
      <c r="X224" s="25"/>
      <c r="Y224" s="25"/>
      <c r="Z224" s="25"/>
    </row>
    <row r="225" spans="1:26" ht="12.75" customHeight="1" x14ac:dyDescent="0.25">
      <c r="A225" s="283"/>
      <c r="B225" s="285"/>
      <c r="C225" s="203"/>
      <c r="D225" s="286">
        <f>VLOOKUP(C225,Itinerario!$D$55:$W$85,18,FALSE)</f>
        <v>0</v>
      </c>
      <c r="E225" s="287">
        <f>VLOOKUP(C225,Itinerario!$D$55:$W$85,19,FALSE)</f>
        <v>0</v>
      </c>
      <c r="F225" s="287" t="e">
        <f>VLOOKUP(C225,Organización_Modular!$F$41:$G$71,2,FALSE)</f>
        <v>#N/A</v>
      </c>
      <c r="G225" s="25"/>
      <c r="H225" s="25"/>
      <c r="I225" s="25"/>
      <c r="J225" s="25"/>
      <c r="K225" s="25"/>
      <c r="L225" s="25"/>
      <c r="M225" s="25"/>
      <c r="N225" s="25"/>
      <c r="O225" s="25"/>
      <c r="P225" s="25"/>
      <c r="Q225" s="25"/>
      <c r="R225" s="25"/>
      <c r="S225" s="25"/>
      <c r="T225" s="25"/>
      <c r="U225" s="25"/>
      <c r="V225" s="25"/>
      <c r="W225" s="25"/>
      <c r="X225" s="25"/>
      <c r="Y225" s="25"/>
      <c r="Z225" s="25"/>
    </row>
    <row r="226" spans="1:26" ht="12.75" customHeight="1" x14ac:dyDescent="0.25">
      <c r="A226" s="283"/>
      <c r="B226" s="285"/>
      <c r="C226" s="203"/>
      <c r="D226" s="286">
        <f>VLOOKUP(C226,Itinerario!$D$55:$W$85,18,FALSE)</f>
        <v>0</v>
      </c>
      <c r="E226" s="287">
        <f>VLOOKUP(C226,Itinerario!$D$55:$W$85,19,FALSE)</f>
        <v>0</v>
      </c>
      <c r="F226" s="287" t="e">
        <f>VLOOKUP(C226,Organización_Modular!$F$41:$G$71,2,FALSE)</f>
        <v>#N/A</v>
      </c>
      <c r="G226" s="25"/>
      <c r="H226" s="25"/>
      <c r="I226" s="25"/>
      <c r="J226" s="25"/>
      <c r="K226" s="25"/>
      <c r="L226" s="25"/>
      <c r="M226" s="25"/>
      <c r="N226" s="25"/>
      <c r="O226" s="25"/>
      <c r="P226" s="25"/>
      <c r="Q226" s="25"/>
      <c r="R226" s="25"/>
      <c r="S226" s="25"/>
      <c r="T226" s="25"/>
      <c r="U226" s="25"/>
      <c r="V226" s="25"/>
      <c r="W226" s="25"/>
      <c r="X226" s="25"/>
      <c r="Y226" s="25"/>
      <c r="Z226" s="25"/>
    </row>
    <row r="227" spans="1:26" ht="12.75" customHeight="1" x14ac:dyDescent="0.25">
      <c r="A227" s="283"/>
      <c r="B227" s="285"/>
      <c r="C227" s="203"/>
      <c r="D227" s="286">
        <f>VLOOKUP(C227,Itinerario!$D$55:$W$85,18,FALSE)</f>
        <v>0</v>
      </c>
      <c r="E227" s="287">
        <f>VLOOKUP(C227,Itinerario!$D$55:$W$85,19,FALSE)</f>
        <v>0</v>
      </c>
      <c r="F227" s="287" t="e">
        <f>VLOOKUP(C227,Organización_Modular!$F$41:$G$71,2,FALSE)</f>
        <v>#N/A</v>
      </c>
      <c r="G227" s="25"/>
      <c r="H227" s="25"/>
      <c r="I227" s="25"/>
      <c r="J227" s="25"/>
      <c r="K227" s="25"/>
      <c r="L227" s="25"/>
      <c r="M227" s="25"/>
      <c r="N227" s="25"/>
      <c r="O227" s="25"/>
      <c r="P227" s="25"/>
      <c r="Q227" s="25"/>
      <c r="R227" s="25"/>
      <c r="S227" s="25"/>
      <c r="T227" s="25"/>
      <c r="U227" s="25"/>
      <c r="V227" s="25"/>
      <c r="W227" s="25"/>
      <c r="X227" s="25"/>
      <c r="Y227" s="25"/>
      <c r="Z227" s="25"/>
    </row>
    <row r="228" spans="1:26" ht="12.75" customHeight="1" x14ac:dyDescent="0.25">
      <c r="A228" s="283"/>
      <c r="B228" s="285"/>
      <c r="C228" s="203"/>
      <c r="D228" s="286">
        <f>VLOOKUP(C228,Itinerario!$D$55:$W$85,18,FALSE)</f>
        <v>0</v>
      </c>
      <c r="E228" s="287">
        <f>VLOOKUP(C228,Itinerario!$D$55:$W$85,19,FALSE)</f>
        <v>0</v>
      </c>
      <c r="F228" s="287" t="e">
        <f>VLOOKUP(C228,Organización_Modular!$F$41:$G$71,2,FALSE)</f>
        <v>#N/A</v>
      </c>
      <c r="G228" s="25"/>
      <c r="H228" s="25"/>
      <c r="I228" s="25"/>
      <c r="J228" s="25"/>
      <c r="K228" s="25"/>
      <c r="L228" s="25"/>
      <c r="M228" s="25"/>
      <c r="N228" s="25"/>
      <c r="O228" s="25"/>
      <c r="P228" s="25"/>
      <c r="Q228" s="25"/>
      <c r="R228" s="25"/>
      <c r="S228" s="25"/>
      <c r="T228" s="25"/>
      <c r="U228" s="25"/>
      <c r="V228" s="25"/>
      <c r="W228" s="25"/>
      <c r="X228" s="25"/>
      <c r="Y228" s="25"/>
      <c r="Z228" s="25"/>
    </row>
    <row r="229" spans="1:26" ht="12.75" customHeight="1" x14ac:dyDescent="0.25">
      <c r="A229" s="283"/>
      <c r="B229" s="285"/>
      <c r="C229" s="203"/>
      <c r="D229" s="286">
        <f>VLOOKUP(C229,Itinerario!$D$55:$W$85,18,FALSE)</f>
        <v>0</v>
      </c>
      <c r="E229" s="287">
        <f>VLOOKUP(C229,Itinerario!$D$55:$W$85,19,FALSE)</f>
        <v>0</v>
      </c>
      <c r="F229" s="287" t="e">
        <f>VLOOKUP(C229,Organización_Modular!$F$41:$G$71,2,FALSE)</f>
        <v>#N/A</v>
      </c>
      <c r="G229" s="25"/>
      <c r="H229" s="25"/>
      <c r="I229" s="25"/>
      <c r="J229" s="25"/>
      <c r="K229" s="25"/>
      <c r="L229" s="25"/>
      <c r="M229" s="25"/>
      <c r="N229" s="25"/>
      <c r="O229" s="25"/>
      <c r="P229" s="25"/>
      <c r="Q229" s="25"/>
      <c r="R229" s="25"/>
      <c r="S229" s="25"/>
      <c r="T229" s="25"/>
      <c r="U229" s="25"/>
      <c r="V229" s="25"/>
      <c r="W229" s="25"/>
      <c r="X229" s="25"/>
      <c r="Y229" s="25"/>
      <c r="Z229" s="25"/>
    </row>
    <row r="230" spans="1:26" ht="12.75" customHeight="1" x14ac:dyDescent="0.25">
      <c r="A230" s="283"/>
      <c r="B230" s="285"/>
      <c r="C230" s="203"/>
      <c r="D230" s="286">
        <f>VLOOKUP(C230,Itinerario!$D$55:$W$85,18,FALSE)</f>
        <v>0</v>
      </c>
      <c r="E230" s="287">
        <f>VLOOKUP(C230,Itinerario!$D$55:$W$85,19,FALSE)</f>
        <v>0</v>
      </c>
      <c r="F230" s="287" t="e">
        <f>VLOOKUP(C230,Organización_Modular!$F$41:$G$71,2,FALSE)</f>
        <v>#N/A</v>
      </c>
      <c r="G230" s="25"/>
      <c r="H230" s="25"/>
      <c r="I230" s="25"/>
      <c r="J230" s="25"/>
      <c r="K230" s="25"/>
      <c r="L230" s="25"/>
      <c r="M230" s="25"/>
      <c r="N230" s="25"/>
      <c r="O230" s="25"/>
      <c r="P230" s="25"/>
      <c r="Q230" s="25"/>
      <c r="R230" s="25"/>
      <c r="S230" s="25"/>
      <c r="T230" s="25"/>
      <c r="U230" s="25"/>
      <c r="V230" s="25"/>
      <c r="W230" s="25"/>
      <c r="X230" s="25"/>
      <c r="Y230" s="25"/>
      <c r="Z230" s="25"/>
    </row>
    <row r="231" spans="1:26" ht="12.75" customHeight="1" x14ac:dyDescent="0.25">
      <c r="A231" s="283"/>
      <c r="B231" s="285"/>
      <c r="C231" s="203"/>
      <c r="D231" s="286">
        <f>VLOOKUP(C231,Itinerario!$D$55:$W$85,18,FALSE)</f>
        <v>0</v>
      </c>
      <c r="E231" s="287">
        <f>VLOOKUP(C231,Itinerario!$D$55:$W$85,19,FALSE)</f>
        <v>0</v>
      </c>
      <c r="F231" s="287" t="e">
        <f>VLOOKUP(C231,Organización_Modular!$F$41:$G$71,2,FALSE)</f>
        <v>#N/A</v>
      </c>
      <c r="G231" s="25"/>
      <c r="H231" s="25"/>
      <c r="I231" s="25"/>
      <c r="J231" s="25"/>
      <c r="K231" s="25"/>
      <c r="L231" s="25"/>
      <c r="M231" s="25"/>
      <c r="N231" s="25"/>
      <c r="O231" s="25"/>
      <c r="P231" s="25"/>
      <c r="Q231" s="25"/>
      <c r="R231" s="25"/>
      <c r="S231" s="25"/>
      <c r="T231" s="25"/>
      <c r="U231" s="25"/>
      <c r="V231" s="25"/>
      <c r="W231" s="25"/>
      <c r="X231" s="25"/>
      <c r="Y231" s="25"/>
      <c r="Z231" s="25"/>
    </row>
    <row r="232" spans="1:26" ht="12.75" customHeight="1" x14ac:dyDescent="0.25">
      <c r="A232" s="283"/>
      <c r="B232" s="285"/>
      <c r="C232" s="203"/>
      <c r="D232" s="286">
        <f>VLOOKUP(C232,Itinerario!$D$55:$W$85,18,FALSE)</f>
        <v>0</v>
      </c>
      <c r="E232" s="287">
        <f>VLOOKUP(C232,Itinerario!$D$55:$W$85,19,FALSE)</f>
        <v>0</v>
      </c>
      <c r="F232" s="287" t="e">
        <f>VLOOKUP(C232,Organización_Modular!$F$41:$G$71,2,FALSE)</f>
        <v>#N/A</v>
      </c>
      <c r="G232" s="25"/>
      <c r="H232" s="25"/>
      <c r="I232" s="25"/>
      <c r="J232" s="25"/>
      <c r="K232" s="25"/>
      <c r="L232" s="25"/>
      <c r="M232" s="25"/>
      <c r="N232" s="25"/>
      <c r="O232" s="25"/>
      <c r="P232" s="25"/>
      <c r="Q232" s="25"/>
      <c r="R232" s="25"/>
      <c r="S232" s="25"/>
      <c r="T232" s="25"/>
      <c r="U232" s="25"/>
      <c r="V232" s="25"/>
      <c r="W232" s="25"/>
      <c r="X232" s="25"/>
      <c r="Y232" s="25"/>
      <c r="Z232" s="25"/>
    </row>
    <row r="233" spans="1:26" ht="12.75" customHeight="1" x14ac:dyDescent="0.25">
      <c r="A233" s="283"/>
      <c r="B233" s="285"/>
      <c r="C233" s="203"/>
      <c r="D233" s="286">
        <f>VLOOKUP(C233,Itinerario!$D$55:$W$85,18,FALSE)</f>
        <v>0</v>
      </c>
      <c r="E233" s="287">
        <f>VLOOKUP(C233,Itinerario!$D$55:$W$85,19,FALSE)</f>
        <v>0</v>
      </c>
      <c r="F233" s="287" t="e">
        <f>VLOOKUP(C233,Organización_Modular!$F$41:$G$71,2,FALSE)</f>
        <v>#N/A</v>
      </c>
      <c r="G233" s="25"/>
      <c r="H233" s="25"/>
      <c r="I233" s="25"/>
      <c r="J233" s="25"/>
      <c r="K233" s="25"/>
      <c r="L233" s="25"/>
      <c r="M233" s="25"/>
      <c r="N233" s="25"/>
      <c r="O233" s="25"/>
      <c r="P233" s="25"/>
      <c r="Q233" s="25"/>
      <c r="R233" s="25"/>
      <c r="S233" s="25"/>
      <c r="T233" s="25"/>
      <c r="U233" s="25"/>
      <c r="V233" s="25"/>
      <c r="W233" s="25"/>
      <c r="X233" s="25"/>
      <c r="Y233" s="25"/>
      <c r="Z233" s="25"/>
    </row>
    <row r="234" spans="1:26" ht="12.75" customHeight="1" x14ac:dyDescent="0.25">
      <c r="A234" s="283"/>
      <c r="B234" s="285"/>
      <c r="C234" s="203"/>
      <c r="D234" s="286">
        <f>VLOOKUP(C234,Itinerario!$D$55:$W$85,18,FALSE)</f>
        <v>0</v>
      </c>
      <c r="E234" s="287">
        <f>VLOOKUP(C234,Itinerario!$D$55:$W$85,19,FALSE)</f>
        <v>0</v>
      </c>
      <c r="F234" s="287" t="e">
        <f>VLOOKUP(C234,Organización_Modular!$F$41:$G$71,2,FALSE)</f>
        <v>#N/A</v>
      </c>
      <c r="G234" s="25"/>
      <c r="H234" s="25"/>
      <c r="I234" s="25"/>
      <c r="J234" s="25"/>
      <c r="K234" s="25"/>
      <c r="L234" s="25"/>
      <c r="M234" s="25"/>
      <c r="N234" s="25"/>
      <c r="O234" s="25"/>
      <c r="P234" s="25"/>
      <c r="Q234" s="25"/>
      <c r="R234" s="25"/>
      <c r="S234" s="25"/>
      <c r="T234" s="25"/>
      <c r="U234" s="25"/>
      <c r="V234" s="25"/>
      <c r="W234" s="25"/>
      <c r="X234" s="25"/>
      <c r="Y234" s="25"/>
      <c r="Z234" s="25"/>
    </row>
    <row r="235" spans="1:26" ht="12.75" customHeight="1" x14ac:dyDescent="0.25">
      <c r="A235" s="283"/>
      <c r="B235" s="285"/>
      <c r="C235" s="203"/>
      <c r="D235" s="286">
        <f>VLOOKUP(C235,Itinerario!$D$55:$W$85,18,FALSE)</f>
        <v>0</v>
      </c>
      <c r="E235" s="287">
        <f>VLOOKUP(C235,Itinerario!$D$55:$W$85,19,FALSE)</f>
        <v>0</v>
      </c>
      <c r="F235" s="287" t="e">
        <f>VLOOKUP(C235,Organización_Modular!$F$41:$G$71,2,FALSE)</f>
        <v>#N/A</v>
      </c>
      <c r="G235" s="25"/>
      <c r="H235" s="25"/>
      <c r="I235" s="25"/>
      <c r="J235" s="25"/>
      <c r="K235" s="25"/>
      <c r="L235" s="25"/>
      <c r="M235" s="25"/>
      <c r="N235" s="25"/>
      <c r="O235" s="25"/>
      <c r="P235" s="25"/>
      <c r="Q235" s="25"/>
      <c r="R235" s="25"/>
      <c r="S235" s="25"/>
      <c r="T235" s="25"/>
      <c r="U235" s="25"/>
      <c r="V235" s="25"/>
      <c r="W235" s="25"/>
      <c r="X235" s="25"/>
      <c r="Y235" s="25"/>
      <c r="Z235" s="25"/>
    </row>
    <row r="236" spans="1:26" ht="12.75" customHeight="1" x14ac:dyDescent="0.25">
      <c r="A236" s="283"/>
      <c r="B236" s="285"/>
      <c r="C236" s="203"/>
      <c r="D236" s="286">
        <f>VLOOKUP(C236,Itinerario!$D$55:$W$85,18,FALSE)</f>
        <v>0</v>
      </c>
      <c r="E236" s="287">
        <f>VLOOKUP(C236,Itinerario!$D$55:$W$85,19,FALSE)</f>
        <v>0</v>
      </c>
      <c r="F236" s="287" t="e">
        <f>VLOOKUP(C236,Organización_Modular!$F$41:$G$71,2,FALSE)</f>
        <v>#N/A</v>
      </c>
      <c r="G236" s="25"/>
      <c r="H236" s="25"/>
      <c r="I236" s="25"/>
      <c r="J236" s="25"/>
      <c r="K236" s="25"/>
      <c r="L236" s="25"/>
      <c r="M236" s="25"/>
      <c r="N236" s="25"/>
      <c r="O236" s="25"/>
      <c r="P236" s="25"/>
      <c r="Q236" s="25"/>
      <c r="R236" s="25"/>
      <c r="S236" s="25"/>
      <c r="T236" s="25"/>
      <c r="U236" s="25"/>
      <c r="V236" s="25"/>
      <c r="W236" s="25"/>
      <c r="X236" s="25"/>
      <c r="Y236" s="25"/>
      <c r="Z236" s="25"/>
    </row>
    <row r="237" spans="1:26" ht="12.75" customHeight="1" x14ac:dyDescent="0.25">
      <c r="A237" s="283"/>
      <c r="B237" s="285"/>
      <c r="C237" s="203"/>
      <c r="D237" s="286">
        <f>VLOOKUP(C237,Itinerario!$D$55:$W$85,18,FALSE)</f>
        <v>0</v>
      </c>
      <c r="E237" s="287">
        <f>VLOOKUP(C237,Itinerario!$D$55:$W$85,19,FALSE)</f>
        <v>0</v>
      </c>
      <c r="F237" s="287" t="e">
        <f>VLOOKUP(C237,Organización_Modular!$F$41:$G$71,2,FALSE)</f>
        <v>#N/A</v>
      </c>
      <c r="G237" s="25"/>
      <c r="H237" s="25"/>
      <c r="I237" s="25"/>
      <c r="J237" s="25"/>
      <c r="K237" s="25"/>
      <c r="L237" s="25"/>
      <c r="M237" s="25"/>
      <c r="N237" s="25"/>
      <c r="O237" s="25"/>
      <c r="P237" s="25"/>
      <c r="Q237" s="25"/>
      <c r="R237" s="25"/>
      <c r="S237" s="25"/>
      <c r="T237" s="25"/>
      <c r="U237" s="25"/>
      <c r="V237" s="25"/>
      <c r="W237" s="25"/>
      <c r="X237" s="25"/>
      <c r="Y237" s="25"/>
      <c r="Z237" s="25"/>
    </row>
    <row r="238" spans="1:26" ht="12.75" customHeight="1" x14ac:dyDescent="0.25">
      <c r="A238" s="283"/>
      <c r="B238" s="285"/>
      <c r="C238" s="203"/>
      <c r="D238" s="286">
        <f>VLOOKUP(C238,Itinerario!$D$55:$W$85,18,FALSE)</f>
        <v>0</v>
      </c>
      <c r="E238" s="287">
        <f>VLOOKUP(C238,Itinerario!$D$55:$W$85,19,FALSE)</f>
        <v>0</v>
      </c>
      <c r="F238" s="287" t="e">
        <f>VLOOKUP(C238,Organización_Modular!$F$41:$G$71,2,FALSE)</f>
        <v>#N/A</v>
      </c>
      <c r="G238" s="25"/>
      <c r="H238" s="25"/>
      <c r="I238" s="25"/>
      <c r="J238" s="25"/>
      <c r="K238" s="25"/>
      <c r="L238" s="25"/>
      <c r="M238" s="25"/>
      <c r="N238" s="25"/>
      <c r="O238" s="25"/>
      <c r="P238" s="25"/>
      <c r="Q238" s="25"/>
      <c r="R238" s="25"/>
      <c r="S238" s="25"/>
      <c r="T238" s="25"/>
      <c r="U238" s="25"/>
      <c r="V238" s="25"/>
      <c r="W238" s="25"/>
      <c r="X238" s="25"/>
      <c r="Y238" s="25"/>
      <c r="Z238" s="25"/>
    </row>
    <row r="239" spans="1:26" ht="12.75" customHeight="1" x14ac:dyDescent="0.25">
      <c r="A239" s="283"/>
      <c r="B239" s="285"/>
      <c r="C239" s="203"/>
      <c r="D239" s="286">
        <f>VLOOKUP(C239,Itinerario!$D$55:$W$85,18,FALSE)</f>
        <v>0</v>
      </c>
      <c r="E239" s="287">
        <f>VLOOKUP(C239,Itinerario!$D$55:$W$85,19,FALSE)</f>
        <v>0</v>
      </c>
      <c r="F239" s="287" t="e">
        <f>VLOOKUP(C239,Organización_Modular!$F$41:$G$71,2,FALSE)</f>
        <v>#N/A</v>
      </c>
      <c r="G239" s="25"/>
      <c r="H239" s="25"/>
      <c r="I239" s="25"/>
      <c r="J239" s="25"/>
      <c r="K239" s="25"/>
      <c r="L239" s="25"/>
      <c r="M239" s="25"/>
      <c r="N239" s="25"/>
      <c r="O239" s="25"/>
      <c r="P239" s="25"/>
      <c r="Q239" s="25"/>
      <c r="R239" s="25"/>
      <c r="S239" s="25"/>
      <c r="T239" s="25"/>
      <c r="U239" s="25"/>
      <c r="V239" s="25"/>
      <c r="W239" s="25"/>
      <c r="X239" s="25"/>
      <c r="Y239" s="25"/>
      <c r="Z239" s="25"/>
    </row>
    <row r="240" spans="1:26" ht="12.75" customHeight="1" x14ac:dyDescent="0.25">
      <c r="A240" s="283"/>
      <c r="B240" s="285"/>
      <c r="C240" s="203"/>
      <c r="D240" s="286">
        <f>VLOOKUP(C240,Itinerario!$D$55:$W$85,18,FALSE)</f>
        <v>0</v>
      </c>
      <c r="E240" s="287">
        <f>VLOOKUP(C240,Itinerario!$D$55:$W$85,19,FALSE)</f>
        <v>0</v>
      </c>
      <c r="F240" s="287" t="e">
        <f>VLOOKUP(C240,Organización_Modular!$F$41:$G$71,2,FALSE)</f>
        <v>#N/A</v>
      </c>
      <c r="G240" s="25"/>
      <c r="H240" s="25"/>
      <c r="I240" s="25"/>
      <c r="J240" s="25"/>
      <c r="K240" s="25"/>
      <c r="L240" s="25"/>
      <c r="M240" s="25"/>
      <c r="N240" s="25"/>
      <c r="O240" s="25"/>
      <c r="P240" s="25"/>
      <c r="Q240" s="25"/>
      <c r="R240" s="25"/>
      <c r="S240" s="25"/>
      <c r="T240" s="25"/>
      <c r="U240" s="25"/>
      <c r="V240" s="25"/>
      <c r="W240" s="25"/>
      <c r="X240" s="25"/>
      <c r="Y240" s="25"/>
      <c r="Z240" s="25"/>
    </row>
    <row r="241" spans="1:26" ht="12.75" customHeight="1" x14ac:dyDescent="0.25">
      <c r="A241" s="283"/>
      <c r="B241" s="285"/>
      <c r="C241" s="203"/>
      <c r="D241" s="286">
        <f>VLOOKUP(C241,Itinerario!$D$55:$W$85,18,FALSE)</f>
        <v>0</v>
      </c>
      <c r="E241" s="287">
        <f>VLOOKUP(C241,Itinerario!$D$55:$W$85,19,FALSE)</f>
        <v>0</v>
      </c>
      <c r="F241" s="287" t="e">
        <f>VLOOKUP(C241,Organización_Modular!$F$41:$G$71,2,FALSE)</f>
        <v>#N/A</v>
      </c>
      <c r="G241" s="25"/>
      <c r="H241" s="25"/>
      <c r="I241" s="25"/>
      <c r="J241" s="25"/>
      <c r="K241" s="25"/>
      <c r="L241" s="25"/>
      <c r="M241" s="25"/>
      <c r="N241" s="25"/>
      <c r="O241" s="25"/>
      <c r="P241" s="25"/>
      <c r="Q241" s="25"/>
      <c r="R241" s="25"/>
      <c r="S241" s="25"/>
      <c r="T241" s="25"/>
      <c r="U241" s="25"/>
      <c r="V241" s="25"/>
      <c r="W241" s="25"/>
      <c r="X241" s="25"/>
      <c r="Y241" s="25"/>
      <c r="Z241" s="25"/>
    </row>
    <row r="242" spans="1:26" ht="12.75" customHeight="1" x14ac:dyDescent="0.25">
      <c r="A242" s="283"/>
      <c r="B242" s="285"/>
      <c r="C242" s="203"/>
      <c r="D242" s="286">
        <f>VLOOKUP(C242,Itinerario!$D$55:$W$85,18,FALSE)</f>
        <v>0</v>
      </c>
      <c r="E242" s="287">
        <f>VLOOKUP(C242,Itinerario!$D$55:$W$85,19,FALSE)</f>
        <v>0</v>
      </c>
      <c r="F242" s="287" t="e">
        <f>VLOOKUP(C242,Organización_Modular!$F$41:$G$71,2,FALSE)</f>
        <v>#N/A</v>
      </c>
      <c r="G242" s="25"/>
      <c r="H242" s="25"/>
      <c r="I242" s="25"/>
      <c r="J242" s="25"/>
      <c r="K242" s="25"/>
      <c r="L242" s="25"/>
      <c r="M242" s="25"/>
      <c r="N242" s="25"/>
      <c r="O242" s="25"/>
      <c r="P242" s="25"/>
      <c r="Q242" s="25"/>
      <c r="R242" s="25"/>
      <c r="S242" s="25"/>
      <c r="T242" s="25"/>
      <c r="U242" s="25"/>
      <c r="V242" s="25"/>
      <c r="W242" s="25"/>
      <c r="X242" s="25"/>
      <c r="Y242" s="25"/>
      <c r="Z242" s="25"/>
    </row>
    <row r="243" spans="1:26" ht="12.75" customHeight="1" x14ac:dyDescent="0.25">
      <c r="A243" s="283"/>
      <c r="B243" s="285"/>
      <c r="C243" s="203"/>
      <c r="D243" s="286">
        <f>VLOOKUP(C243,Itinerario!$D$55:$W$85,18,FALSE)</f>
        <v>0</v>
      </c>
      <c r="E243" s="287">
        <f>VLOOKUP(C243,Itinerario!$D$55:$W$85,19,FALSE)</f>
        <v>0</v>
      </c>
      <c r="F243" s="287" t="e">
        <f>VLOOKUP(C243,Organización_Modular!$F$41:$G$71,2,FALSE)</f>
        <v>#N/A</v>
      </c>
      <c r="G243" s="25"/>
      <c r="H243" s="25"/>
      <c r="I243" s="25"/>
      <c r="J243" s="25"/>
      <c r="K243" s="25"/>
      <c r="L243" s="25"/>
      <c r="M243" s="25"/>
      <c r="N243" s="25"/>
      <c r="O243" s="25"/>
      <c r="P243" s="25"/>
      <c r="Q243" s="25"/>
      <c r="R243" s="25"/>
      <c r="S243" s="25"/>
      <c r="T243" s="25"/>
      <c r="U243" s="25"/>
      <c r="V243" s="25"/>
      <c r="W243" s="25"/>
      <c r="X243" s="25"/>
      <c r="Y243" s="25"/>
      <c r="Z243" s="25"/>
    </row>
    <row r="244" spans="1:26" ht="12.75" customHeight="1" x14ac:dyDescent="0.25">
      <c r="A244" s="283"/>
      <c r="B244" s="285"/>
      <c r="C244" s="203"/>
      <c r="D244" s="286">
        <f>VLOOKUP(C244,Itinerario!$D$55:$W$85,18,FALSE)</f>
        <v>0</v>
      </c>
      <c r="E244" s="287">
        <f>VLOOKUP(C244,Itinerario!$D$55:$W$85,19,FALSE)</f>
        <v>0</v>
      </c>
      <c r="F244" s="287" t="e">
        <f>VLOOKUP(C244,Organización_Modular!$F$41:$G$71,2,FALSE)</f>
        <v>#N/A</v>
      </c>
      <c r="G244" s="25"/>
      <c r="H244" s="25"/>
      <c r="I244" s="25"/>
      <c r="J244" s="25"/>
      <c r="K244" s="25"/>
      <c r="L244" s="25"/>
      <c r="M244" s="25"/>
      <c r="N244" s="25"/>
      <c r="O244" s="25"/>
      <c r="P244" s="25"/>
      <c r="Q244" s="25"/>
      <c r="R244" s="25"/>
      <c r="S244" s="25"/>
      <c r="T244" s="25"/>
      <c r="U244" s="25"/>
      <c r="V244" s="25"/>
      <c r="W244" s="25"/>
      <c r="X244" s="25"/>
      <c r="Y244" s="25"/>
      <c r="Z244" s="25"/>
    </row>
    <row r="245" spans="1:26" ht="12.75" customHeight="1" x14ac:dyDescent="0.25">
      <c r="A245" s="283"/>
      <c r="B245" s="285"/>
      <c r="C245" s="203"/>
      <c r="D245" s="286">
        <f>VLOOKUP(C245,Itinerario!$D$55:$W$85,18,FALSE)</f>
        <v>0</v>
      </c>
      <c r="E245" s="287">
        <f>VLOOKUP(C245,Itinerario!$D$55:$W$85,19,FALSE)</f>
        <v>0</v>
      </c>
      <c r="F245" s="287" t="e">
        <f>VLOOKUP(C245,Organización_Modular!$F$41:$G$71,2,FALSE)</f>
        <v>#N/A</v>
      </c>
      <c r="G245" s="25"/>
      <c r="H245" s="25"/>
      <c r="I245" s="25"/>
      <c r="J245" s="25"/>
      <c r="K245" s="25"/>
      <c r="L245" s="25"/>
      <c r="M245" s="25"/>
      <c r="N245" s="25"/>
      <c r="O245" s="25"/>
      <c r="P245" s="25"/>
      <c r="Q245" s="25"/>
      <c r="R245" s="25"/>
      <c r="S245" s="25"/>
      <c r="T245" s="25"/>
      <c r="U245" s="25"/>
      <c r="V245" s="25"/>
      <c r="W245" s="25"/>
      <c r="X245" s="25"/>
      <c r="Y245" s="25"/>
      <c r="Z245" s="25"/>
    </row>
    <row r="246" spans="1:26" ht="12.75" customHeight="1" x14ac:dyDescent="0.25">
      <c r="A246" s="283"/>
      <c r="B246" s="285"/>
      <c r="C246" s="203"/>
      <c r="D246" s="286">
        <f>VLOOKUP(C246,Itinerario!$D$55:$W$85,18,FALSE)</f>
        <v>0</v>
      </c>
      <c r="E246" s="287">
        <f>VLOOKUP(C246,Itinerario!$D$55:$W$85,19,FALSE)</f>
        <v>0</v>
      </c>
      <c r="F246" s="287" t="e">
        <f>VLOOKUP(C246,Organización_Modular!$F$41:$G$71,2,FALSE)</f>
        <v>#N/A</v>
      </c>
      <c r="G246" s="25"/>
      <c r="H246" s="25"/>
      <c r="I246" s="25"/>
      <c r="J246" s="25"/>
      <c r="K246" s="25"/>
      <c r="L246" s="25"/>
      <c r="M246" s="25"/>
      <c r="N246" s="25"/>
      <c r="O246" s="25"/>
      <c r="P246" s="25"/>
      <c r="Q246" s="25"/>
      <c r="R246" s="25"/>
      <c r="S246" s="25"/>
      <c r="T246" s="25"/>
      <c r="U246" s="25"/>
      <c r="V246" s="25"/>
      <c r="W246" s="25"/>
      <c r="X246" s="25"/>
      <c r="Y246" s="25"/>
      <c r="Z246" s="25"/>
    </row>
    <row r="247" spans="1:26" ht="12.75" customHeight="1" x14ac:dyDescent="0.25">
      <c r="A247" s="283"/>
      <c r="B247" s="285"/>
      <c r="C247" s="203"/>
      <c r="D247" s="286">
        <f>VLOOKUP(C247,Itinerario!$D$55:$W$85,18,FALSE)</f>
        <v>0</v>
      </c>
      <c r="E247" s="287">
        <f>VLOOKUP(C247,Itinerario!$D$55:$W$85,19,FALSE)</f>
        <v>0</v>
      </c>
      <c r="F247" s="287" t="e">
        <f>VLOOKUP(C247,Organización_Modular!$F$41:$G$71,2,FALSE)</f>
        <v>#N/A</v>
      </c>
      <c r="G247" s="25"/>
      <c r="H247" s="25"/>
      <c r="I247" s="25"/>
      <c r="J247" s="25"/>
      <c r="K247" s="25"/>
      <c r="L247" s="25"/>
      <c r="M247" s="25"/>
      <c r="N247" s="25"/>
      <c r="O247" s="25"/>
      <c r="P247" s="25"/>
      <c r="Q247" s="25"/>
      <c r="R247" s="25"/>
      <c r="S247" s="25"/>
      <c r="T247" s="25"/>
      <c r="U247" s="25"/>
      <c r="V247" s="25"/>
      <c r="W247" s="25"/>
      <c r="X247" s="25"/>
      <c r="Y247" s="25"/>
      <c r="Z247" s="25"/>
    </row>
    <row r="248" spans="1:26" ht="12.75" customHeight="1" x14ac:dyDescent="0.25">
      <c r="A248" s="283"/>
      <c r="B248" s="285"/>
      <c r="C248" s="203"/>
      <c r="D248" s="286">
        <f>VLOOKUP(C248,Itinerario!$D$55:$W$85,18,FALSE)</f>
        <v>0</v>
      </c>
      <c r="E248" s="287">
        <f>VLOOKUP(C248,Itinerario!$D$55:$W$85,19,FALSE)</f>
        <v>0</v>
      </c>
      <c r="F248" s="287" t="e">
        <f>VLOOKUP(C248,Organización_Modular!$F$41:$G$71,2,FALSE)</f>
        <v>#N/A</v>
      </c>
      <c r="G248" s="25"/>
      <c r="H248" s="25"/>
      <c r="I248" s="25"/>
      <c r="J248" s="25"/>
      <c r="K248" s="25"/>
      <c r="L248" s="25"/>
      <c r="M248" s="25"/>
      <c r="N248" s="25"/>
      <c r="O248" s="25"/>
      <c r="P248" s="25"/>
      <c r="Q248" s="25"/>
      <c r="R248" s="25"/>
      <c r="S248" s="25"/>
      <c r="T248" s="25"/>
      <c r="U248" s="25"/>
      <c r="V248" s="25"/>
      <c r="W248" s="25"/>
      <c r="X248" s="25"/>
      <c r="Y248" s="25"/>
      <c r="Z248" s="25"/>
    </row>
    <row r="249" spans="1:26" ht="12.75" customHeight="1" x14ac:dyDescent="0.25">
      <c r="A249" s="283"/>
      <c r="B249" s="285"/>
      <c r="C249" s="203"/>
      <c r="D249" s="286">
        <f>VLOOKUP(C249,Itinerario!$D$55:$W$85,18,FALSE)</f>
        <v>0</v>
      </c>
      <c r="E249" s="287">
        <f>VLOOKUP(C249,Itinerario!$D$55:$W$85,19,FALSE)</f>
        <v>0</v>
      </c>
      <c r="F249" s="287" t="e">
        <f>VLOOKUP(C249,Organización_Modular!$F$41:$G$71,2,FALSE)</f>
        <v>#N/A</v>
      </c>
      <c r="G249" s="25"/>
      <c r="H249" s="25"/>
      <c r="I249" s="25"/>
      <c r="J249" s="25"/>
      <c r="K249" s="25"/>
      <c r="L249" s="25"/>
      <c r="M249" s="25"/>
      <c r="N249" s="25"/>
      <c r="O249" s="25"/>
      <c r="P249" s="25"/>
      <c r="Q249" s="25"/>
      <c r="R249" s="25"/>
      <c r="S249" s="25"/>
      <c r="T249" s="25"/>
      <c r="U249" s="25"/>
      <c r="V249" s="25"/>
      <c r="W249" s="25"/>
      <c r="X249" s="25"/>
      <c r="Y249" s="25"/>
      <c r="Z249" s="25"/>
    </row>
    <row r="250" spans="1:26" ht="12.75" customHeight="1" x14ac:dyDescent="0.25">
      <c r="A250" s="283"/>
      <c r="B250" s="285"/>
      <c r="C250" s="203"/>
      <c r="D250" s="286">
        <f>VLOOKUP(C250,Itinerario!$D$55:$W$85,18,FALSE)</f>
        <v>0</v>
      </c>
      <c r="E250" s="287">
        <f>VLOOKUP(C250,Itinerario!$D$55:$W$85,19,FALSE)</f>
        <v>0</v>
      </c>
      <c r="F250" s="287" t="e">
        <f>VLOOKUP(C250,Organización_Modular!$F$41:$G$71,2,FALSE)</f>
        <v>#N/A</v>
      </c>
      <c r="G250" s="25"/>
      <c r="H250" s="25"/>
      <c r="I250" s="25"/>
      <c r="J250" s="25"/>
      <c r="K250" s="25"/>
      <c r="L250" s="25"/>
      <c r="M250" s="25"/>
      <c r="N250" s="25"/>
      <c r="O250" s="25"/>
      <c r="P250" s="25"/>
      <c r="Q250" s="25"/>
      <c r="R250" s="25"/>
      <c r="S250" s="25"/>
      <c r="T250" s="25"/>
      <c r="U250" s="25"/>
      <c r="V250" s="25"/>
      <c r="W250" s="25"/>
      <c r="X250" s="25"/>
      <c r="Y250" s="25"/>
      <c r="Z250" s="25"/>
    </row>
    <row r="251" spans="1:26" ht="12.75" customHeight="1" x14ac:dyDescent="0.25">
      <c r="A251" s="283"/>
      <c r="B251" s="285"/>
      <c r="C251" s="203"/>
      <c r="D251" s="286">
        <f>VLOOKUP(C251,Itinerario!$D$55:$W$85,18,FALSE)</f>
        <v>0</v>
      </c>
      <c r="E251" s="287">
        <f>VLOOKUP(C251,Itinerario!$D$55:$W$85,19,FALSE)</f>
        <v>0</v>
      </c>
      <c r="F251" s="287" t="e">
        <f>VLOOKUP(C251,Organización_Modular!$F$41:$G$71,2,FALSE)</f>
        <v>#N/A</v>
      </c>
      <c r="G251" s="25"/>
      <c r="H251" s="25"/>
      <c r="I251" s="25"/>
      <c r="J251" s="25"/>
      <c r="K251" s="25"/>
      <c r="L251" s="25"/>
      <c r="M251" s="25"/>
      <c r="N251" s="25"/>
      <c r="O251" s="25"/>
      <c r="P251" s="25"/>
      <c r="Q251" s="25"/>
      <c r="R251" s="25"/>
      <c r="S251" s="25"/>
      <c r="T251" s="25"/>
      <c r="U251" s="25"/>
      <c r="V251" s="25"/>
      <c r="W251" s="25"/>
      <c r="X251" s="25"/>
      <c r="Y251" s="25"/>
      <c r="Z251" s="25"/>
    </row>
    <row r="252" spans="1:26" ht="12.75" customHeight="1" x14ac:dyDescent="0.25">
      <c r="A252" s="283"/>
      <c r="B252" s="285"/>
      <c r="C252" s="203"/>
      <c r="D252" s="286">
        <f>VLOOKUP(C252,Itinerario!$D$55:$W$85,18,FALSE)</f>
        <v>0</v>
      </c>
      <c r="E252" s="287">
        <f>VLOOKUP(C252,Itinerario!$D$55:$W$85,19,FALSE)</f>
        <v>0</v>
      </c>
      <c r="F252" s="287" t="e">
        <f>VLOOKUP(C252,Organización_Modular!$F$41:$G$71,2,FALSE)</f>
        <v>#N/A</v>
      </c>
      <c r="G252" s="25"/>
      <c r="H252" s="25"/>
      <c r="I252" s="25"/>
      <c r="J252" s="25"/>
      <c r="K252" s="25"/>
      <c r="L252" s="25"/>
      <c r="M252" s="25"/>
      <c r="N252" s="25"/>
      <c r="O252" s="25"/>
      <c r="P252" s="25"/>
      <c r="Q252" s="25"/>
      <c r="R252" s="25"/>
      <c r="S252" s="25"/>
      <c r="T252" s="25"/>
      <c r="U252" s="25"/>
      <c r="V252" s="25"/>
      <c r="W252" s="25"/>
      <c r="X252" s="25"/>
      <c r="Y252" s="25"/>
      <c r="Z252" s="25"/>
    </row>
    <row r="253" spans="1:26" ht="12.75" customHeight="1" x14ac:dyDescent="0.25">
      <c r="A253" s="283"/>
      <c r="B253" s="285"/>
      <c r="C253" s="203"/>
      <c r="D253" s="286">
        <f>VLOOKUP(C253,Itinerario!$D$55:$W$85,18,FALSE)</f>
        <v>0</v>
      </c>
      <c r="E253" s="287">
        <f>VLOOKUP(C253,Itinerario!$D$55:$W$85,19,FALSE)</f>
        <v>0</v>
      </c>
      <c r="F253" s="287" t="e">
        <f>VLOOKUP(C253,Organización_Modular!$F$41:$G$71,2,FALSE)</f>
        <v>#N/A</v>
      </c>
      <c r="G253" s="25"/>
      <c r="H253" s="25"/>
      <c r="I253" s="25"/>
      <c r="J253" s="25"/>
      <c r="K253" s="25"/>
      <c r="L253" s="25"/>
      <c r="M253" s="25"/>
      <c r="N253" s="25"/>
      <c r="O253" s="25"/>
      <c r="P253" s="25"/>
      <c r="Q253" s="25"/>
      <c r="R253" s="25"/>
      <c r="S253" s="25"/>
      <c r="T253" s="25"/>
      <c r="U253" s="25"/>
      <c r="V253" s="25"/>
      <c r="W253" s="25"/>
      <c r="X253" s="25"/>
      <c r="Y253" s="25"/>
      <c r="Z253" s="25"/>
    </row>
    <row r="254" spans="1:26" ht="12.75" customHeight="1" x14ac:dyDescent="0.25">
      <c r="A254" s="283"/>
      <c r="B254" s="285"/>
      <c r="C254" s="203"/>
      <c r="D254" s="286">
        <f>VLOOKUP(C254,Itinerario!$D$55:$W$85,18,FALSE)</f>
        <v>0</v>
      </c>
      <c r="E254" s="287">
        <f>VLOOKUP(C254,Itinerario!$D$55:$W$85,19,FALSE)</f>
        <v>0</v>
      </c>
      <c r="F254" s="287" t="e">
        <f>VLOOKUP(C254,Organización_Modular!$F$41:$G$71,2,FALSE)</f>
        <v>#N/A</v>
      </c>
      <c r="G254" s="25"/>
      <c r="H254" s="25"/>
      <c r="I254" s="25"/>
      <c r="J254" s="25"/>
      <c r="K254" s="25"/>
      <c r="L254" s="25"/>
      <c r="M254" s="25"/>
      <c r="N254" s="25"/>
      <c r="O254" s="25"/>
      <c r="P254" s="25"/>
      <c r="Q254" s="25"/>
      <c r="R254" s="25"/>
      <c r="S254" s="25"/>
      <c r="T254" s="25"/>
      <c r="U254" s="25"/>
      <c r="V254" s="25"/>
      <c r="W254" s="25"/>
      <c r="X254" s="25"/>
      <c r="Y254" s="25"/>
      <c r="Z254" s="25"/>
    </row>
    <row r="255" spans="1:26" ht="12.75" customHeight="1" x14ac:dyDescent="0.25">
      <c r="A255" s="283"/>
      <c r="B255" s="285"/>
      <c r="C255" s="203"/>
      <c r="D255" s="286">
        <f>VLOOKUP(C255,Itinerario!$D$55:$W$85,18,FALSE)</f>
        <v>0</v>
      </c>
      <c r="E255" s="287">
        <f>VLOOKUP(C255,Itinerario!$D$55:$W$85,19,FALSE)</f>
        <v>0</v>
      </c>
      <c r="F255" s="287" t="e">
        <f>VLOOKUP(C255,Organización_Modular!$F$41:$G$71,2,FALSE)</f>
        <v>#N/A</v>
      </c>
      <c r="G255" s="25"/>
      <c r="H255" s="25"/>
      <c r="I255" s="25"/>
      <c r="J255" s="25"/>
      <c r="K255" s="25"/>
      <c r="L255" s="25"/>
      <c r="M255" s="25"/>
      <c r="N255" s="25"/>
      <c r="O255" s="25"/>
      <c r="P255" s="25"/>
      <c r="Q255" s="25"/>
      <c r="R255" s="25"/>
      <c r="S255" s="25"/>
      <c r="T255" s="25"/>
      <c r="U255" s="25"/>
      <c r="V255" s="25"/>
      <c r="W255" s="25"/>
      <c r="X255" s="25"/>
      <c r="Y255" s="25"/>
      <c r="Z255" s="25"/>
    </row>
    <row r="256" spans="1:26" ht="12.75" customHeight="1" x14ac:dyDescent="0.25">
      <c r="A256" s="283"/>
      <c r="B256" s="285"/>
      <c r="C256" s="203"/>
      <c r="D256" s="286">
        <f>VLOOKUP(C256,Itinerario!$D$55:$W$85,18,FALSE)</f>
        <v>0</v>
      </c>
      <c r="E256" s="287">
        <f>VLOOKUP(C256,Itinerario!$D$55:$W$85,19,FALSE)</f>
        <v>0</v>
      </c>
      <c r="F256" s="287" t="e">
        <f>VLOOKUP(C256,Organización_Modular!$F$41:$G$71,2,FALSE)</f>
        <v>#N/A</v>
      </c>
      <c r="G256" s="25"/>
      <c r="H256" s="25"/>
      <c r="I256" s="25"/>
      <c r="J256" s="25"/>
      <c r="K256" s="25"/>
      <c r="L256" s="25"/>
      <c r="M256" s="25"/>
      <c r="N256" s="25"/>
      <c r="O256" s="25"/>
      <c r="P256" s="25"/>
      <c r="Q256" s="25"/>
      <c r="R256" s="25"/>
      <c r="S256" s="25"/>
      <c r="T256" s="25"/>
      <c r="U256" s="25"/>
      <c r="V256" s="25"/>
      <c r="W256" s="25"/>
      <c r="X256" s="25"/>
      <c r="Y256" s="25"/>
      <c r="Z256" s="25"/>
    </row>
    <row r="257" spans="1:26" ht="12.75" customHeight="1" x14ac:dyDescent="0.25">
      <c r="A257" s="283"/>
      <c r="B257" s="285"/>
      <c r="C257" s="203"/>
      <c r="D257" s="286">
        <f>VLOOKUP(C257,Itinerario!$D$55:$W$85,18,FALSE)</f>
        <v>0</v>
      </c>
      <c r="E257" s="287">
        <f>VLOOKUP(C257,Itinerario!$D$55:$W$85,19,FALSE)</f>
        <v>0</v>
      </c>
      <c r="F257" s="287" t="e">
        <f>VLOOKUP(C257,Organización_Modular!$F$41:$G$71,2,FALSE)</f>
        <v>#N/A</v>
      </c>
      <c r="G257" s="25"/>
      <c r="H257" s="25"/>
      <c r="I257" s="25"/>
      <c r="J257" s="25"/>
      <c r="K257" s="25"/>
      <c r="L257" s="25"/>
      <c r="M257" s="25"/>
      <c r="N257" s="25"/>
      <c r="O257" s="25"/>
      <c r="P257" s="25"/>
      <c r="Q257" s="25"/>
      <c r="R257" s="25"/>
      <c r="S257" s="25"/>
      <c r="T257" s="25"/>
      <c r="U257" s="25"/>
      <c r="V257" s="25"/>
      <c r="W257" s="25"/>
      <c r="X257" s="25"/>
      <c r="Y257" s="25"/>
      <c r="Z257" s="25"/>
    </row>
    <row r="258" spans="1:26" ht="12.75" customHeight="1" x14ac:dyDescent="0.25">
      <c r="A258" s="283"/>
      <c r="B258" s="285"/>
      <c r="C258" s="203"/>
      <c r="D258" s="286">
        <f>VLOOKUP(C258,Itinerario!$D$55:$W$85,18,FALSE)</f>
        <v>0</v>
      </c>
      <c r="E258" s="287">
        <f>VLOOKUP(C258,Itinerario!$D$55:$W$85,19,FALSE)</f>
        <v>0</v>
      </c>
      <c r="F258" s="287" t="e">
        <f>VLOOKUP(C258,Organización_Modular!$F$41:$G$71,2,FALSE)</f>
        <v>#N/A</v>
      </c>
      <c r="G258" s="25"/>
      <c r="H258" s="25"/>
      <c r="I258" s="25"/>
      <c r="J258" s="25"/>
      <c r="K258" s="25"/>
      <c r="L258" s="25"/>
      <c r="M258" s="25"/>
      <c r="N258" s="25"/>
      <c r="O258" s="25"/>
      <c r="P258" s="25"/>
      <c r="Q258" s="25"/>
      <c r="R258" s="25"/>
      <c r="S258" s="25"/>
      <c r="T258" s="25"/>
      <c r="U258" s="25"/>
      <c r="V258" s="25"/>
      <c r="W258" s="25"/>
      <c r="X258" s="25"/>
      <c r="Y258" s="25"/>
      <c r="Z258" s="25"/>
    </row>
    <row r="259" spans="1:26" ht="12.75" customHeight="1" x14ac:dyDescent="0.25">
      <c r="A259" s="283"/>
      <c r="B259" s="285"/>
      <c r="C259" s="203"/>
      <c r="D259" s="286">
        <f>VLOOKUP(C259,Itinerario!$D$55:$W$85,18,FALSE)</f>
        <v>0</v>
      </c>
      <c r="E259" s="287">
        <f>VLOOKUP(C259,Itinerario!$D$55:$W$85,19,FALSE)</f>
        <v>0</v>
      </c>
      <c r="F259" s="287" t="e">
        <f>VLOOKUP(C259,Organización_Modular!$F$41:$G$71,2,FALSE)</f>
        <v>#N/A</v>
      </c>
      <c r="G259" s="25"/>
      <c r="H259" s="25"/>
      <c r="I259" s="25"/>
      <c r="J259" s="25"/>
      <c r="K259" s="25"/>
      <c r="L259" s="25"/>
      <c r="M259" s="25"/>
      <c r="N259" s="25"/>
      <c r="O259" s="25"/>
      <c r="P259" s="25"/>
      <c r="Q259" s="25"/>
      <c r="R259" s="25"/>
      <c r="S259" s="25"/>
      <c r="T259" s="25"/>
      <c r="U259" s="25"/>
      <c r="V259" s="25"/>
      <c r="W259" s="25"/>
      <c r="X259" s="25"/>
      <c r="Y259" s="25"/>
      <c r="Z259" s="25"/>
    </row>
    <row r="260" spans="1:26" ht="12.75" customHeight="1" x14ac:dyDescent="0.25">
      <c r="A260" s="283"/>
      <c r="B260" s="285"/>
      <c r="C260" s="203"/>
      <c r="D260" s="286">
        <f>VLOOKUP(C260,Itinerario!$D$55:$W$85,18,FALSE)</f>
        <v>0</v>
      </c>
      <c r="E260" s="287">
        <f>VLOOKUP(C260,Itinerario!$D$55:$W$85,19,FALSE)</f>
        <v>0</v>
      </c>
      <c r="F260" s="287" t="e">
        <f>VLOOKUP(C260,Organización_Modular!$F$41:$G$71,2,FALSE)</f>
        <v>#N/A</v>
      </c>
      <c r="G260" s="25"/>
      <c r="H260" s="25"/>
      <c r="I260" s="25"/>
      <c r="J260" s="25"/>
      <c r="K260" s="25"/>
      <c r="L260" s="25"/>
      <c r="M260" s="25"/>
      <c r="N260" s="25"/>
      <c r="O260" s="25"/>
      <c r="P260" s="25"/>
      <c r="Q260" s="25"/>
      <c r="R260" s="25"/>
      <c r="S260" s="25"/>
      <c r="T260" s="25"/>
      <c r="U260" s="25"/>
      <c r="V260" s="25"/>
      <c r="W260" s="25"/>
      <c r="X260" s="25"/>
      <c r="Y260" s="25"/>
      <c r="Z260" s="25"/>
    </row>
    <row r="261" spans="1:26" ht="12.75" customHeight="1" x14ac:dyDescent="0.25">
      <c r="A261" s="283"/>
      <c r="B261" s="285"/>
      <c r="C261" s="203"/>
      <c r="D261" s="286">
        <f>VLOOKUP(C261,Itinerario!$D$55:$W$85,18,FALSE)</f>
        <v>0</v>
      </c>
      <c r="E261" s="287">
        <f>VLOOKUP(C261,Itinerario!$D$55:$W$85,19,FALSE)</f>
        <v>0</v>
      </c>
      <c r="F261" s="287" t="e">
        <f>VLOOKUP(C261,Organización_Modular!$F$41:$G$71,2,FALSE)</f>
        <v>#N/A</v>
      </c>
      <c r="G261" s="25"/>
      <c r="H261" s="25"/>
      <c r="I261" s="25"/>
      <c r="J261" s="25"/>
      <c r="K261" s="25"/>
      <c r="L261" s="25"/>
      <c r="M261" s="25"/>
      <c r="N261" s="25"/>
      <c r="O261" s="25"/>
      <c r="P261" s="25"/>
      <c r="Q261" s="25"/>
      <c r="R261" s="25"/>
      <c r="S261" s="25"/>
      <c r="T261" s="25"/>
      <c r="U261" s="25"/>
      <c r="V261" s="25"/>
      <c r="W261" s="25"/>
      <c r="X261" s="25"/>
      <c r="Y261" s="25"/>
      <c r="Z261" s="25"/>
    </row>
    <row r="262" spans="1:26" ht="12.75" customHeight="1" x14ac:dyDescent="0.25">
      <c r="A262" s="283"/>
      <c r="B262" s="285"/>
      <c r="C262" s="203"/>
      <c r="D262" s="286">
        <f>VLOOKUP(C262,Itinerario!$D$55:$W$85,18,FALSE)</f>
        <v>0</v>
      </c>
      <c r="E262" s="287">
        <f>VLOOKUP(C262,Itinerario!$D$55:$W$85,19,FALSE)</f>
        <v>0</v>
      </c>
      <c r="F262" s="287" t="e">
        <f>VLOOKUP(C262,Organización_Modular!$F$41:$G$71,2,FALSE)</f>
        <v>#N/A</v>
      </c>
      <c r="G262" s="25"/>
      <c r="H262" s="25"/>
      <c r="I262" s="25"/>
      <c r="J262" s="25"/>
      <c r="K262" s="25"/>
      <c r="L262" s="25"/>
      <c r="M262" s="25"/>
      <c r="N262" s="25"/>
      <c r="O262" s="25"/>
      <c r="P262" s="25"/>
      <c r="Q262" s="25"/>
      <c r="R262" s="25"/>
      <c r="S262" s="25"/>
      <c r="T262" s="25"/>
      <c r="U262" s="25"/>
      <c r="V262" s="25"/>
      <c r="W262" s="25"/>
      <c r="X262" s="25"/>
      <c r="Y262" s="25"/>
      <c r="Z262" s="25"/>
    </row>
    <row r="263" spans="1:26" ht="12.75" customHeight="1" x14ac:dyDescent="0.25">
      <c r="A263" s="283"/>
      <c r="B263" s="285"/>
      <c r="C263" s="203"/>
      <c r="D263" s="286">
        <f>VLOOKUP(C263,Itinerario!$D$55:$W$85,18,FALSE)</f>
        <v>0</v>
      </c>
      <c r="E263" s="287">
        <f>VLOOKUP(C263,Itinerario!$D$55:$W$85,19,FALSE)</f>
        <v>0</v>
      </c>
      <c r="F263" s="287" t="e">
        <f>VLOOKUP(C263,Organización_Modular!$F$41:$G$71,2,FALSE)</f>
        <v>#N/A</v>
      </c>
      <c r="G263" s="25"/>
      <c r="H263" s="25"/>
      <c r="I263" s="25"/>
      <c r="J263" s="25"/>
      <c r="K263" s="25"/>
      <c r="L263" s="25"/>
      <c r="M263" s="25"/>
      <c r="N263" s="25"/>
      <c r="O263" s="25"/>
      <c r="P263" s="25"/>
      <c r="Q263" s="25"/>
      <c r="R263" s="25"/>
      <c r="S263" s="25"/>
      <c r="T263" s="25"/>
      <c r="U263" s="25"/>
      <c r="V263" s="25"/>
      <c r="W263" s="25"/>
      <c r="X263" s="25"/>
      <c r="Y263" s="25"/>
      <c r="Z263" s="25"/>
    </row>
    <row r="264" spans="1:26" ht="12.75" customHeight="1" x14ac:dyDescent="0.25">
      <c r="A264" s="283"/>
      <c r="B264" s="285"/>
      <c r="C264" s="203"/>
      <c r="D264" s="286">
        <f>VLOOKUP(C264,Itinerario!$D$55:$W$85,18,FALSE)</f>
        <v>0</v>
      </c>
      <c r="E264" s="287">
        <f>VLOOKUP(C264,Itinerario!$D$55:$W$85,19,FALSE)</f>
        <v>0</v>
      </c>
      <c r="F264" s="287" t="e">
        <f>VLOOKUP(C264,Organización_Modular!$F$41:$G$71,2,FALSE)</f>
        <v>#N/A</v>
      </c>
      <c r="G264" s="25"/>
      <c r="H264" s="25"/>
      <c r="I264" s="25"/>
      <c r="J264" s="25"/>
      <c r="K264" s="25"/>
      <c r="L264" s="25"/>
      <c r="M264" s="25"/>
      <c r="N264" s="25"/>
      <c r="O264" s="25"/>
      <c r="P264" s="25"/>
      <c r="Q264" s="25"/>
      <c r="R264" s="25"/>
      <c r="S264" s="25"/>
      <c r="T264" s="25"/>
      <c r="U264" s="25"/>
      <c r="V264" s="25"/>
      <c r="W264" s="25"/>
      <c r="X264" s="25"/>
      <c r="Y264" s="25"/>
      <c r="Z264" s="25"/>
    </row>
    <row r="265" spans="1:26" ht="12.75" customHeight="1" x14ac:dyDescent="0.25">
      <c r="A265" s="283"/>
      <c r="B265" s="285"/>
      <c r="C265" s="203"/>
      <c r="D265" s="286">
        <f>VLOOKUP(C265,Itinerario!$D$55:$W$85,18,FALSE)</f>
        <v>0</v>
      </c>
      <c r="E265" s="287">
        <f>VLOOKUP(C265,Itinerario!$D$55:$W$85,19,FALSE)</f>
        <v>0</v>
      </c>
      <c r="F265" s="287" t="e">
        <f>VLOOKUP(C265,Organización_Modular!$F$41:$G$71,2,FALSE)</f>
        <v>#N/A</v>
      </c>
      <c r="G265" s="25"/>
      <c r="H265" s="25"/>
      <c r="I265" s="25"/>
      <c r="J265" s="25"/>
      <c r="K265" s="25"/>
      <c r="L265" s="25"/>
      <c r="M265" s="25"/>
      <c r="N265" s="25"/>
      <c r="O265" s="25"/>
      <c r="P265" s="25"/>
      <c r="Q265" s="25"/>
      <c r="R265" s="25"/>
      <c r="S265" s="25"/>
      <c r="T265" s="25"/>
      <c r="U265" s="25"/>
      <c r="V265" s="25"/>
      <c r="W265" s="25"/>
      <c r="X265" s="25"/>
      <c r="Y265" s="25"/>
      <c r="Z265" s="25"/>
    </row>
    <row r="266" spans="1:26" ht="12.75" customHeight="1" x14ac:dyDescent="0.25">
      <c r="A266" s="283"/>
      <c r="B266" s="285"/>
      <c r="C266" s="203"/>
      <c r="D266" s="286">
        <f>VLOOKUP(C266,Itinerario!$D$55:$W$85,18,FALSE)</f>
        <v>0</v>
      </c>
      <c r="E266" s="287">
        <f>VLOOKUP(C266,Itinerario!$D$55:$W$85,19,FALSE)</f>
        <v>0</v>
      </c>
      <c r="F266" s="287" t="e">
        <f>VLOOKUP(C266,Organización_Modular!$F$41:$G$71,2,FALSE)</f>
        <v>#N/A</v>
      </c>
      <c r="G266" s="25"/>
      <c r="H266" s="25"/>
      <c r="I266" s="25"/>
      <c r="J266" s="25"/>
      <c r="K266" s="25"/>
      <c r="L266" s="25"/>
      <c r="M266" s="25"/>
      <c r="N266" s="25"/>
      <c r="O266" s="25"/>
      <c r="P266" s="25"/>
      <c r="Q266" s="25"/>
      <c r="R266" s="25"/>
      <c r="S266" s="25"/>
      <c r="T266" s="25"/>
      <c r="U266" s="25"/>
      <c r="V266" s="25"/>
      <c r="W266" s="25"/>
      <c r="X266" s="25"/>
      <c r="Y266" s="25"/>
      <c r="Z266" s="25"/>
    </row>
    <row r="267" spans="1:26" ht="12.75" customHeight="1" x14ac:dyDescent="0.25">
      <c r="A267" s="283"/>
      <c r="B267" s="285"/>
      <c r="C267" s="203"/>
      <c r="D267" s="286">
        <f>VLOOKUP(C267,Itinerario!$D$55:$W$85,18,FALSE)</f>
        <v>0</v>
      </c>
      <c r="E267" s="287">
        <f>VLOOKUP(C267,Itinerario!$D$55:$W$85,19,FALSE)</f>
        <v>0</v>
      </c>
      <c r="F267" s="287" t="e">
        <f>VLOOKUP(C267,Organización_Modular!$F$41:$G$71,2,FALSE)</f>
        <v>#N/A</v>
      </c>
      <c r="G267" s="25"/>
      <c r="H267" s="25"/>
      <c r="I267" s="25"/>
      <c r="J267" s="25"/>
      <c r="K267" s="25"/>
      <c r="L267" s="25"/>
      <c r="M267" s="25"/>
      <c r="N267" s="25"/>
      <c r="O267" s="25"/>
      <c r="P267" s="25"/>
      <c r="Q267" s="25"/>
      <c r="R267" s="25"/>
      <c r="S267" s="25"/>
      <c r="T267" s="25"/>
      <c r="U267" s="25"/>
      <c r="V267" s="25"/>
      <c r="W267" s="25"/>
      <c r="X267" s="25"/>
      <c r="Y267" s="25"/>
      <c r="Z267" s="25"/>
    </row>
    <row r="268" spans="1:26" ht="12.75" customHeight="1" x14ac:dyDescent="0.25">
      <c r="A268" s="283"/>
      <c r="B268" s="285"/>
      <c r="C268" s="203"/>
      <c r="D268" s="286">
        <f>VLOOKUP(C268,Itinerario!$D$55:$W$85,18,FALSE)</f>
        <v>0</v>
      </c>
      <c r="E268" s="287">
        <f>VLOOKUP(C268,Itinerario!$D$55:$W$85,19,FALSE)</f>
        <v>0</v>
      </c>
      <c r="F268" s="287" t="e">
        <f>VLOOKUP(C268,Organización_Modular!$F$41:$G$71,2,FALSE)</f>
        <v>#N/A</v>
      </c>
      <c r="G268" s="25"/>
      <c r="H268" s="25"/>
      <c r="I268" s="25"/>
      <c r="J268" s="25"/>
      <c r="K268" s="25"/>
      <c r="L268" s="25"/>
      <c r="M268" s="25"/>
      <c r="N268" s="25"/>
      <c r="O268" s="25"/>
      <c r="P268" s="25"/>
      <c r="Q268" s="25"/>
      <c r="R268" s="25"/>
      <c r="S268" s="25"/>
      <c r="T268" s="25"/>
      <c r="U268" s="25"/>
      <c r="V268" s="25"/>
      <c r="W268" s="25"/>
      <c r="X268" s="25"/>
      <c r="Y268" s="25"/>
      <c r="Z268" s="25"/>
    </row>
    <row r="269" spans="1:26" ht="12.75" customHeight="1" x14ac:dyDescent="0.25">
      <c r="A269" s="283"/>
      <c r="B269" s="285"/>
      <c r="C269" s="203"/>
      <c r="D269" s="286">
        <f>VLOOKUP(C269,Itinerario!$D$55:$W$85,18,FALSE)</f>
        <v>0</v>
      </c>
      <c r="E269" s="287">
        <f>VLOOKUP(C269,Itinerario!$D$55:$W$85,19,FALSE)</f>
        <v>0</v>
      </c>
      <c r="F269" s="287" t="e">
        <f>VLOOKUP(C269,Organización_Modular!$F$41:$G$71,2,FALSE)</f>
        <v>#N/A</v>
      </c>
      <c r="G269" s="25"/>
      <c r="H269" s="25"/>
      <c r="I269" s="25"/>
      <c r="J269" s="25"/>
      <c r="K269" s="25"/>
      <c r="L269" s="25"/>
      <c r="M269" s="25"/>
      <c r="N269" s="25"/>
      <c r="O269" s="25"/>
      <c r="P269" s="25"/>
      <c r="Q269" s="25"/>
      <c r="R269" s="25"/>
      <c r="S269" s="25"/>
      <c r="T269" s="25"/>
      <c r="U269" s="25"/>
      <c r="V269" s="25"/>
      <c r="W269" s="25"/>
      <c r="X269" s="25"/>
      <c r="Y269" s="25"/>
      <c r="Z269" s="25"/>
    </row>
    <row r="270" spans="1:26" ht="12.75" customHeight="1" x14ac:dyDescent="0.25">
      <c r="A270" s="283"/>
      <c r="B270" s="285"/>
      <c r="C270" s="203"/>
      <c r="D270" s="286">
        <f>VLOOKUP(C270,Itinerario!$D$55:$W$85,18,FALSE)</f>
        <v>0</v>
      </c>
      <c r="E270" s="287">
        <f>VLOOKUP(C270,Itinerario!$D$55:$W$85,19,FALSE)</f>
        <v>0</v>
      </c>
      <c r="F270" s="287" t="e">
        <f>VLOOKUP(C270,Organización_Modular!$F$41:$G$71,2,FALSE)</f>
        <v>#N/A</v>
      </c>
      <c r="G270" s="25"/>
      <c r="H270" s="25"/>
      <c r="I270" s="25"/>
      <c r="J270" s="25"/>
      <c r="K270" s="25"/>
      <c r="L270" s="25"/>
      <c r="M270" s="25"/>
      <c r="N270" s="25"/>
      <c r="O270" s="25"/>
      <c r="P270" s="25"/>
      <c r="Q270" s="25"/>
      <c r="R270" s="25"/>
      <c r="S270" s="25"/>
      <c r="T270" s="25"/>
      <c r="U270" s="25"/>
      <c r="V270" s="25"/>
      <c r="W270" s="25"/>
      <c r="X270" s="25"/>
      <c r="Y270" s="25"/>
      <c r="Z270" s="25"/>
    </row>
    <row r="271" spans="1:26" ht="12.75" customHeight="1" x14ac:dyDescent="0.25">
      <c r="A271" s="283"/>
      <c r="B271" s="285"/>
      <c r="C271" s="203"/>
      <c r="D271" s="286">
        <f>VLOOKUP(C271,Itinerario!$D$55:$W$85,18,FALSE)</f>
        <v>0</v>
      </c>
      <c r="E271" s="287">
        <f>VLOOKUP(C271,Itinerario!$D$55:$W$85,19,FALSE)</f>
        <v>0</v>
      </c>
      <c r="F271" s="287" t="e">
        <f>VLOOKUP(C271,Organización_Modular!$F$41:$G$71,2,FALSE)</f>
        <v>#N/A</v>
      </c>
      <c r="G271" s="25"/>
      <c r="H271" s="25"/>
      <c r="I271" s="25"/>
      <c r="J271" s="25"/>
      <c r="K271" s="25"/>
      <c r="L271" s="25"/>
      <c r="M271" s="25"/>
      <c r="N271" s="25"/>
      <c r="O271" s="25"/>
      <c r="P271" s="25"/>
      <c r="Q271" s="25"/>
      <c r="R271" s="25"/>
      <c r="S271" s="25"/>
      <c r="T271" s="25"/>
      <c r="U271" s="25"/>
      <c r="V271" s="25"/>
      <c r="W271" s="25"/>
      <c r="X271" s="25"/>
      <c r="Y271" s="25"/>
      <c r="Z271" s="25"/>
    </row>
    <row r="272" spans="1:26" ht="12.75" customHeight="1" x14ac:dyDescent="0.25">
      <c r="A272" s="283"/>
      <c r="B272" s="285"/>
      <c r="C272" s="203"/>
      <c r="D272" s="286">
        <f>VLOOKUP(C272,Itinerario!$D$55:$W$85,18,FALSE)</f>
        <v>0</v>
      </c>
      <c r="E272" s="287">
        <f>VLOOKUP(C272,Itinerario!$D$55:$W$85,19,FALSE)</f>
        <v>0</v>
      </c>
      <c r="F272" s="287" t="e">
        <f>VLOOKUP(C272,Organización_Modular!$F$41:$G$71,2,FALSE)</f>
        <v>#N/A</v>
      </c>
      <c r="G272" s="25"/>
      <c r="H272" s="25"/>
      <c r="I272" s="25"/>
      <c r="J272" s="25"/>
      <c r="K272" s="25"/>
      <c r="L272" s="25"/>
      <c r="M272" s="25"/>
      <c r="N272" s="25"/>
      <c r="O272" s="25"/>
      <c r="P272" s="25"/>
      <c r="Q272" s="25"/>
      <c r="R272" s="25"/>
      <c r="S272" s="25"/>
      <c r="T272" s="25"/>
      <c r="U272" s="25"/>
      <c r="V272" s="25"/>
      <c r="W272" s="25"/>
      <c r="X272" s="25"/>
      <c r="Y272" s="25"/>
      <c r="Z272" s="25"/>
    </row>
    <row r="273" spans="1:26" ht="12.75" customHeight="1" x14ac:dyDescent="0.25">
      <c r="A273" s="283"/>
      <c r="B273" s="285"/>
      <c r="C273" s="203"/>
      <c r="D273" s="286">
        <f>VLOOKUP(C273,Itinerario!$D$55:$W$85,18,FALSE)</f>
        <v>0</v>
      </c>
      <c r="E273" s="287">
        <f>VLOOKUP(C273,Itinerario!$D$55:$W$85,19,FALSE)</f>
        <v>0</v>
      </c>
      <c r="F273" s="287" t="e">
        <f>VLOOKUP(C273,Organización_Modular!$F$41:$G$71,2,FALSE)</f>
        <v>#N/A</v>
      </c>
      <c r="G273" s="25"/>
      <c r="H273" s="25"/>
      <c r="I273" s="25"/>
      <c r="J273" s="25"/>
      <c r="K273" s="25"/>
      <c r="L273" s="25"/>
      <c r="M273" s="25"/>
      <c r="N273" s="25"/>
      <c r="O273" s="25"/>
      <c r="P273" s="25"/>
      <c r="Q273" s="25"/>
      <c r="R273" s="25"/>
      <c r="S273" s="25"/>
      <c r="T273" s="25"/>
      <c r="U273" s="25"/>
      <c r="V273" s="25"/>
      <c r="W273" s="25"/>
      <c r="X273" s="25"/>
      <c r="Y273" s="25"/>
      <c r="Z273" s="25"/>
    </row>
    <row r="274" spans="1:26" ht="12.75" customHeight="1" x14ac:dyDescent="0.25">
      <c r="A274" s="283"/>
      <c r="B274" s="285"/>
      <c r="C274" s="203"/>
      <c r="D274" s="286">
        <f>VLOOKUP(C274,Itinerario!$D$55:$W$85,18,FALSE)</f>
        <v>0</v>
      </c>
      <c r="E274" s="287">
        <f>VLOOKUP(C274,Itinerario!$D$55:$W$85,19,FALSE)</f>
        <v>0</v>
      </c>
      <c r="F274" s="287" t="e">
        <f>VLOOKUP(C274,Organización_Modular!$F$41:$G$71,2,FALSE)</f>
        <v>#N/A</v>
      </c>
      <c r="G274" s="25"/>
      <c r="H274" s="25"/>
      <c r="I274" s="25"/>
      <c r="J274" s="25"/>
      <c r="K274" s="25"/>
      <c r="L274" s="25"/>
      <c r="M274" s="25"/>
      <c r="N274" s="25"/>
      <c r="O274" s="25"/>
      <c r="P274" s="25"/>
      <c r="Q274" s="25"/>
      <c r="R274" s="25"/>
      <c r="S274" s="25"/>
      <c r="T274" s="25"/>
      <c r="U274" s="25"/>
      <c r="V274" s="25"/>
      <c r="W274" s="25"/>
      <c r="X274" s="25"/>
      <c r="Y274" s="25"/>
      <c r="Z274" s="25"/>
    </row>
    <row r="275" spans="1:26" ht="12.75" customHeight="1" x14ac:dyDescent="0.25">
      <c r="A275" s="283"/>
      <c r="B275" s="285"/>
      <c r="C275" s="203"/>
      <c r="D275" s="286">
        <f>VLOOKUP(C275,Itinerario!$D$55:$W$85,18,FALSE)</f>
        <v>0</v>
      </c>
      <c r="E275" s="287">
        <f>VLOOKUP(C275,Itinerario!$D$55:$W$85,19,FALSE)</f>
        <v>0</v>
      </c>
      <c r="F275" s="287" t="e">
        <f>VLOOKUP(C275,Organización_Modular!$F$41:$G$71,2,FALSE)</f>
        <v>#N/A</v>
      </c>
      <c r="G275" s="25"/>
      <c r="H275" s="25"/>
      <c r="I275" s="25"/>
      <c r="J275" s="25"/>
      <c r="K275" s="25"/>
      <c r="L275" s="25"/>
      <c r="M275" s="25"/>
      <c r="N275" s="25"/>
      <c r="O275" s="25"/>
      <c r="P275" s="25"/>
      <c r="Q275" s="25"/>
      <c r="R275" s="25"/>
      <c r="S275" s="25"/>
      <c r="T275" s="25"/>
      <c r="U275" s="25"/>
      <c r="V275" s="25"/>
      <c r="W275" s="25"/>
      <c r="X275" s="25"/>
      <c r="Y275" s="25"/>
      <c r="Z275" s="25"/>
    </row>
    <row r="276" spans="1:26" ht="12.75" customHeight="1" x14ac:dyDescent="0.25">
      <c r="A276" s="283"/>
      <c r="B276" s="285"/>
      <c r="C276" s="203"/>
      <c r="D276" s="286">
        <f>VLOOKUP(C276,Itinerario!$D$55:$W$85,18,FALSE)</f>
        <v>0</v>
      </c>
      <c r="E276" s="287">
        <f>VLOOKUP(C276,Itinerario!$D$55:$W$85,19,FALSE)</f>
        <v>0</v>
      </c>
      <c r="F276" s="287" t="e">
        <f>VLOOKUP(C276,Organización_Modular!$F$41:$G$71,2,FALSE)</f>
        <v>#N/A</v>
      </c>
      <c r="G276" s="25"/>
      <c r="H276" s="25"/>
      <c r="I276" s="25"/>
      <c r="J276" s="25"/>
      <c r="K276" s="25"/>
      <c r="L276" s="25"/>
      <c r="M276" s="25"/>
      <c r="N276" s="25"/>
      <c r="O276" s="25"/>
      <c r="P276" s="25"/>
      <c r="Q276" s="25"/>
      <c r="R276" s="25"/>
      <c r="S276" s="25"/>
      <c r="T276" s="25"/>
      <c r="U276" s="25"/>
      <c r="V276" s="25"/>
      <c r="W276" s="25"/>
      <c r="X276" s="25"/>
      <c r="Y276" s="25"/>
      <c r="Z276" s="25"/>
    </row>
    <row r="277" spans="1:26" ht="12.75" customHeight="1" x14ac:dyDescent="0.25">
      <c r="A277" s="283"/>
      <c r="B277" s="285"/>
      <c r="C277" s="203"/>
      <c r="D277" s="286">
        <f>VLOOKUP(C277,Itinerario!$D$55:$W$85,18,FALSE)</f>
        <v>0</v>
      </c>
      <c r="E277" s="287">
        <f>VLOOKUP(C277,Itinerario!$D$55:$W$85,19,FALSE)</f>
        <v>0</v>
      </c>
      <c r="F277" s="287" t="e">
        <f>VLOOKUP(C277,Organización_Modular!$F$41:$G$71,2,FALSE)</f>
        <v>#N/A</v>
      </c>
      <c r="G277" s="25"/>
      <c r="H277" s="25"/>
      <c r="I277" s="25"/>
      <c r="J277" s="25"/>
      <c r="K277" s="25"/>
      <c r="L277" s="25"/>
      <c r="M277" s="25"/>
      <c r="N277" s="25"/>
      <c r="O277" s="25"/>
      <c r="P277" s="25"/>
      <c r="Q277" s="25"/>
      <c r="R277" s="25"/>
      <c r="S277" s="25"/>
      <c r="T277" s="25"/>
      <c r="U277" s="25"/>
      <c r="V277" s="25"/>
      <c r="W277" s="25"/>
      <c r="X277" s="25"/>
      <c r="Y277" s="25"/>
      <c r="Z277" s="25"/>
    </row>
    <row r="278" spans="1:26" ht="12.75" customHeight="1" x14ac:dyDescent="0.25">
      <c r="A278" s="283"/>
      <c r="B278" s="285"/>
      <c r="C278" s="203"/>
      <c r="D278" s="286">
        <f>VLOOKUP(C278,Itinerario!$D$55:$W$85,18,FALSE)</f>
        <v>0</v>
      </c>
      <c r="E278" s="287">
        <f>VLOOKUP(C278,Itinerario!$D$55:$W$85,19,FALSE)</f>
        <v>0</v>
      </c>
      <c r="F278" s="287" t="e">
        <f>VLOOKUP(C278,Organización_Modular!$F$41:$G$71,2,FALSE)</f>
        <v>#N/A</v>
      </c>
      <c r="G278" s="25"/>
      <c r="H278" s="25"/>
      <c r="I278" s="25"/>
      <c r="J278" s="25"/>
      <c r="K278" s="25"/>
      <c r="L278" s="25"/>
      <c r="M278" s="25"/>
      <c r="N278" s="25"/>
      <c r="O278" s="25"/>
      <c r="P278" s="25"/>
      <c r="Q278" s="25"/>
      <c r="R278" s="25"/>
      <c r="S278" s="25"/>
      <c r="T278" s="25"/>
      <c r="U278" s="25"/>
      <c r="V278" s="25"/>
      <c r="W278" s="25"/>
      <c r="X278" s="25"/>
      <c r="Y278" s="25"/>
      <c r="Z278" s="25"/>
    </row>
    <row r="279" spans="1:26" ht="12.75" customHeight="1" x14ac:dyDescent="0.25">
      <c r="A279" s="283"/>
      <c r="B279" s="285"/>
      <c r="C279" s="203"/>
      <c r="D279" s="286">
        <f>VLOOKUP(C279,Itinerario!$D$55:$W$85,18,FALSE)</f>
        <v>0</v>
      </c>
      <c r="E279" s="287">
        <f>VLOOKUP(C279,Itinerario!$D$55:$W$85,19,FALSE)</f>
        <v>0</v>
      </c>
      <c r="F279" s="287" t="e">
        <f>VLOOKUP(C279,Organización_Modular!$F$41:$G$71,2,FALSE)</f>
        <v>#N/A</v>
      </c>
      <c r="G279" s="25"/>
      <c r="H279" s="25"/>
      <c r="I279" s="25"/>
      <c r="J279" s="25"/>
      <c r="K279" s="25"/>
      <c r="L279" s="25"/>
      <c r="M279" s="25"/>
      <c r="N279" s="25"/>
      <c r="O279" s="25"/>
      <c r="P279" s="25"/>
      <c r="Q279" s="25"/>
      <c r="R279" s="25"/>
      <c r="S279" s="25"/>
      <c r="T279" s="25"/>
      <c r="U279" s="25"/>
      <c r="V279" s="25"/>
      <c r="W279" s="25"/>
      <c r="X279" s="25"/>
      <c r="Y279" s="25"/>
      <c r="Z279" s="25"/>
    </row>
    <row r="280" spans="1:26" ht="12.75" customHeight="1" x14ac:dyDescent="0.25">
      <c r="A280" s="283"/>
      <c r="B280" s="285"/>
      <c r="C280" s="203"/>
      <c r="D280" s="286">
        <f>VLOOKUP(C280,Itinerario!$D$55:$W$85,18,FALSE)</f>
        <v>0</v>
      </c>
      <c r="E280" s="287">
        <f>VLOOKUP(C280,Itinerario!$D$55:$W$85,19,FALSE)</f>
        <v>0</v>
      </c>
      <c r="F280" s="287" t="e">
        <f>VLOOKUP(C280,Organización_Modular!$F$41:$G$71,2,FALSE)</f>
        <v>#N/A</v>
      </c>
      <c r="G280" s="25"/>
      <c r="H280" s="25"/>
      <c r="I280" s="25"/>
      <c r="J280" s="25"/>
      <c r="K280" s="25"/>
      <c r="L280" s="25"/>
      <c r="M280" s="25"/>
      <c r="N280" s="25"/>
      <c r="O280" s="25"/>
      <c r="P280" s="25"/>
      <c r="Q280" s="25"/>
      <c r="R280" s="25"/>
      <c r="S280" s="25"/>
      <c r="T280" s="25"/>
      <c r="U280" s="25"/>
      <c r="V280" s="25"/>
      <c r="W280" s="25"/>
      <c r="X280" s="25"/>
      <c r="Y280" s="25"/>
      <c r="Z280" s="25"/>
    </row>
    <row r="281" spans="1:26" ht="12.75" customHeight="1" x14ac:dyDescent="0.25">
      <c r="A281" s="283"/>
      <c r="B281" s="285"/>
      <c r="C281" s="203"/>
      <c r="D281" s="286">
        <f>VLOOKUP(C281,Itinerario!$D$55:$W$85,18,FALSE)</f>
        <v>0</v>
      </c>
      <c r="E281" s="287">
        <f>VLOOKUP(C281,Itinerario!$D$55:$W$85,19,FALSE)</f>
        <v>0</v>
      </c>
      <c r="F281" s="287" t="e">
        <f>VLOOKUP(C281,Organización_Modular!$F$41:$G$71,2,FALSE)</f>
        <v>#N/A</v>
      </c>
      <c r="G281" s="25"/>
      <c r="H281" s="25"/>
      <c r="I281" s="25"/>
      <c r="J281" s="25"/>
      <c r="K281" s="25"/>
      <c r="L281" s="25"/>
      <c r="M281" s="25"/>
      <c r="N281" s="25"/>
      <c r="O281" s="25"/>
      <c r="P281" s="25"/>
      <c r="Q281" s="25"/>
      <c r="R281" s="25"/>
      <c r="S281" s="25"/>
      <c r="T281" s="25"/>
      <c r="U281" s="25"/>
      <c r="V281" s="25"/>
      <c r="W281" s="25"/>
      <c r="X281" s="25"/>
      <c r="Y281" s="25"/>
      <c r="Z281" s="25"/>
    </row>
    <row r="282" spans="1:26" ht="12.75" customHeight="1" x14ac:dyDescent="0.25">
      <c r="A282" s="283"/>
      <c r="B282" s="285"/>
      <c r="C282" s="203"/>
      <c r="D282" s="286">
        <f>VLOOKUP(C282,Itinerario!$D$55:$W$85,18,FALSE)</f>
        <v>0</v>
      </c>
      <c r="E282" s="287">
        <f>VLOOKUP(C282,Itinerario!$D$55:$W$85,19,FALSE)</f>
        <v>0</v>
      </c>
      <c r="F282" s="287" t="e">
        <f>VLOOKUP(C282,Organización_Modular!$F$41:$G$71,2,FALSE)</f>
        <v>#N/A</v>
      </c>
      <c r="G282" s="25"/>
      <c r="H282" s="25"/>
      <c r="I282" s="25"/>
      <c r="J282" s="25"/>
      <c r="K282" s="25"/>
      <c r="L282" s="25"/>
      <c r="M282" s="25"/>
      <c r="N282" s="25"/>
      <c r="O282" s="25"/>
      <c r="P282" s="25"/>
      <c r="Q282" s="25"/>
      <c r="R282" s="25"/>
      <c r="S282" s="25"/>
      <c r="T282" s="25"/>
      <c r="U282" s="25"/>
      <c r="V282" s="25"/>
      <c r="W282" s="25"/>
      <c r="X282" s="25"/>
      <c r="Y282" s="25"/>
      <c r="Z282" s="25"/>
    </row>
    <row r="283" spans="1:26" ht="12.75" customHeight="1" x14ac:dyDescent="0.25">
      <c r="A283" s="283"/>
      <c r="B283" s="285"/>
      <c r="C283" s="203"/>
      <c r="D283" s="286">
        <f>VLOOKUP(C283,Itinerario!$D$55:$W$85,18,FALSE)</f>
        <v>0</v>
      </c>
      <c r="E283" s="287">
        <f>VLOOKUP(C283,Itinerario!$D$55:$W$85,19,FALSE)</f>
        <v>0</v>
      </c>
      <c r="F283" s="287" t="e">
        <f>VLOOKUP(C283,Organización_Modular!$F$41:$G$71,2,FALSE)</f>
        <v>#N/A</v>
      </c>
      <c r="G283" s="25"/>
      <c r="H283" s="25"/>
      <c r="I283" s="25"/>
      <c r="J283" s="25"/>
      <c r="K283" s="25"/>
      <c r="L283" s="25"/>
      <c r="M283" s="25"/>
      <c r="N283" s="25"/>
      <c r="O283" s="25"/>
      <c r="P283" s="25"/>
      <c r="Q283" s="25"/>
      <c r="R283" s="25"/>
      <c r="S283" s="25"/>
      <c r="T283" s="25"/>
      <c r="U283" s="25"/>
      <c r="V283" s="25"/>
      <c r="W283" s="25"/>
      <c r="X283" s="25"/>
      <c r="Y283" s="25"/>
      <c r="Z283" s="25"/>
    </row>
    <row r="284" spans="1:26" ht="12.75" customHeight="1" x14ac:dyDescent="0.25">
      <c r="A284" s="283"/>
      <c r="B284" s="285"/>
      <c r="C284" s="203"/>
      <c r="D284" s="286">
        <f>VLOOKUP(C284,Itinerario!$D$55:$W$85,18,FALSE)</f>
        <v>0</v>
      </c>
      <c r="E284" s="287">
        <f>VLOOKUP(C284,Itinerario!$D$55:$W$85,19,FALSE)</f>
        <v>0</v>
      </c>
      <c r="F284" s="287" t="e">
        <f>VLOOKUP(C284,Organización_Modular!$F$41:$G$71,2,FALSE)</f>
        <v>#N/A</v>
      </c>
      <c r="G284" s="25"/>
      <c r="H284" s="25"/>
      <c r="I284" s="25"/>
      <c r="J284" s="25"/>
      <c r="K284" s="25"/>
      <c r="L284" s="25"/>
      <c r="M284" s="25"/>
      <c r="N284" s="25"/>
      <c r="O284" s="25"/>
      <c r="P284" s="25"/>
      <c r="Q284" s="25"/>
      <c r="R284" s="25"/>
      <c r="S284" s="25"/>
      <c r="T284" s="25"/>
      <c r="U284" s="25"/>
      <c r="V284" s="25"/>
      <c r="W284" s="25"/>
      <c r="X284" s="25"/>
      <c r="Y284" s="25"/>
      <c r="Z284" s="25"/>
    </row>
    <row r="285" spans="1:26" ht="12.75" customHeight="1" x14ac:dyDescent="0.25">
      <c r="A285" s="283"/>
      <c r="B285" s="285"/>
      <c r="C285" s="203"/>
      <c r="D285" s="286">
        <f>VLOOKUP(C285,Itinerario!$D$55:$W$85,18,FALSE)</f>
        <v>0</v>
      </c>
      <c r="E285" s="287">
        <f>VLOOKUP(C285,Itinerario!$D$55:$W$85,19,FALSE)</f>
        <v>0</v>
      </c>
      <c r="F285" s="287" t="e">
        <f>VLOOKUP(C285,Organización_Modular!$F$41:$G$71,2,FALSE)</f>
        <v>#N/A</v>
      </c>
      <c r="G285" s="25"/>
      <c r="H285" s="25"/>
      <c r="I285" s="25"/>
      <c r="J285" s="25"/>
      <c r="K285" s="25"/>
      <c r="L285" s="25"/>
      <c r="M285" s="25"/>
      <c r="N285" s="25"/>
      <c r="O285" s="25"/>
      <c r="P285" s="25"/>
      <c r="Q285" s="25"/>
      <c r="R285" s="25"/>
      <c r="S285" s="25"/>
      <c r="T285" s="25"/>
      <c r="U285" s="25"/>
      <c r="V285" s="25"/>
      <c r="W285" s="25"/>
      <c r="X285" s="25"/>
      <c r="Y285" s="25"/>
      <c r="Z285" s="25"/>
    </row>
    <row r="286" spans="1:26" ht="12.75" customHeight="1" x14ac:dyDescent="0.25">
      <c r="A286" s="283"/>
      <c r="B286" s="285"/>
      <c r="C286" s="203"/>
      <c r="D286" s="286">
        <f>VLOOKUP(C286,Itinerario!$D$55:$W$85,18,FALSE)</f>
        <v>0</v>
      </c>
      <c r="E286" s="287">
        <f>VLOOKUP(C286,Itinerario!$D$55:$W$85,19,FALSE)</f>
        <v>0</v>
      </c>
      <c r="F286" s="287" t="e">
        <f>VLOOKUP(C286,Organización_Modular!$F$41:$G$71,2,FALSE)</f>
        <v>#N/A</v>
      </c>
      <c r="G286" s="25"/>
      <c r="H286" s="25"/>
      <c r="I286" s="25"/>
      <c r="J286" s="25"/>
      <c r="K286" s="25"/>
      <c r="L286" s="25"/>
      <c r="M286" s="25"/>
      <c r="N286" s="25"/>
      <c r="O286" s="25"/>
      <c r="P286" s="25"/>
      <c r="Q286" s="25"/>
      <c r="R286" s="25"/>
      <c r="S286" s="25"/>
      <c r="T286" s="25"/>
      <c r="U286" s="25"/>
      <c r="V286" s="25"/>
      <c r="W286" s="25"/>
      <c r="X286" s="25"/>
      <c r="Y286" s="25"/>
      <c r="Z286" s="25"/>
    </row>
    <row r="287" spans="1:26" ht="12.75" customHeight="1" x14ac:dyDescent="0.25">
      <c r="A287" s="283"/>
      <c r="B287" s="285"/>
      <c r="C287" s="203"/>
      <c r="D287" s="286">
        <f>VLOOKUP(C287,Itinerario!$D$55:$W$85,18,FALSE)</f>
        <v>0</v>
      </c>
      <c r="E287" s="287">
        <f>VLOOKUP(C287,Itinerario!$D$55:$W$85,19,FALSE)</f>
        <v>0</v>
      </c>
      <c r="F287" s="287" t="e">
        <f>VLOOKUP(C287,Organización_Modular!$F$41:$G$71,2,FALSE)</f>
        <v>#N/A</v>
      </c>
      <c r="G287" s="25"/>
      <c r="H287" s="25"/>
      <c r="I287" s="25"/>
      <c r="J287" s="25"/>
      <c r="K287" s="25"/>
      <c r="L287" s="25"/>
      <c r="M287" s="25"/>
      <c r="N287" s="25"/>
      <c r="O287" s="25"/>
      <c r="P287" s="25"/>
      <c r="Q287" s="25"/>
      <c r="R287" s="25"/>
      <c r="S287" s="25"/>
      <c r="T287" s="25"/>
      <c r="U287" s="25"/>
      <c r="V287" s="25"/>
      <c r="W287" s="25"/>
      <c r="X287" s="25"/>
      <c r="Y287" s="25"/>
      <c r="Z287" s="25"/>
    </row>
    <row r="288" spans="1:26" ht="12.75" customHeight="1" x14ac:dyDescent="0.25">
      <c r="A288" s="283"/>
      <c r="B288" s="285"/>
      <c r="C288" s="203"/>
      <c r="D288" s="286">
        <f>VLOOKUP(C288,Itinerario!$D$55:$W$85,18,FALSE)</f>
        <v>0</v>
      </c>
      <c r="E288" s="287">
        <f>VLOOKUP(C288,Itinerario!$D$55:$W$85,19,FALSE)</f>
        <v>0</v>
      </c>
      <c r="F288" s="287" t="e">
        <f>VLOOKUP(C288,Organización_Modular!$F$41:$G$71,2,FALSE)</f>
        <v>#N/A</v>
      </c>
      <c r="G288" s="25"/>
      <c r="H288" s="25"/>
      <c r="I288" s="25"/>
      <c r="J288" s="25"/>
      <c r="K288" s="25"/>
      <c r="L288" s="25"/>
      <c r="M288" s="25"/>
      <c r="N288" s="25"/>
      <c r="O288" s="25"/>
      <c r="P288" s="25"/>
      <c r="Q288" s="25"/>
      <c r="R288" s="25"/>
      <c r="S288" s="25"/>
      <c r="T288" s="25"/>
      <c r="U288" s="25"/>
      <c r="V288" s="25"/>
      <c r="W288" s="25"/>
      <c r="X288" s="25"/>
      <c r="Y288" s="25"/>
      <c r="Z288" s="25"/>
    </row>
    <row r="289" spans="1:26" ht="12.75" customHeight="1" x14ac:dyDescent="0.25">
      <c r="A289" s="283"/>
      <c r="B289" s="285"/>
      <c r="C289" s="203"/>
      <c r="D289" s="286">
        <f>VLOOKUP(C289,Itinerario!$D$55:$W$85,18,FALSE)</f>
        <v>0</v>
      </c>
      <c r="E289" s="287">
        <f>VLOOKUP(C289,Itinerario!$D$55:$W$85,19,FALSE)</f>
        <v>0</v>
      </c>
      <c r="F289" s="287" t="e">
        <f>VLOOKUP(C289,Organización_Modular!$F$41:$G$71,2,FALSE)</f>
        <v>#N/A</v>
      </c>
      <c r="G289" s="25"/>
      <c r="H289" s="25"/>
      <c r="I289" s="25"/>
      <c r="J289" s="25"/>
      <c r="K289" s="25"/>
      <c r="L289" s="25"/>
      <c r="M289" s="25"/>
      <c r="N289" s="25"/>
      <c r="O289" s="25"/>
      <c r="P289" s="25"/>
      <c r="Q289" s="25"/>
      <c r="R289" s="25"/>
      <c r="S289" s="25"/>
      <c r="T289" s="25"/>
      <c r="U289" s="25"/>
      <c r="V289" s="25"/>
      <c r="W289" s="25"/>
      <c r="X289" s="25"/>
      <c r="Y289" s="25"/>
      <c r="Z289" s="25"/>
    </row>
    <row r="290" spans="1:26" ht="12.75" customHeight="1" x14ac:dyDescent="0.25">
      <c r="A290" s="283"/>
      <c r="B290" s="285"/>
      <c r="C290" s="203"/>
      <c r="D290" s="286">
        <f>VLOOKUP(C290,Itinerario!$D$55:$W$85,18,FALSE)</f>
        <v>0</v>
      </c>
      <c r="E290" s="287">
        <f>VLOOKUP(C290,Itinerario!$D$55:$W$85,19,FALSE)</f>
        <v>0</v>
      </c>
      <c r="F290" s="287" t="e">
        <f>VLOOKUP(C290,Organización_Modular!$F$41:$G$71,2,FALSE)</f>
        <v>#N/A</v>
      </c>
      <c r="G290" s="25"/>
      <c r="H290" s="25"/>
      <c r="I290" s="25"/>
      <c r="J290" s="25"/>
      <c r="K290" s="25"/>
      <c r="L290" s="25"/>
      <c r="M290" s="25"/>
      <c r="N290" s="25"/>
      <c r="O290" s="25"/>
      <c r="P290" s="25"/>
      <c r="Q290" s="25"/>
      <c r="R290" s="25"/>
      <c r="S290" s="25"/>
      <c r="T290" s="25"/>
      <c r="U290" s="25"/>
      <c r="V290" s="25"/>
      <c r="W290" s="25"/>
      <c r="X290" s="25"/>
      <c r="Y290" s="25"/>
      <c r="Z290" s="25"/>
    </row>
    <row r="291" spans="1:26" ht="12.75" customHeight="1" x14ac:dyDescent="0.25">
      <c r="A291" s="283"/>
      <c r="B291" s="285"/>
      <c r="C291" s="203"/>
      <c r="D291" s="286">
        <f>VLOOKUP(C291,Itinerario!$D$55:$W$85,18,FALSE)</f>
        <v>0</v>
      </c>
      <c r="E291" s="287">
        <f>VLOOKUP(C291,Itinerario!$D$55:$W$85,19,FALSE)</f>
        <v>0</v>
      </c>
      <c r="F291" s="287" t="e">
        <f>VLOOKUP(C291,Organización_Modular!$F$41:$G$71,2,FALSE)</f>
        <v>#N/A</v>
      </c>
      <c r="G291" s="25"/>
      <c r="H291" s="25"/>
      <c r="I291" s="25"/>
      <c r="J291" s="25"/>
      <c r="K291" s="25"/>
      <c r="L291" s="25"/>
      <c r="M291" s="25"/>
      <c r="N291" s="25"/>
      <c r="O291" s="25"/>
      <c r="P291" s="25"/>
      <c r="Q291" s="25"/>
      <c r="R291" s="25"/>
      <c r="S291" s="25"/>
      <c r="T291" s="25"/>
      <c r="U291" s="25"/>
      <c r="V291" s="25"/>
      <c r="W291" s="25"/>
      <c r="X291" s="25"/>
      <c r="Y291" s="25"/>
      <c r="Z291" s="25"/>
    </row>
    <row r="292" spans="1:26" ht="12.75" customHeight="1" x14ac:dyDescent="0.25">
      <c r="A292" s="283"/>
      <c r="B292" s="285"/>
      <c r="C292" s="203"/>
      <c r="D292" s="286">
        <f>VLOOKUP(C292,Itinerario!$D$55:$W$85,18,FALSE)</f>
        <v>0</v>
      </c>
      <c r="E292" s="287">
        <f>VLOOKUP(C292,Itinerario!$D$55:$W$85,19,FALSE)</f>
        <v>0</v>
      </c>
      <c r="F292" s="287" t="e">
        <f>VLOOKUP(C292,Organización_Modular!$F$41:$G$71,2,FALSE)</f>
        <v>#N/A</v>
      </c>
      <c r="G292" s="25"/>
      <c r="H292" s="25"/>
      <c r="I292" s="25"/>
      <c r="J292" s="25"/>
      <c r="K292" s="25"/>
      <c r="L292" s="25"/>
      <c r="M292" s="25"/>
      <c r="N292" s="25"/>
      <c r="O292" s="25"/>
      <c r="P292" s="25"/>
      <c r="Q292" s="25"/>
      <c r="R292" s="25"/>
      <c r="S292" s="25"/>
      <c r="T292" s="25"/>
      <c r="U292" s="25"/>
      <c r="V292" s="25"/>
      <c r="W292" s="25"/>
      <c r="X292" s="25"/>
      <c r="Y292" s="25"/>
      <c r="Z292" s="25"/>
    </row>
    <row r="293" spans="1:26" ht="12.75" customHeight="1" x14ac:dyDescent="0.25">
      <c r="A293" s="283"/>
      <c r="B293" s="285"/>
      <c r="C293" s="203"/>
      <c r="D293" s="286">
        <f>VLOOKUP(C293,Itinerario!$D$55:$W$85,18,FALSE)</f>
        <v>0</v>
      </c>
      <c r="E293" s="287">
        <f>VLOOKUP(C293,Itinerario!$D$55:$W$85,19,FALSE)</f>
        <v>0</v>
      </c>
      <c r="F293" s="287" t="e">
        <f>VLOOKUP(C293,Organización_Modular!$F$41:$G$71,2,FALSE)</f>
        <v>#N/A</v>
      </c>
      <c r="G293" s="25"/>
      <c r="H293" s="25"/>
      <c r="I293" s="25"/>
      <c r="J293" s="25"/>
      <c r="K293" s="25"/>
      <c r="L293" s="25"/>
      <c r="M293" s="25"/>
      <c r="N293" s="25"/>
      <c r="O293" s="25"/>
      <c r="P293" s="25"/>
      <c r="Q293" s="25"/>
      <c r="R293" s="25"/>
      <c r="S293" s="25"/>
      <c r="T293" s="25"/>
      <c r="U293" s="25"/>
      <c r="V293" s="25"/>
      <c r="W293" s="25"/>
      <c r="X293" s="25"/>
      <c r="Y293" s="25"/>
      <c r="Z293" s="25"/>
    </row>
    <row r="294" spans="1:26" ht="12.75" customHeight="1" x14ac:dyDescent="0.25">
      <c r="A294" s="283"/>
      <c r="B294" s="285"/>
      <c r="C294" s="203"/>
      <c r="D294" s="286">
        <f>VLOOKUP(C294,Itinerario!$D$55:$W$85,18,FALSE)</f>
        <v>0</v>
      </c>
      <c r="E294" s="287">
        <f>VLOOKUP(C294,Itinerario!$D$55:$W$85,19,FALSE)</f>
        <v>0</v>
      </c>
      <c r="F294" s="287" t="e">
        <f>VLOOKUP(C294,Organización_Modular!$F$41:$G$71,2,FALSE)</f>
        <v>#N/A</v>
      </c>
      <c r="G294" s="25"/>
      <c r="H294" s="25"/>
      <c r="I294" s="25"/>
      <c r="J294" s="25"/>
      <c r="K294" s="25"/>
      <c r="L294" s="25"/>
      <c r="M294" s="25"/>
      <c r="N294" s="25"/>
      <c r="O294" s="25"/>
      <c r="P294" s="25"/>
      <c r="Q294" s="25"/>
      <c r="R294" s="25"/>
      <c r="S294" s="25"/>
      <c r="T294" s="25"/>
      <c r="U294" s="25"/>
      <c r="V294" s="25"/>
      <c r="W294" s="25"/>
      <c r="X294" s="25"/>
      <c r="Y294" s="25"/>
      <c r="Z294" s="25"/>
    </row>
    <row r="295" spans="1:26" ht="12.75" customHeight="1" x14ac:dyDescent="0.25">
      <c r="A295" s="283"/>
      <c r="B295" s="285"/>
      <c r="C295" s="203"/>
      <c r="D295" s="286">
        <f>VLOOKUP(C295,Itinerario!$D$55:$W$85,18,FALSE)</f>
        <v>0</v>
      </c>
      <c r="E295" s="287">
        <f>VLOOKUP(C295,Itinerario!$D$55:$W$85,19,FALSE)</f>
        <v>0</v>
      </c>
      <c r="F295" s="287" t="e">
        <f>VLOOKUP(C295,Organización_Modular!$F$41:$G$71,2,FALSE)</f>
        <v>#N/A</v>
      </c>
      <c r="G295" s="25"/>
      <c r="H295" s="25"/>
      <c r="I295" s="25"/>
      <c r="J295" s="25"/>
      <c r="K295" s="25"/>
      <c r="L295" s="25"/>
      <c r="M295" s="25"/>
      <c r="N295" s="25"/>
      <c r="O295" s="25"/>
      <c r="P295" s="25"/>
      <c r="Q295" s="25"/>
      <c r="R295" s="25"/>
      <c r="S295" s="25"/>
      <c r="T295" s="25"/>
      <c r="U295" s="25"/>
      <c r="V295" s="25"/>
      <c r="W295" s="25"/>
      <c r="X295" s="25"/>
      <c r="Y295" s="25"/>
      <c r="Z295" s="25"/>
    </row>
    <row r="296" spans="1:26" ht="12.75" customHeight="1" x14ac:dyDescent="0.25">
      <c r="A296" s="283"/>
      <c r="B296" s="285"/>
      <c r="C296" s="203"/>
      <c r="D296" s="286">
        <f>VLOOKUP(C296,Itinerario!$D$55:$W$85,18,FALSE)</f>
        <v>0</v>
      </c>
      <c r="E296" s="287">
        <f>VLOOKUP(C296,Itinerario!$D$55:$W$85,19,FALSE)</f>
        <v>0</v>
      </c>
      <c r="F296" s="287" t="e">
        <f>VLOOKUP(C296,Organización_Modular!$F$41:$G$71,2,FALSE)</f>
        <v>#N/A</v>
      </c>
      <c r="G296" s="25"/>
      <c r="H296" s="25"/>
      <c r="I296" s="25"/>
      <c r="J296" s="25"/>
      <c r="K296" s="25"/>
      <c r="L296" s="25"/>
      <c r="M296" s="25"/>
      <c r="N296" s="25"/>
      <c r="O296" s="25"/>
      <c r="P296" s="25"/>
      <c r="Q296" s="25"/>
      <c r="R296" s="25"/>
      <c r="S296" s="25"/>
      <c r="T296" s="25"/>
      <c r="U296" s="25"/>
      <c r="V296" s="25"/>
      <c r="W296" s="25"/>
      <c r="X296" s="25"/>
      <c r="Y296" s="25"/>
      <c r="Z296" s="25"/>
    </row>
    <row r="297" spans="1:26" ht="12.75" customHeight="1" x14ac:dyDescent="0.25">
      <c r="A297" s="283"/>
      <c r="B297" s="285"/>
      <c r="C297" s="203"/>
      <c r="D297" s="286">
        <f>VLOOKUP(C297,Itinerario!$D$55:$W$85,18,FALSE)</f>
        <v>0</v>
      </c>
      <c r="E297" s="287">
        <f>VLOOKUP(C297,Itinerario!$D$55:$W$85,19,FALSE)</f>
        <v>0</v>
      </c>
      <c r="F297" s="287" t="e">
        <f>VLOOKUP(C297,Organización_Modular!$F$41:$G$71,2,FALSE)</f>
        <v>#N/A</v>
      </c>
      <c r="G297" s="25"/>
      <c r="H297" s="25"/>
      <c r="I297" s="25"/>
      <c r="J297" s="25"/>
      <c r="K297" s="25"/>
      <c r="L297" s="25"/>
      <c r="M297" s="25"/>
      <c r="N297" s="25"/>
      <c r="O297" s="25"/>
      <c r="P297" s="25"/>
      <c r="Q297" s="25"/>
      <c r="R297" s="25"/>
      <c r="S297" s="25"/>
      <c r="T297" s="25"/>
      <c r="U297" s="25"/>
      <c r="V297" s="25"/>
      <c r="W297" s="25"/>
      <c r="X297" s="25"/>
      <c r="Y297" s="25"/>
      <c r="Z297" s="25"/>
    </row>
    <row r="298" spans="1:26" ht="12.75" customHeight="1" x14ac:dyDescent="0.25">
      <c r="A298" s="283"/>
      <c r="B298" s="285"/>
      <c r="C298" s="203"/>
      <c r="D298" s="286">
        <f>VLOOKUP(C298,Itinerario!$D$55:$W$85,18,FALSE)</f>
        <v>0</v>
      </c>
      <c r="E298" s="287">
        <f>VLOOKUP(C298,Itinerario!$D$55:$W$85,19,FALSE)</f>
        <v>0</v>
      </c>
      <c r="F298" s="287" t="e">
        <f>VLOOKUP(C298,Organización_Modular!$F$41:$G$71,2,FALSE)</f>
        <v>#N/A</v>
      </c>
      <c r="G298" s="25"/>
      <c r="H298" s="25"/>
      <c r="I298" s="25"/>
      <c r="J298" s="25"/>
      <c r="K298" s="25"/>
      <c r="L298" s="25"/>
      <c r="M298" s="25"/>
      <c r="N298" s="25"/>
      <c r="O298" s="25"/>
      <c r="P298" s="25"/>
      <c r="Q298" s="25"/>
      <c r="R298" s="25"/>
      <c r="S298" s="25"/>
      <c r="T298" s="25"/>
      <c r="U298" s="25"/>
      <c r="V298" s="25"/>
      <c r="W298" s="25"/>
      <c r="X298" s="25"/>
      <c r="Y298" s="25"/>
      <c r="Z298" s="25"/>
    </row>
    <row r="299" spans="1:26" ht="12.75" customHeight="1" x14ac:dyDescent="0.25">
      <c r="A299" s="283"/>
      <c r="B299" s="285"/>
      <c r="C299" s="203"/>
      <c r="D299" s="286">
        <f>VLOOKUP(C299,Itinerario!$D$55:$W$85,18,FALSE)</f>
        <v>0</v>
      </c>
      <c r="E299" s="287">
        <f>VLOOKUP(C299,Itinerario!$D$55:$W$85,19,FALSE)</f>
        <v>0</v>
      </c>
      <c r="F299" s="287" t="e">
        <f>VLOOKUP(C299,Organización_Modular!$F$41:$G$71,2,FALSE)</f>
        <v>#N/A</v>
      </c>
      <c r="G299" s="25"/>
      <c r="H299" s="25"/>
      <c r="I299" s="25"/>
      <c r="J299" s="25"/>
      <c r="K299" s="25"/>
      <c r="L299" s="25"/>
      <c r="M299" s="25"/>
      <c r="N299" s="25"/>
      <c r="O299" s="25"/>
      <c r="P299" s="25"/>
      <c r="Q299" s="25"/>
      <c r="R299" s="25"/>
      <c r="S299" s="25"/>
      <c r="T299" s="25"/>
      <c r="U299" s="25"/>
      <c r="V299" s="25"/>
      <c r="W299" s="25"/>
      <c r="X299" s="25"/>
      <c r="Y299" s="25"/>
      <c r="Z299" s="25"/>
    </row>
    <row r="300" spans="1:26" ht="12.75" customHeight="1" x14ac:dyDescent="0.25">
      <c r="A300" s="283"/>
      <c r="B300" s="285"/>
      <c r="C300" s="203"/>
      <c r="D300" s="286">
        <f>VLOOKUP(C300,Itinerario!$D$55:$W$85,18,FALSE)</f>
        <v>0</v>
      </c>
      <c r="E300" s="287">
        <f>VLOOKUP(C300,Itinerario!$D$55:$W$85,19,FALSE)</f>
        <v>0</v>
      </c>
      <c r="F300" s="287" t="e">
        <f>VLOOKUP(C300,Organización_Modular!$F$41:$G$71,2,FALSE)</f>
        <v>#N/A</v>
      </c>
      <c r="G300" s="25"/>
      <c r="H300" s="25"/>
      <c r="I300" s="25"/>
      <c r="J300" s="25"/>
      <c r="K300" s="25"/>
      <c r="L300" s="25"/>
      <c r="M300" s="25"/>
      <c r="N300" s="25"/>
      <c r="O300" s="25"/>
      <c r="P300" s="25"/>
      <c r="Q300" s="25"/>
      <c r="R300" s="25"/>
      <c r="S300" s="25"/>
      <c r="T300" s="25"/>
      <c r="U300" s="25"/>
      <c r="V300" s="25"/>
      <c r="W300" s="25"/>
      <c r="X300" s="25"/>
      <c r="Y300" s="25"/>
      <c r="Z300" s="25"/>
    </row>
    <row r="301" spans="1:26" ht="12.75" customHeight="1" x14ac:dyDescent="0.25">
      <c r="A301" s="283"/>
      <c r="B301" s="285"/>
      <c r="C301" s="203"/>
      <c r="D301" s="286">
        <f>VLOOKUP(C301,Itinerario!$D$55:$W$85,18,FALSE)</f>
        <v>0</v>
      </c>
      <c r="E301" s="287">
        <f>VLOOKUP(C301,Itinerario!$D$55:$W$85,19,FALSE)</f>
        <v>0</v>
      </c>
      <c r="F301" s="287" t="e">
        <f>VLOOKUP(C301,Organización_Modular!$F$41:$G$71,2,FALSE)</f>
        <v>#N/A</v>
      </c>
      <c r="G301" s="25"/>
      <c r="H301" s="25"/>
      <c r="I301" s="25"/>
      <c r="J301" s="25"/>
      <c r="K301" s="25"/>
      <c r="L301" s="25"/>
      <c r="M301" s="25"/>
      <c r="N301" s="25"/>
      <c r="O301" s="25"/>
      <c r="P301" s="25"/>
      <c r="Q301" s="25"/>
      <c r="R301" s="25"/>
      <c r="S301" s="25"/>
      <c r="T301" s="25"/>
      <c r="U301" s="25"/>
      <c r="V301" s="25"/>
      <c r="W301" s="25"/>
      <c r="X301" s="25"/>
      <c r="Y301" s="25"/>
      <c r="Z301" s="25"/>
    </row>
    <row r="302" spans="1:26" ht="12.75" customHeight="1" x14ac:dyDescent="0.25">
      <c r="A302" s="283"/>
      <c r="B302" s="285"/>
      <c r="C302" s="203"/>
      <c r="D302" s="286">
        <f>VLOOKUP(C302,Itinerario!$D$55:$W$85,18,FALSE)</f>
        <v>0</v>
      </c>
      <c r="E302" s="287">
        <f>VLOOKUP(C302,Itinerario!$D$55:$W$85,19,FALSE)</f>
        <v>0</v>
      </c>
      <c r="F302" s="287" t="e">
        <f>VLOOKUP(C302,Organización_Modular!$F$41:$G$71,2,FALSE)</f>
        <v>#N/A</v>
      </c>
      <c r="G302" s="25"/>
      <c r="H302" s="25"/>
      <c r="I302" s="25"/>
      <c r="J302" s="25"/>
      <c r="K302" s="25"/>
      <c r="L302" s="25"/>
      <c r="M302" s="25"/>
      <c r="N302" s="25"/>
      <c r="O302" s="25"/>
      <c r="P302" s="25"/>
      <c r="Q302" s="25"/>
      <c r="R302" s="25"/>
      <c r="S302" s="25"/>
      <c r="T302" s="25"/>
      <c r="U302" s="25"/>
      <c r="V302" s="25"/>
      <c r="W302" s="25"/>
      <c r="X302" s="25"/>
      <c r="Y302" s="25"/>
      <c r="Z302" s="25"/>
    </row>
    <row r="303" spans="1:26" ht="12.75" customHeight="1" x14ac:dyDescent="0.25">
      <c r="A303" s="283"/>
      <c r="B303" s="285"/>
      <c r="C303" s="203"/>
      <c r="D303" s="286">
        <f>VLOOKUP(C303,Itinerario!$D$55:$W$85,18,FALSE)</f>
        <v>0</v>
      </c>
      <c r="E303" s="287">
        <f>VLOOKUP(C303,Itinerario!$D$55:$W$85,19,FALSE)</f>
        <v>0</v>
      </c>
      <c r="F303" s="287" t="e">
        <f>VLOOKUP(C303,Organización_Modular!$F$41:$G$71,2,FALSE)</f>
        <v>#N/A</v>
      </c>
      <c r="G303" s="25"/>
      <c r="H303" s="25"/>
      <c r="I303" s="25"/>
      <c r="J303" s="25"/>
      <c r="K303" s="25"/>
      <c r="L303" s="25"/>
      <c r="M303" s="25"/>
      <c r="N303" s="25"/>
      <c r="O303" s="25"/>
      <c r="P303" s="25"/>
      <c r="Q303" s="25"/>
      <c r="R303" s="25"/>
      <c r="S303" s="25"/>
      <c r="T303" s="25"/>
      <c r="U303" s="25"/>
      <c r="V303" s="25"/>
      <c r="W303" s="25"/>
      <c r="X303" s="25"/>
      <c r="Y303" s="25"/>
      <c r="Z303" s="25"/>
    </row>
    <row r="304" spans="1:26" ht="12.75" customHeight="1" x14ac:dyDescent="0.25">
      <c r="A304" s="283"/>
      <c r="B304" s="285"/>
      <c r="C304" s="203"/>
      <c r="D304" s="286">
        <f>VLOOKUP(C304,Itinerario!$D$55:$W$85,18,FALSE)</f>
        <v>0</v>
      </c>
      <c r="E304" s="287">
        <f>VLOOKUP(C304,Itinerario!$D$55:$W$85,19,FALSE)</f>
        <v>0</v>
      </c>
      <c r="F304" s="287" t="e">
        <f>VLOOKUP(C304,Organización_Modular!$F$41:$G$71,2,FALSE)</f>
        <v>#N/A</v>
      </c>
      <c r="G304" s="25"/>
      <c r="H304" s="25"/>
      <c r="I304" s="25"/>
      <c r="J304" s="25"/>
      <c r="K304" s="25"/>
      <c r="L304" s="25"/>
      <c r="M304" s="25"/>
      <c r="N304" s="25"/>
      <c r="O304" s="25"/>
      <c r="P304" s="25"/>
      <c r="Q304" s="25"/>
      <c r="R304" s="25"/>
      <c r="S304" s="25"/>
      <c r="T304" s="25"/>
      <c r="U304" s="25"/>
      <c r="V304" s="25"/>
      <c r="W304" s="25"/>
      <c r="X304" s="25"/>
      <c r="Y304" s="25"/>
      <c r="Z304" s="25"/>
    </row>
    <row r="305" spans="1:26" ht="12.75" customHeight="1" x14ac:dyDescent="0.25">
      <c r="A305" s="283"/>
      <c r="B305" s="285"/>
      <c r="C305" s="203"/>
      <c r="D305" s="286">
        <f>VLOOKUP(C305,Itinerario!$D$55:$W$85,18,FALSE)</f>
        <v>0</v>
      </c>
      <c r="E305" s="287">
        <f>VLOOKUP(C305,Itinerario!$D$55:$W$85,19,FALSE)</f>
        <v>0</v>
      </c>
      <c r="F305" s="287" t="e">
        <f>VLOOKUP(C305,Organización_Modular!$F$41:$G$71,2,FALSE)</f>
        <v>#N/A</v>
      </c>
      <c r="G305" s="25"/>
      <c r="H305" s="25"/>
      <c r="I305" s="25"/>
      <c r="J305" s="25"/>
      <c r="K305" s="25"/>
      <c r="L305" s="25"/>
      <c r="M305" s="25"/>
      <c r="N305" s="25"/>
      <c r="O305" s="25"/>
      <c r="P305" s="25"/>
      <c r="Q305" s="25"/>
      <c r="R305" s="25"/>
      <c r="S305" s="25"/>
      <c r="T305" s="25"/>
      <c r="U305" s="25"/>
      <c r="V305" s="25"/>
      <c r="W305" s="25"/>
      <c r="X305" s="25"/>
      <c r="Y305" s="25"/>
      <c r="Z305" s="25"/>
    </row>
    <row r="306" spans="1:26" ht="12.75" customHeight="1" x14ac:dyDescent="0.25">
      <c r="A306" s="283"/>
      <c r="B306" s="285"/>
      <c r="C306" s="203"/>
      <c r="D306" s="286">
        <f>VLOOKUP(C306,Itinerario!$D$55:$W$85,18,FALSE)</f>
        <v>0</v>
      </c>
      <c r="E306" s="287">
        <f>VLOOKUP(C306,Itinerario!$D$55:$W$85,19,FALSE)</f>
        <v>0</v>
      </c>
      <c r="F306" s="287" t="e">
        <f>VLOOKUP(C306,Organización_Modular!$F$41:$G$71,2,FALSE)</f>
        <v>#N/A</v>
      </c>
      <c r="G306" s="25"/>
      <c r="H306" s="25"/>
      <c r="I306" s="25"/>
      <c r="J306" s="25"/>
      <c r="K306" s="25"/>
      <c r="L306" s="25"/>
      <c r="M306" s="25"/>
      <c r="N306" s="25"/>
      <c r="O306" s="25"/>
      <c r="P306" s="25"/>
      <c r="Q306" s="25"/>
      <c r="R306" s="25"/>
      <c r="S306" s="25"/>
      <c r="T306" s="25"/>
      <c r="U306" s="25"/>
      <c r="V306" s="25"/>
      <c r="W306" s="25"/>
      <c r="X306" s="25"/>
      <c r="Y306" s="25"/>
      <c r="Z306" s="25"/>
    </row>
    <row r="307" spans="1:26" ht="12.75" customHeight="1" x14ac:dyDescent="0.25">
      <c r="A307" s="283"/>
      <c r="B307" s="285"/>
      <c r="C307" s="203"/>
      <c r="D307" s="286">
        <f>VLOOKUP(C307,Itinerario!$D$55:$W$85,18,FALSE)</f>
        <v>0</v>
      </c>
      <c r="E307" s="287">
        <f>VLOOKUP(C307,Itinerario!$D$55:$W$85,19,FALSE)</f>
        <v>0</v>
      </c>
      <c r="F307" s="287" t="e">
        <f>VLOOKUP(C307,Organización_Modular!$F$41:$G$71,2,FALSE)</f>
        <v>#N/A</v>
      </c>
      <c r="G307" s="25"/>
      <c r="H307" s="25"/>
      <c r="I307" s="25"/>
      <c r="J307" s="25"/>
      <c r="K307" s="25"/>
      <c r="L307" s="25"/>
      <c r="M307" s="25"/>
      <c r="N307" s="25"/>
      <c r="O307" s="25"/>
      <c r="P307" s="25"/>
      <c r="Q307" s="25"/>
      <c r="R307" s="25"/>
      <c r="S307" s="25"/>
      <c r="T307" s="25"/>
      <c r="U307" s="25"/>
      <c r="V307" s="25"/>
      <c r="W307" s="25"/>
      <c r="X307" s="25"/>
      <c r="Y307" s="25"/>
      <c r="Z307" s="25"/>
    </row>
    <row r="308" spans="1:26" ht="12.75" customHeight="1" x14ac:dyDescent="0.25">
      <c r="A308" s="283"/>
      <c r="B308" s="285"/>
      <c r="C308" s="203"/>
      <c r="D308" s="286">
        <f>VLOOKUP(C308,Itinerario!$D$55:$W$85,18,FALSE)</f>
        <v>0</v>
      </c>
      <c r="E308" s="287">
        <f>VLOOKUP(C308,Itinerario!$D$55:$W$85,19,FALSE)</f>
        <v>0</v>
      </c>
      <c r="F308" s="287" t="e">
        <f>VLOOKUP(C308,Organización_Modular!$F$41:$G$71,2,FALSE)</f>
        <v>#N/A</v>
      </c>
      <c r="G308" s="25"/>
      <c r="H308" s="25"/>
      <c r="I308" s="25"/>
      <c r="J308" s="25"/>
      <c r="K308" s="25"/>
      <c r="L308" s="25"/>
      <c r="M308" s="25"/>
      <c r="N308" s="25"/>
      <c r="O308" s="25"/>
      <c r="P308" s="25"/>
      <c r="Q308" s="25"/>
      <c r="R308" s="25"/>
      <c r="S308" s="25"/>
      <c r="T308" s="25"/>
      <c r="U308" s="25"/>
      <c r="V308" s="25"/>
      <c r="W308" s="25"/>
      <c r="X308" s="25"/>
      <c r="Y308" s="25"/>
      <c r="Z308" s="25"/>
    </row>
    <row r="309" spans="1:26" ht="12.75" customHeight="1" x14ac:dyDescent="0.25">
      <c r="A309" s="283"/>
      <c r="B309" s="285"/>
      <c r="C309" s="203"/>
      <c r="D309" s="286">
        <f>VLOOKUP(C309,Itinerario!$D$55:$W$85,18,FALSE)</f>
        <v>0</v>
      </c>
      <c r="E309" s="287">
        <f>VLOOKUP(C309,Itinerario!$D$55:$W$85,19,FALSE)</f>
        <v>0</v>
      </c>
      <c r="F309" s="287" t="e">
        <f>VLOOKUP(C309,Organización_Modular!$F$41:$G$71,2,FALSE)</f>
        <v>#N/A</v>
      </c>
      <c r="G309" s="25"/>
      <c r="H309" s="25"/>
      <c r="I309" s="25"/>
      <c r="J309" s="25"/>
      <c r="K309" s="25"/>
      <c r="L309" s="25"/>
      <c r="M309" s="25"/>
      <c r="N309" s="25"/>
      <c r="O309" s="25"/>
      <c r="P309" s="25"/>
      <c r="Q309" s="25"/>
      <c r="R309" s="25"/>
      <c r="S309" s="25"/>
      <c r="T309" s="25"/>
      <c r="U309" s="25"/>
      <c r="V309" s="25"/>
      <c r="W309" s="25"/>
      <c r="X309" s="25"/>
      <c r="Y309" s="25"/>
      <c r="Z309" s="25"/>
    </row>
    <row r="310" spans="1:26" ht="12.75" customHeight="1" x14ac:dyDescent="0.25">
      <c r="A310" s="283"/>
      <c r="B310" s="285"/>
      <c r="C310" s="203"/>
      <c r="D310" s="286">
        <f>VLOOKUP(C310,Itinerario!$D$55:$W$85,18,FALSE)</f>
        <v>0</v>
      </c>
      <c r="E310" s="287">
        <f>VLOOKUP(C310,Itinerario!$D$55:$W$85,19,FALSE)</f>
        <v>0</v>
      </c>
      <c r="F310" s="287" t="e">
        <f>VLOOKUP(C310,Organización_Modular!$F$41:$G$71,2,FALSE)</f>
        <v>#N/A</v>
      </c>
      <c r="G310" s="25"/>
      <c r="H310" s="25"/>
      <c r="I310" s="25"/>
      <c r="J310" s="25"/>
      <c r="K310" s="25"/>
      <c r="L310" s="25"/>
      <c r="M310" s="25"/>
      <c r="N310" s="25"/>
      <c r="O310" s="25"/>
      <c r="P310" s="25"/>
      <c r="Q310" s="25"/>
      <c r="R310" s="25"/>
      <c r="S310" s="25"/>
      <c r="T310" s="25"/>
      <c r="U310" s="25"/>
      <c r="V310" s="25"/>
      <c r="W310" s="25"/>
      <c r="X310" s="25"/>
      <c r="Y310" s="25"/>
      <c r="Z310" s="25"/>
    </row>
    <row r="311" spans="1:26" ht="12.75" customHeight="1" x14ac:dyDescent="0.25">
      <c r="A311" s="283"/>
      <c r="B311" s="285"/>
      <c r="C311" s="203"/>
      <c r="D311" s="286">
        <f>VLOOKUP(C311,Itinerario!$D$55:$W$85,18,FALSE)</f>
        <v>0</v>
      </c>
      <c r="E311" s="287">
        <f>VLOOKUP(C311,Itinerario!$D$55:$W$85,19,FALSE)</f>
        <v>0</v>
      </c>
      <c r="F311" s="287" t="e">
        <f>VLOOKUP(C311,Organización_Modular!$F$41:$G$71,2,FALSE)</f>
        <v>#N/A</v>
      </c>
      <c r="G311" s="25"/>
      <c r="H311" s="25"/>
      <c r="I311" s="25"/>
      <c r="J311" s="25"/>
      <c r="K311" s="25"/>
      <c r="L311" s="25"/>
      <c r="M311" s="25"/>
      <c r="N311" s="25"/>
      <c r="O311" s="25"/>
      <c r="P311" s="25"/>
      <c r="Q311" s="25"/>
      <c r="R311" s="25"/>
      <c r="S311" s="25"/>
      <c r="T311" s="25"/>
      <c r="U311" s="25"/>
      <c r="V311" s="25"/>
      <c r="W311" s="25"/>
      <c r="X311" s="25"/>
      <c r="Y311" s="25"/>
      <c r="Z311" s="25"/>
    </row>
    <row r="312" spans="1:26" ht="12.75" customHeight="1" x14ac:dyDescent="0.25">
      <c r="A312" s="283"/>
      <c r="B312" s="285"/>
      <c r="C312" s="203"/>
      <c r="D312" s="286">
        <f>VLOOKUP(C312,Itinerario!$D$55:$W$85,18,FALSE)</f>
        <v>0</v>
      </c>
      <c r="E312" s="287">
        <f>VLOOKUP(C312,Itinerario!$D$55:$W$85,19,FALSE)</f>
        <v>0</v>
      </c>
      <c r="F312" s="287" t="e">
        <f>VLOOKUP(C312,Organización_Modular!$F$41:$G$71,2,FALSE)</f>
        <v>#N/A</v>
      </c>
      <c r="G312" s="25"/>
      <c r="H312" s="25"/>
      <c r="I312" s="25"/>
      <c r="J312" s="25"/>
      <c r="K312" s="25"/>
      <c r="L312" s="25"/>
      <c r="M312" s="25"/>
      <c r="N312" s="25"/>
      <c r="O312" s="25"/>
      <c r="P312" s="25"/>
      <c r="Q312" s="25"/>
      <c r="R312" s="25"/>
      <c r="S312" s="25"/>
      <c r="T312" s="25"/>
      <c r="U312" s="25"/>
      <c r="V312" s="25"/>
      <c r="W312" s="25"/>
      <c r="X312" s="25"/>
      <c r="Y312" s="25"/>
      <c r="Z312" s="25"/>
    </row>
    <row r="313" spans="1:26" ht="12.75" customHeight="1" x14ac:dyDescent="0.25">
      <c r="A313" s="283"/>
      <c r="B313" s="285"/>
      <c r="C313" s="203"/>
      <c r="D313" s="286">
        <f>VLOOKUP(C313,Itinerario!$D$55:$W$85,18,FALSE)</f>
        <v>0</v>
      </c>
      <c r="E313" s="287">
        <f>VLOOKUP(C313,Itinerario!$D$55:$W$85,19,FALSE)</f>
        <v>0</v>
      </c>
      <c r="F313" s="287" t="e">
        <f>VLOOKUP(C313,Organización_Modular!$F$41:$G$71,2,FALSE)</f>
        <v>#N/A</v>
      </c>
      <c r="G313" s="25"/>
      <c r="H313" s="25"/>
      <c r="I313" s="25"/>
      <c r="J313" s="25"/>
      <c r="K313" s="25"/>
      <c r="L313" s="25"/>
      <c r="M313" s="25"/>
      <c r="N313" s="25"/>
      <c r="O313" s="25"/>
      <c r="P313" s="25"/>
      <c r="Q313" s="25"/>
      <c r="R313" s="25"/>
      <c r="S313" s="25"/>
      <c r="T313" s="25"/>
      <c r="U313" s="25"/>
      <c r="V313" s="25"/>
      <c r="W313" s="25"/>
      <c r="X313" s="25"/>
      <c r="Y313" s="25"/>
      <c r="Z313" s="25"/>
    </row>
    <row r="314" spans="1:26" ht="12.75" customHeight="1" x14ac:dyDescent="0.25">
      <c r="A314" s="283" t="str">
        <f>Itinerario!A86</f>
        <v>M3. MAQUILLAJE DE BELLEZA Y CARACTERIZACIÓN</v>
      </c>
      <c r="B314" s="285" t="str">
        <f>Ambiente_Equipamiento!$A$15</f>
        <v>Aula pedagógica</v>
      </c>
      <c r="C314" s="203"/>
      <c r="D314" s="286">
        <f>VLOOKUP(C314,Itinerario!$D$86:$W$116,18,FALSE)</f>
        <v>0</v>
      </c>
      <c r="E314" s="287">
        <f>VLOOKUP(C314,Itinerario!$D$86:$W$116,19,FALSE)</f>
        <v>0</v>
      </c>
      <c r="F314" s="287" t="e">
        <f>VLOOKUP(C314,Organización_Modular!$F$72:$G$102,2,FALSE)</f>
        <v>#N/A</v>
      </c>
      <c r="G314" s="25"/>
      <c r="H314" s="25"/>
      <c r="I314" s="25"/>
      <c r="J314" s="25"/>
      <c r="K314" s="25"/>
      <c r="L314" s="25"/>
      <c r="M314" s="25"/>
      <c r="N314" s="25"/>
      <c r="O314" s="25"/>
      <c r="P314" s="25"/>
      <c r="Q314" s="25"/>
      <c r="R314" s="25"/>
      <c r="S314" s="25"/>
      <c r="T314" s="25"/>
      <c r="U314" s="25"/>
      <c r="V314" s="25"/>
      <c r="W314" s="25"/>
      <c r="X314" s="25"/>
      <c r="Y314" s="25"/>
      <c r="Z314" s="25"/>
    </row>
    <row r="315" spans="1:26" ht="12.75" customHeight="1" x14ac:dyDescent="0.25">
      <c r="A315" s="283"/>
      <c r="B315" s="285"/>
      <c r="C315" s="203"/>
      <c r="D315" s="286">
        <f>VLOOKUP(C315,Itinerario!$D$86:$W$116,18,FALSE)</f>
        <v>0</v>
      </c>
      <c r="E315" s="287">
        <f>VLOOKUP(C315,Itinerario!$D$86:$W$116,19,FALSE)</f>
        <v>0</v>
      </c>
      <c r="F315" s="287" t="e">
        <f>VLOOKUP(C315,Organización_Modular!$F$72:$G$102,2,FALSE)</f>
        <v>#N/A</v>
      </c>
      <c r="G315" s="25"/>
      <c r="H315" s="25"/>
      <c r="I315" s="25"/>
      <c r="J315" s="25"/>
      <c r="K315" s="25"/>
      <c r="L315" s="25"/>
      <c r="M315" s="25"/>
      <c r="N315" s="25"/>
      <c r="O315" s="25"/>
      <c r="P315" s="25"/>
      <c r="Q315" s="25"/>
      <c r="R315" s="25"/>
      <c r="S315" s="25"/>
      <c r="T315" s="25"/>
      <c r="U315" s="25"/>
      <c r="V315" s="25"/>
      <c r="W315" s="25"/>
      <c r="X315" s="25"/>
      <c r="Y315" s="25"/>
      <c r="Z315" s="25"/>
    </row>
    <row r="316" spans="1:26" ht="12.75" customHeight="1" x14ac:dyDescent="0.25">
      <c r="A316" s="283"/>
      <c r="B316" s="285"/>
      <c r="C316" s="203"/>
      <c r="D316" s="286">
        <f>VLOOKUP(C316,Itinerario!$D$86:$W$116,18,FALSE)</f>
        <v>0</v>
      </c>
      <c r="E316" s="287">
        <f>VLOOKUP(C316,Itinerario!$D$86:$W$116,19,FALSE)</f>
        <v>0</v>
      </c>
      <c r="F316" s="287" t="e">
        <f>VLOOKUP(C316,Organización_Modular!$F$72:$G$102,2,FALSE)</f>
        <v>#N/A</v>
      </c>
      <c r="G316" s="25"/>
      <c r="H316" s="25"/>
      <c r="I316" s="25"/>
      <c r="J316" s="25"/>
      <c r="K316" s="25"/>
      <c r="L316" s="25"/>
      <c r="M316" s="25"/>
      <c r="N316" s="25"/>
      <c r="O316" s="25"/>
      <c r="P316" s="25"/>
      <c r="Q316" s="25"/>
      <c r="R316" s="25"/>
      <c r="S316" s="25"/>
      <c r="T316" s="25"/>
      <c r="U316" s="25"/>
      <c r="V316" s="25"/>
      <c r="W316" s="25"/>
      <c r="X316" s="25"/>
      <c r="Y316" s="25"/>
      <c r="Z316" s="25"/>
    </row>
    <row r="317" spans="1:26" ht="12.75" customHeight="1" x14ac:dyDescent="0.25">
      <c r="A317" s="283"/>
      <c r="B317" s="285"/>
      <c r="C317" s="203"/>
      <c r="D317" s="286">
        <f>VLOOKUP(C317,Itinerario!$D$86:$W$116,18,FALSE)</f>
        <v>0</v>
      </c>
      <c r="E317" s="287">
        <f>VLOOKUP(C317,Itinerario!$D$86:$W$116,19,FALSE)</f>
        <v>0</v>
      </c>
      <c r="F317" s="287" t="e">
        <f>VLOOKUP(C317,Organización_Modular!$F$72:$G$102,2,FALSE)</f>
        <v>#N/A</v>
      </c>
      <c r="G317" s="25"/>
      <c r="H317" s="25"/>
      <c r="I317" s="25"/>
      <c r="J317" s="25"/>
      <c r="K317" s="25"/>
      <c r="L317" s="25"/>
      <c r="M317" s="25"/>
      <c r="N317" s="25"/>
      <c r="O317" s="25"/>
      <c r="P317" s="25"/>
      <c r="Q317" s="25"/>
      <c r="R317" s="25"/>
      <c r="S317" s="25"/>
      <c r="T317" s="25"/>
      <c r="U317" s="25"/>
      <c r="V317" s="25"/>
      <c r="W317" s="25"/>
      <c r="X317" s="25"/>
      <c r="Y317" s="25"/>
      <c r="Z317" s="25"/>
    </row>
    <row r="318" spans="1:26" ht="12.75" customHeight="1" x14ac:dyDescent="0.25">
      <c r="A318" s="283"/>
      <c r="B318" s="285"/>
      <c r="C318" s="203"/>
      <c r="D318" s="286">
        <f>VLOOKUP(C318,Itinerario!$D$86:$W$116,18,FALSE)</f>
        <v>0</v>
      </c>
      <c r="E318" s="287">
        <f>VLOOKUP(C318,Itinerario!$D$86:$W$116,19,FALSE)</f>
        <v>0</v>
      </c>
      <c r="F318" s="287" t="e">
        <f>VLOOKUP(C318,Organización_Modular!$F$72:$G$102,2,FALSE)</f>
        <v>#N/A</v>
      </c>
      <c r="G318" s="25"/>
      <c r="H318" s="25"/>
      <c r="I318" s="25"/>
      <c r="J318" s="25"/>
      <c r="K318" s="25"/>
      <c r="L318" s="25"/>
      <c r="M318" s="25"/>
      <c r="N318" s="25"/>
      <c r="O318" s="25"/>
      <c r="P318" s="25"/>
      <c r="Q318" s="25"/>
      <c r="R318" s="25"/>
      <c r="S318" s="25"/>
      <c r="T318" s="25"/>
      <c r="U318" s="25"/>
      <c r="V318" s="25"/>
      <c r="W318" s="25"/>
      <c r="X318" s="25"/>
      <c r="Y318" s="25"/>
      <c r="Z318" s="25"/>
    </row>
    <row r="319" spans="1:26" ht="12.75" customHeight="1" x14ac:dyDescent="0.25">
      <c r="A319" s="283"/>
      <c r="B319" s="285"/>
      <c r="C319" s="203"/>
      <c r="D319" s="286">
        <f>VLOOKUP(C319,Itinerario!$D$86:$W$116,18,FALSE)</f>
        <v>0</v>
      </c>
      <c r="E319" s="287">
        <f>VLOOKUP(C319,Itinerario!$D$86:$W$116,19,FALSE)</f>
        <v>0</v>
      </c>
      <c r="F319" s="287" t="e">
        <f>VLOOKUP(C319,Organización_Modular!$F$72:$G$102,2,FALSE)</f>
        <v>#N/A</v>
      </c>
      <c r="G319" s="25"/>
      <c r="H319" s="25"/>
      <c r="I319" s="25"/>
      <c r="J319" s="25"/>
      <c r="K319" s="25"/>
      <c r="L319" s="25"/>
      <c r="M319" s="25"/>
      <c r="N319" s="25"/>
      <c r="O319" s="25"/>
      <c r="P319" s="25"/>
      <c r="Q319" s="25"/>
      <c r="R319" s="25"/>
      <c r="S319" s="25"/>
      <c r="T319" s="25"/>
      <c r="U319" s="25"/>
      <c r="V319" s="25"/>
      <c r="W319" s="25"/>
      <c r="X319" s="25"/>
      <c r="Y319" s="25"/>
      <c r="Z319" s="25"/>
    </row>
    <row r="320" spans="1:26" ht="12.75" customHeight="1" x14ac:dyDescent="0.25">
      <c r="A320" s="283"/>
      <c r="B320" s="285"/>
      <c r="C320" s="203"/>
      <c r="D320" s="286">
        <f>VLOOKUP(C320,Itinerario!$D$86:$W$116,18,FALSE)</f>
        <v>0</v>
      </c>
      <c r="E320" s="287">
        <f>VLOOKUP(C320,Itinerario!$D$86:$W$116,19,FALSE)</f>
        <v>0</v>
      </c>
      <c r="F320" s="287" t="e">
        <f>VLOOKUP(C320,Organización_Modular!$F$72:$G$102,2,FALSE)</f>
        <v>#N/A</v>
      </c>
      <c r="G320" s="25"/>
      <c r="H320" s="25"/>
      <c r="I320" s="25"/>
      <c r="J320" s="25"/>
      <c r="K320" s="25"/>
      <c r="L320" s="25"/>
      <c r="M320" s="25"/>
      <c r="N320" s="25"/>
      <c r="O320" s="25"/>
      <c r="P320" s="25"/>
      <c r="Q320" s="25"/>
      <c r="R320" s="25"/>
      <c r="S320" s="25"/>
      <c r="T320" s="25"/>
      <c r="U320" s="25"/>
      <c r="V320" s="25"/>
      <c r="W320" s="25"/>
      <c r="X320" s="25"/>
      <c r="Y320" s="25"/>
      <c r="Z320" s="25"/>
    </row>
    <row r="321" spans="1:26" ht="12.75" customHeight="1" x14ac:dyDescent="0.25">
      <c r="A321" s="283"/>
      <c r="B321" s="285"/>
      <c r="C321" s="203"/>
      <c r="D321" s="286">
        <f>VLOOKUP(C321,Itinerario!$D$86:$W$116,18,FALSE)</f>
        <v>0</v>
      </c>
      <c r="E321" s="287">
        <f>VLOOKUP(C321,Itinerario!$D$86:$W$116,19,FALSE)</f>
        <v>0</v>
      </c>
      <c r="F321" s="287" t="e">
        <f>VLOOKUP(C321,Organización_Modular!$F$72:$G$102,2,FALSE)</f>
        <v>#N/A</v>
      </c>
      <c r="G321" s="25"/>
      <c r="H321" s="25"/>
      <c r="I321" s="25"/>
      <c r="J321" s="25"/>
      <c r="K321" s="25"/>
      <c r="L321" s="25"/>
      <c r="M321" s="25"/>
      <c r="N321" s="25"/>
      <c r="O321" s="25"/>
      <c r="P321" s="25"/>
      <c r="Q321" s="25"/>
      <c r="R321" s="25"/>
      <c r="S321" s="25"/>
      <c r="T321" s="25"/>
      <c r="U321" s="25"/>
      <c r="V321" s="25"/>
      <c r="W321" s="25"/>
      <c r="X321" s="25"/>
      <c r="Y321" s="25"/>
      <c r="Z321" s="25"/>
    </row>
    <row r="322" spans="1:26" ht="12.75" customHeight="1" x14ac:dyDescent="0.25">
      <c r="A322" s="283"/>
      <c r="B322" s="285"/>
      <c r="C322" s="203"/>
      <c r="D322" s="286">
        <f>VLOOKUP(C322,Itinerario!$D$86:$W$116,18,FALSE)</f>
        <v>0</v>
      </c>
      <c r="E322" s="287">
        <f>VLOOKUP(C322,Itinerario!$D$86:$W$116,19,FALSE)</f>
        <v>0</v>
      </c>
      <c r="F322" s="287" t="e">
        <f>VLOOKUP(C322,Organización_Modular!$F$72:$G$102,2,FALSE)</f>
        <v>#N/A</v>
      </c>
      <c r="G322" s="25"/>
      <c r="H322" s="25"/>
      <c r="I322" s="25"/>
      <c r="J322" s="25"/>
      <c r="K322" s="25"/>
      <c r="L322" s="25"/>
      <c r="M322" s="25"/>
      <c r="N322" s="25"/>
      <c r="O322" s="25"/>
      <c r="P322" s="25"/>
      <c r="Q322" s="25"/>
      <c r="R322" s="25"/>
      <c r="S322" s="25"/>
      <c r="T322" s="25"/>
      <c r="U322" s="25"/>
      <c r="V322" s="25"/>
      <c r="W322" s="25"/>
      <c r="X322" s="25"/>
      <c r="Y322" s="25"/>
      <c r="Z322" s="25"/>
    </row>
    <row r="323" spans="1:26" ht="12.75" customHeight="1" x14ac:dyDescent="0.25">
      <c r="A323" s="283"/>
      <c r="B323" s="285"/>
      <c r="C323" s="203"/>
      <c r="D323" s="286">
        <f>VLOOKUP(C323,Itinerario!$D$86:$W$116,18,FALSE)</f>
        <v>0</v>
      </c>
      <c r="E323" s="287">
        <f>VLOOKUP(C323,Itinerario!$D$86:$W$116,19,FALSE)</f>
        <v>0</v>
      </c>
      <c r="F323" s="287" t="e">
        <f>VLOOKUP(C323,Organización_Modular!$F$72:$G$102,2,FALSE)</f>
        <v>#N/A</v>
      </c>
      <c r="G323" s="25"/>
      <c r="H323" s="25"/>
      <c r="I323" s="25"/>
      <c r="J323" s="25"/>
      <c r="K323" s="25"/>
      <c r="L323" s="25"/>
      <c r="M323" s="25"/>
      <c r="N323" s="25"/>
      <c r="O323" s="25"/>
      <c r="P323" s="25"/>
      <c r="Q323" s="25"/>
      <c r="R323" s="25"/>
      <c r="S323" s="25"/>
      <c r="T323" s="25"/>
      <c r="U323" s="25"/>
      <c r="V323" s="25"/>
      <c r="W323" s="25"/>
      <c r="X323" s="25"/>
      <c r="Y323" s="25"/>
      <c r="Z323" s="25"/>
    </row>
    <row r="324" spans="1:26" ht="12.75" customHeight="1" x14ac:dyDescent="0.25">
      <c r="A324" s="283"/>
      <c r="B324" s="285"/>
      <c r="C324" s="203"/>
      <c r="D324" s="286">
        <f>VLOOKUP(C324,Itinerario!$D$86:$W$116,18,FALSE)</f>
        <v>0</v>
      </c>
      <c r="E324" s="287">
        <f>VLOOKUP(C324,Itinerario!$D$86:$W$116,19,FALSE)</f>
        <v>0</v>
      </c>
      <c r="F324" s="287" t="e">
        <f>VLOOKUP(C324,Organización_Modular!$F$72:$G$102,2,FALSE)</f>
        <v>#N/A</v>
      </c>
      <c r="G324" s="25"/>
      <c r="H324" s="25"/>
      <c r="I324" s="25"/>
      <c r="J324" s="25"/>
      <c r="K324" s="25"/>
      <c r="L324" s="25"/>
      <c r="M324" s="25"/>
      <c r="N324" s="25"/>
      <c r="O324" s="25"/>
      <c r="P324" s="25"/>
      <c r="Q324" s="25"/>
      <c r="R324" s="25"/>
      <c r="S324" s="25"/>
      <c r="T324" s="25"/>
      <c r="U324" s="25"/>
      <c r="V324" s="25"/>
      <c r="W324" s="25"/>
      <c r="X324" s="25"/>
      <c r="Y324" s="25"/>
      <c r="Z324" s="25"/>
    </row>
    <row r="325" spans="1:26" ht="12.75" customHeight="1" x14ac:dyDescent="0.25">
      <c r="A325" s="283"/>
      <c r="B325" s="285"/>
      <c r="C325" s="203"/>
      <c r="D325" s="286">
        <f>VLOOKUP(C325,Itinerario!$D$86:$W$116,18,FALSE)</f>
        <v>0</v>
      </c>
      <c r="E325" s="287">
        <f>VLOOKUP(C325,Itinerario!$D$86:$W$116,19,FALSE)</f>
        <v>0</v>
      </c>
      <c r="F325" s="287" t="e">
        <f>VLOOKUP(C325,Organización_Modular!$F$72:$G$102,2,FALSE)</f>
        <v>#N/A</v>
      </c>
      <c r="G325" s="25"/>
      <c r="H325" s="25"/>
      <c r="I325" s="25"/>
      <c r="J325" s="25"/>
      <c r="K325" s="25"/>
      <c r="L325" s="25"/>
      <c r="M325" s="25"/>
      <c r="N325" s="25"/>
      <c r="O325" s="25"/>
      <c r="P325" s="25"/>
      <c r="Q325" s="25"/>
      <c r="R325" s="25"/>
      <c r="S325" s="25"/>
      <c r="T325" s="25"/>
      <c r="U325" s="25"/>
      <c r="V325" s="25"/>
      <c r="W325" s="25"/>
      <c r="X325" s="25"/>
      <c r="Y325" s="25"/>
      <c r="Z325" s="25"/>
    </row>
    <row r="326" spans="1:26" ht="12.75" customHeight="1" x14ac:dyDescent="0.25">
      <c r="A326" s="283"/>
      <c r="B326" s="285"/>
      <c r="C326" s="203"/>
      <c r="D326" s="286">
        <f>VLOOKUP(C326,Itinerario!$D$86:$W$116,18,FALSE)</f>
        <v>0</v>
      </c>
      <c r="E326" s="287">
        <f>VLOOKUP(C326,Itinerario!$D$86:$W$116,19,FALSE)</f>
        <v>0</v>
      </c>
      <c r="F326" s="287" t="e">
        <f>VLOOKUP(C326,Organización_Modular!$F$72:$G$102,2,FALSE)</f>
        <v>#N/A</v>
      </c>
      <c r="G326" s="25"/>
      <c r="H326" s="25"/>
      <c r="I326" s="25"/>
      <c r="J326" s="25"/>
      <c r="K326" s="25"/>
      <c r="L326" s="25"/>
      <c r="M326" s="25"/>
      <c r="N326" s="25"/>
      <c r="O326" s="25"/>
      <c r="P326" s="25"/>
      <c r="Q326" s="25"/>
      <c r="R326" s="25"/>
      <c r="S326" s="25"/>
      <c r="T326" s="25"/>
      <c r="U326" s="25"/>
      <c r="V326" s="25"/>
      <c r="W326" s="25"/>
      <c r="X326" s="25"/>
      <c r="Y326" s="25"/>
      <c r="Z326" s="25"/>
    </row>
    <row r="327" spans="1:26" ht="12.75" customHeight="1" x14ac:dyDescent="0.25">
      <c r="A327" s="283"/>
      <c r="B327" s="285"/>
      <c r="C327" s="203"/>
      <c r="D327" s="286">
        <f>VLOOKUP(C327,Itinerario!$D$86:$W$116,18,FALSE)</f>
        <v>0</v>
      </c>
      <c r="E327" s="287">
        <f>VLOOKUP(C327,Itinerario!$D$86:$W$116,19,FALSE)</f>
        <v>0</v>
      </c>
      <c r="F327" s="287" t="e">
        <f>VLOOKUP(C327,Organización_Modular!$F$72:$G$102,2,FALSE)</f>
        <v>#N/A</v>
      </c>
      <c r="G327" s="25"/>
      <c r="H327" s="25"/>
      <c r="I327" s="25"/>
      <c r="J327" s="25"/>
      <c r="K327" s="25"/>
      <c r="L327" s="25"/>
      <c r="M327" s="25"/>
      <c r="N327" s="25"/>
      <c r="O327" s="25"/>
      <c r="P327" s="25"/>
      <c r="Q327" s="25"/>
      <c r="R327" s="25"/>
      <c r="S327" s="25"/>
      <c r="T327" s="25"/>
      <c r="U327" s="25"/>
      <c r="V327" s="25"/>
      <c r="W327" s="25"/>
      <c r="X327" s="25"/>
      <c r="Y327" s="25"/>
      <c r="Z327" s="25"/>
    </row>
    <row r="328" spans="1:26" ht="12.75" customHeight="1" x14ac:dyDescent="0.25">
      <c r="A328" s="283"/>
      <c r="B328" s="285"/>
      <c r="C328" s="203"/>
      <c r="D328" s="286">
        <f>VLOOKUP(C328,Itinerario!$D$86:$W$116,18,FALSE)</f>
        <v>0</v>
      </c>
      <c r="E328" s="287">
        <f>VLOOKUP(C328,Itinerario!$D$86:$W$116,19,FALSE)</f>
        <v>0</v>
      </c>
      <c r="F328" s="287" t="e">
        <f>VLOOKUP(C328,Organización_Modular!$F$72:$G$102,2,FALSE)</f>
        <v>#N/A</v>
      </c>
      <c r="G328" s="25"/>
      <c r="H328" s="25"/>
      <c r="I328" s="25"/>
      <c r="J328" s="25"/>
      <c r="K328" s="25"/>
      <c r="L328" s="25"/>
      <c r="M328" s="25"/>
      <c r="N328" s="25"/>
      <c r="O328" s="25"/>
      <c r="P328" s="25"/>
      <c r="Q328" s="25"/>
      <c r="R328" s="25"/>
      <c r="S328" s="25"/>
      <c r="T328" s="25"/>
      <c r="U328" s="25"/>
      <c r="V328" s="25"/>
      <c r="W328" s="25"/>
      <c r="X328" s="25"/>
      <c r="Y328" s="25"/>
      <c r="Z328" s="25"/>
    </row>
    <row r="329" spans="1:26" ht="12.75" customHeight="1" x14ac:dyDescent="0.25">
      <c r="A329" s="283"/>
      <c r="B329" s="285"/>
      <c r="C329" s="203"/>
      <c r="D329" s="286">
        <f>VLOOKUP(C329,Itinerario!$D$86:$W$116,18,FALSE)</f>
        <v>0</v>
      </c>
      <c r="E329" s="287">
        <f>VLOOKUP(C329,Itinerario!$D$86:$W$116,19,FALSE)</f>
        <v>0</v>
      </c>
      <c r="F329" s="287" t="e">
        <f>VLOOKUP(C329,Organización_Modular!$F$72:$G$102,2,FALSE)</f>
        <v>#N/A</v>
      </c>
      <c r="G329" s="25"/>
      <c r="H329" s="25"/>
      <c r="I329" s="25"/>
      <c r="J329" s="25"/>
      <c r="K329" s="25"/>
      <c r="L329" s="25"/>
      <c r="M329" s="25"/>
      <c r="N329" s="25"/>
      <c r="O329" s="25"/>
      <c r="P329" s="25"/>
      <c r="Q329" s="25"/>
      <c r="R329" s="25"/>
      <c r="S329" s="25"/>
      <c r="T329" s="25"/>
      <c r="U329" s="25"/>
      <c r="V329" s="25"/>
      <c r="W329" s="25"/>
      <c r="X329" s="25"/>
      <c r="Y329" s="25"/>
      <c r="Z329" s="25"/>
    </row>
    <row r="330" spans="1:26" ht="12.75" customHeight="1" x14ac:dyDescent="0.25">
      <c r="A330" s="283"/>
      <c r="B330" s="285"/>
      <c r="C330" s="203"/>
      <c r="D330" s="286">
        <f>VLOOKUP(C330,Itinerario!$D$86:$W$116,18,FALSE)</f>
        <v>0</v>
      </c>
      <c r="E330" s="287">
        <f>VLOOKUP(C330,Itinerario!$D$86:$W$116,19,FALSE)</f>
        <v>0</v>
      </c>
      <c r="F330" s="287" t="e">
        <f>VLOOKUP(C330,Organización_Modular!$F$72:$G$102,2,FALSE)</f>
        <v>#N/A</v>
      </c>
      <c r="G330" s="25"/>
      <c r="H330" s="25"/>
      <c r="I330" s="25"/>
      <c r="J330" s="25"/>
      <c r="K330" s="25"/>
      <c r="L330" s="25"/>
      <c r="M330" s="25"/>
      <c r="N330" s="25"/>
      <c r="O330" s="25"/>
      <c r="P330" s="25"/>
      <c r="Q330" s="25"/>
      <c r="R330" s="25"/>
      <c r="S330" s="25"/>
      <c r="T330" s="25"/>
      <c r="U330" s="25"/>
      <c r="V330" s="25"/>
      <c r="W330" s="25"/>
      <c r="X330" s="25"/>
      <c r="Y330" s="25"/>
      <c r="Z330" s="25"/>
    </row>
    <row r="331" spans="1:26" ht="12.75" customHeight="1" x14ac:dyDescent="0.25">
      <c r="A331" s="283"/>
      <c r="B331" s="285"/>
      <c r="C331" s="203"/>
      <c r="D331" s="286">
        <f>VLOOKUP(C331,Itinerario!$D$86:$W$116,18,FALSE)</f>
        <v>0</v>
      </c>
      <c r="E331" s="287">
        <f>VLOOKUP(C331,Itinerario!$D$86:$W$116,19,FALSE)</f>
        <v>0</v>
      </c>
      <c r="F331" s="287" t="e">
        <f>VLOOKUP(C331,Organización_Modular!$F$72:$G$102,2,FALSE)</f>
        <v>#N/A</v>
      </c>
      <c r="G331" s="25"/>
      <c r="H331" s="25"/>
      <c r="I331" s="25"/>
      <c r="J331" s="25"/>
      <c r="K331" s="25"/>
      <c r="L331" s="25"/>
      <c r="M331" s="25"/>
      <c r="N331" s="25"/>
      <c r="O331" s="25"/>
      <c r="P331" s="25"/>
      <c r="Q331" s="25"/>
      <c r="R331" s="25"/>
      <c r="S331" s="25"/>
      <c r="T331" s="25"/>
      <c r="U331" s="25"/>
      <c r="V331" s="25"/>
      <c r="W331" s="25"/>
      <c r="X331" s="25"/>
      <c r="Y331" s="25"/>
      <c r="Z331" s="25"/>
    </row>
    <row r="332" spans="1:26" ht="12.75" customHeight="1" x14ac:dyDescent="0.25">
      <c r="A332" s="283"/>
      <c r="B332" s="285"/>
      <c r="C332" s="203"/>
      <c r="D332" s="286">
        <f>VLOOKUP(C332,Itinerario!$D$86:$W$116,18,FALSE)</f>
        <v>0</v>
      </c>
      <c r="E332" s="287">
        <f>VLOOKUP(C332,Itinerario!$D$86:$W$116,19,FALSE)</f>
        <v>0</v>
      </c>
      <c r="F332" s="287" t="e">
        <f>VLOOKUP(C332,Organización_Modular!$F$72:$G$102,2,FALSE)</f>
        <v>#N/A</v>
      </c>
      <c r="G332" s="25"/>
      <c r="H332" s="25"/>
      <c r="I332" s="25"/>
      <c r="J332" s="25"/>
      <c r="K332" s="25"/>
      <c r="L332" s="25"/>
      <c r="M332" s="25"/>
      <c r="N332" s="25"/>
      <c r="O332" s="25"/>
      <c r="P332" s="25"/>
      <c r="Q332" s="25"/>
      <c r="R332" s="25"/>
      <c r="S332" s="25"/>
      <c r="T332" s="25"/>
      <c r="U332" s="25"/>
      <c r="V332" s="25"/>
      <c r="W332" s="25"/>
      <c r="X332" s="25"/>
      <c r="Y332" s="25"/>
      <c r="Z332" s="25"/>
    </row>
    <row r="333" spans="1:26" ht="12.75" customHeight="1" x14ac:dyDescent="0.25">
      <c r="A333" s="283"/>
      <c r="B333" s="285"/>
      <c r="C333" s="203"/>
      <c r="D333" s="286">
        <f>VLOOKUP(C333,Itinerario!$D$86:$W$116,18,FALSE)</f>
        <v>0</v>
      </c>
      <c r="E333" s="287">
        <f>VLOOKUP(C333,Itinerario!$D$86:$W$116,19,FALSE)</f>
        <v>0</v>
      </c>
      <c r="F333" s="287" t="e">
        <f>VLOOKUP(C333,Organización_Modular!$F$72:$G$102,2,FALSE)</f>
        <v>#N/A</v>
      </c>
      <c r="G333" s="25"/>
      <c r="H333" s="25"/>
      <c r="I333" s="25"/>
      <c r="J333" s="25"/>
      <c r="K333" s="25"/>
      <c r="L333" s="25"/>
      <c r="M333" s="25"/>
      <c r="N333" s="25"/>
      <c r="O333" s="25"/>
      <c r="P333" s="25"/>
      <c r="Q333" s="25"/>
      <c r="R333" s="25"/>
      <c r="S333" s="25"/>
      <c r="T333" s="25"/>
      <c r="U333" s="25"/>
      <c r="V333" s="25"/>
      <c r="W333" s="25"/>
      <c r="X333" s="25"/>
      <c r="Y333" s="25"/>
      <c r="Z333" s="25"/>
    </row>
    <row r="334" spans="1:26" ht="12.75" customHeight="1" x14ac:dyDescent="0.25">
      <c r="A334" s="283"/>
      <c r="B334" s="285"/>
      <c r="C334" s="203"/>
      <c r="D334" s="286">
        <f>VLOOKUP(C334,Itinerario!$D$86:$W$116,18,FALSE)</f>
        <v>0</v>
      </c>
      <c r="E334" s="287">
        <f>VLOOKUP(C334,Itinerario!$D$86:$W$116,19,FALSE)</f>
        <v>0</v>
      </c>
      <c r="F334" s="287" t="e">
        <f>VLOOKUP(C334,Organización_Modular!$F$72:$G$102,2,FALSE)</f>
        <v>#N/A</v>
      </c>
      <c r="G334" s="25"/>
      <c r="H334" s="25"/>
      <c r="I334" s="25"/>
      <c r="J334" s="25"/>
      <c r="K334" s="25"/>
      <c r="L334" s="25"/>
      <c r="M334" s="25"/>
      <c r="N334" s="25"/>
      <c r="O334" s="25"/>
      <c r="P334" s="25"/>
      <c r="Q334" s="25"/>
      <c r="R334" s="25"/>
      <c r="S334" s="25"/>
      <c r="T334" s="25"/>
      <c r="U334" s="25"/>
      <c r="V334" s="25"/>
      <c r="W334" s="25"/>
      <c r="X334" s="25"/>
      <c r="Y334" s="25"/>
      <c r="Z334" s="25"/>
    </row>
    <row r="335" spans="1:26" ht="12.75" customHeight="1" x14ac:dyDescent="0.25">
      <c r="A335" s="283"/>
      <c r="B335" s="285"/>
      <c r="C335" s="203"/>
      <c r="D335" s="286">
        <f>VLOOKUP(C335,Itinerario!$D$86:$W$116,18,FALSE)</f>
        <v>0</v>
      </c>
      <c r="E335" s="287">
        <f>VLOOKUP(C335,Itinerario!$D$86:$W$116,19,FALSE)</f>
        <v>0</v>
      </c>
      <c r="F335" s="287" t="e">
        <f>VLOOKUP(C335,Organización_Modular!$F$72:$G$102,2,FALSE)</f>
        <v>#N/A</v>
      </c>
      <c r="G335" s="25"/>
      <c r="H335" s="25"/>
      <c r="I335" s="25"/>
      <c r="J335" s="25"/>
      <c r="K335" s="25"/>
      <c r="L335" s="25"/>
      <c r="M335" s="25"/>
      <c r="N335" s="25"/>
      <c r="O335" s="25"/>
      <c r="P335" s="25"/>
      <c r="Q335" s="25"/>
      <c r="R335" s="25"/>
      <c r="S335" s="25"/>
      <c r="T335" s="25"/>
      <c r="U335" s="25"/>
      <c r="V335" s="25"/>
      <c r="W335" s="25"/>
      <c r="X335" s="25"/>
      <c r="Y335" s="25"/>
      <c r="Z335" s="25"/>
    </row>
    <row r="336" spans="1:26" ht="12.75" customHeight="1" x14ac:dyDescent="0.25">
      <c r="A336" s="283"/>
      <c r="B336" s="285"/>
      <c r="C336" s="203"/>
      <c r="D336" s="286">
        <f>VLOOKUP(C336,Itinerario!$D$86:$W$116,18,FALSE)</f>
        <v>0</v>
      </c>
      <c r="E336" s="287">
        <f>VLOOKUP(C336,Itinerario!$D$86:$W$116,19,FALSE)</f>
        <v>0</v>
      </c>
      <c r="F336" s="287" t="e">
        <f>VLOOKUP(C336,Organización_Modular!$F$72:$G$102,2,FALSE)</f>
        <v>#N/A</v>
      </c>
      <c r="G336" s="25"/>
      <c r="H336" s="25"/>
      <c r="I336" s="25"/>
      <c r="J336" s="25"/>
      <c r="K336" s="25"/>
      <c r="L336" s="25"/>
      <c r="M336" s="25"/>
      <c r="N336" s="25"/>
      <c r="O336" s="25"/>
      <c r="P336" s="25"/>
      <c r="Q336" s="25"/>
      <c r="R336" s="25"/>
      <c r="S336" s="25"/>
      <c r="T336" s="25"/>
      <c r="U336" s="25"/>
      <c r="V336" s="25"/>
      <c r="W336" s="25"/>
      <c r="X336" s="25"/>
      <c r="Y336" s="25"/>
      <c r="Z336" s="25"/>
    </row>
    <row r="337" spans="1:26" ht="12.75" customHeight="1" x14ac:dyDescent="0.25">
      <c r="A337" s="283"/>
      <c r="B337" s="285"/>
      <c r="C337" s="203"/>
      <c r="D337" s="286">
        <f>VLOOKUP(C337,Itinerario!$D$86:$W$116,18,FALSE)</f>
        <v>0</v>
      </c>
      <c r="E337" s="287">
        <f>VLOOKUP(C337,Itinerario!$D$86:$W$116,19,FALSE)</f>
        <v>0</v>
      </c>
      <c r="F337" s="287" t="e">
        <f>VLOOKUP(C337,Organización_Modular!$F$72:$G$102,2,FALSE)</f>
        <v>#N/A</v>
      </c>
      <c r="G337" s="25"/>
      <c r="H337" s="25"/>
      <c r="I337" s="25"/>
      <c r="J337" s="25"/>
      <c r="K337" s="25"/>
      <c r="L337" s="25"/>
      <c r="M337" s="25"/>
      <c r="N337" s="25"/>
      <c r="O337" s="25"/>
      <c r="P337" s="25"/>
      <c r="Q337" s="25"/>
      <c r="R337" s="25"/>
      <c r="S337" s="25"/>
      <c r="T337" s="25"/>
      <c r="U337" s="25"/>
      <c r="V337" s="25"/>
      <c r="W337" s="25"/>
      <c r="X337" s="25"/>
      <c r="Y337" s="25"/>
      <c r="Z337" s="25"/>
    </row>
    <row r="338" spans="1:26" ht="12.75" customHeight="1" x14ac:dyDescent="0.25">
      <c r="A338" s="283"/>
      <c r="B338" s="285"/>
      <c r="C338" s="203"/>
      <c r="D338" s="286">
        <f>VLOOKUP(C338,Itinerario!$D$86:$W$116,18,FALSE)</f>
        <v>0</v>
      </c>
      <c r="E338" s="287">
        <f>VLOOKUP(C338,Itinerario!$D$86:$W$116,19,FALSE)</f>
        <v>0</v>
      </c>
      <c r="F338" s="287" t="e">
        <f>VLOOKUP(C338,Organización_Modular!$F$72:$G$102,2,FALSE)</f>
        <v>#N/A</v>
      </c>
      <c r="G338" s="25"/>
      <c r="H338" s="25"/>
      <c r="I338" s="25"/>
      <c r="J338" s="25"/>
      <c r="K338" s="25"/>
      <c r="L338" s="25"/>
      <c r="M338" s="25"/>
      <c r="N338" s="25"/>
      <c r="O338" s="25"/>
      <c r="P338" s="25"/>
      <c r="Q338" s="25"/>
      <c r="R338" s="25"/>
      <c r="S338" s="25"/>
      <c r="T338" s="25"/>
      <c r="U338" s="25"/>
      <c r="V338" s="25"/>
      <c r="W338" s="25"/>
      <c r="X338" s="25"/>
      <c r="Y338" s="25"/>
      <c r="Z338" s="25"/>
    </row>
    <row r="339" spans="1:26" ht="12.75" customHeight="1" x14ac:dyDescent="0.25">
      <c r="A339" s="283"/>
      <c r="B339" s="285"/>
      <c r="C339" s="203"/>
      <c r="D339" s="286">
        <f>VLOOKUP(C339,Itinerario!$D$86:$W$116,18,FALSE)</f>
        <v>0</v>
      </c>
      <c r="E339" s="287">
        <f>VLOOKUP(C339,Itinerario!$D$86:$W$116,19,FALSE)</f>
        <v>0</v>
      </c>
      <c r="F339" s="287" t="e">
        <f>VLOOKUP(C339,Organización_Modular!$F$72:$G$102,2,FALSE)</f>
        <v>#N/A</v>
      </c>
      <c r="G339" s="25"/>
      <c r="H339" s="25"/>
      <c r="I339" s="25"/>
      <c r="J339" s="25"/>
      <c r="K339" s="25"/>
      <c r="L339" s="25"/>
      <c r="M339" s="25"/>
      <c r="N339" s="25"/>
      <c r="O339" s="25"/>
      <c r="P339" s="25"/>
      <c r="Q339" s="25"/>
      <c r="R339" s="25"/>
      <c r="S339" s="25"/>
      <c r="T339" s="25"/>
      <c r="U339" s="25"/>
      <c r="V339" s="25"/>
      <c r="W339" s="25"/>
      <c r="X339" s="25"/>
      <c r="Y339" s="25"/>
      <c r="Z339" s="25"/>
    </row>
    <row r="340" spans="1:26" ht="12.75" customHeight="1" x14ac:dyDescent="0.25">
      <c r="A340" s="283"/>
      <c r="B340" s="285"/>
      <c r="C340" s="203"/>
      <c r="D340" s="286">
        <f>VLOOKUP(C340,Itinerario!$D$86:$W$116,18,FALSE)</f>
        <v>0</v>
      </c>
      <c r="E340" s="287">
        <f>VLOOKUP(C340,Itinerario!$D$86:$W$116,19,FALSE)</f>
        <v>0</v>
      </c>
      <c r="F340" s="287" t="e">
        <f>VLOOKUP(C340,Organización_Modular!$F$72:$G$102,2,FALSE)</f>
        <v>#N/A</v>
      </c>
      <c r="G340" s="25"/>
      <c r="H340" s="25"/>
      <c r="I340" s="25"/>
      <c r="J340" s="25"/>
      <c r="K340" s="25"/>
      <c r="L340" s="25"/>
      <c r="M340" s="25"/>
      <c r="N340" s="25"/>
      <c r="O340" s="25"/>
      <c r="P340" s="25"/>
      <c r="Q340" s="25"/>
      <c r="R340" s="25"/>
      <c r="S340" s="25"/>
      <c r="T340" s="25"/>
      <c r="U340" s="25"/>
      <c r="V340" s="25"/>
      <c r="W340" s="25"/>
      <c r="X340" s="25"/>
      <c r="Y340" s="25"/>
      <c r="Z340" s="25"/>
    </row>
    <row r="341" spans="1:26" ht="12.75" customHeight="1" x14ac:dyDescent="0.25">
      <c r="A341" s="283"/>
      <c r="B341" s="285"/>
      <c r="C341" s="203"/>
      <c r="D341" s="286">
        <f>VLOOKUP(C341,Itinerario!$D$86:$W$116,18,FALSE)</f>
        <v>0</v>
      </c>
      <c r="E341" s="287">
        <f>VLOOKUP(C341,Itinerario!$D$86:$W$116,19,FALSE)</f>
        <v>0</v>
      </c>
      <c r="F341" s="287" t="e">
        <f>VLOOKUP(C341,Organización_Modular!$F$72:$G$102,2,FALSE)</f>
        <v>#N/A</v>
      </c>
      <c r="G341" s="25"/>
      <c r="H341" s="25"/>
      <c r="I341" s="25"/>
      <c r="J341" s="25"/>
      <c r="K341" s="25"/>
      <c r="L341" s="25"/>
      <c r="M341" s="25"/>
      <c r="N341" s="25"/>
      <c r="O341" s="25"/>
      <c r="P341" s="25"/>
      <c r="Q341" s="25"/>
      <c r="R341" s="25"/>
      <c r="S341" s="25"/>
      <c r="T341" s="25"/>
      <c r="U341" s="25"/>
      <c r="V341" s="25"/>
      <c r="W341" s="25"/>
      <c r="X341" s="25"/>
      <c r="Y341" s="25"/>
      <c r="Z341" s="25"/>
    </row>
    <row r="342" spans="1:26" ht="12.75" customHeight="1" x14ac:dyDescent="0.25">
      <c r="A342" s="283"/>
      <c r="B342" s="285"/>
      <c r="C342" s="203"/>
      <c r="D342" s="286">
        <f>VLOOKUP(C342,Itinerario!$D$86:$W$116,18,FALSE)</f>
        <v>0</v>
      </c>
      <c r="E342" s="287">
        <f>VLOOKUP(C342,Itinerario!$D$86:$W$116,19,FALSE)</f>
        <v>0</v>
      </c>
      <c r="F342" s="287" t="e">
        <f>VLOOKUP(C342,Organización_Modular!$F$72:$G$102,2,FALSE)</f>
        <v>#N/A</v>
      </c>
      <c r="G342" s="25"/>
      <c r="H342" s="25"/>
      <c r="I342" s="25"/>
      <c r="J342" s="25"/>
      <c r="K342" s="25"/>
      <c r="L342" s="25"/>
      <c r="M342" s="25"/>
      <c r="N342" s="25"/>
      <c r="O342" s="25"/>
      <c r="P342" s="25"/>
      <c r="Q342" s="25"/>
      <c r="R342" s="25"/>
      <c r="S342" s="25"/>
      <c r="T342" s="25"/>
      <c r="U342" s="25"/>
      <c r="V342" s="25"/>
      <c r="W342" s="25"/>
      <c r="X342" s="25"/>
      <c r="Y342" s="25"/>
      <c r="Z342" s="25"/>
    </row>
    <row r="343" spans="1:26" ht="12.75" customHeight="1" x14ac:dyDescent="0.25">
      <c r="A343" s="283"/>
      <c r="B343" s="285"/>
      <c r="C343" s="203"/>
      <c r="D343" s="286">
        <f>VLOOKUP(C343,Itinerario!$D$86:$W$116,18,FALSE)</f>
        <v>0</v>
      </c>
      <c r="E343" s="287">
        <f>VLOOKUP(C343,Itinerario!$D$86:$W$116,19,FALSE)</f>
        <v>0</v>
      </c>
      <c r="F343" s="287" t="e">
        <f>VLOOKUP(C343,Organización_Modular!$F$72:$G$102,2,FALSE)</f>
        <v>#N/A</v>
      </c>
      <c r="G343" s="25"/>
      <c r="H343" s="25"/>
      <c r="I343" s="25"/>
      <c r="J343" s="25"/>
      <c r="K343" s="25"/>
      <c r="L343" s="25"/>
      <c r="M343" s="25"/>
      <c r="N343" s="25"/>
      <c r="O343" s="25"/>
      <c r="P343" s="25"/>
      <c r="Q343" s="25"/>
      <c r="R343" s="25"/>
      <c r="S343" s="25"/>
      <c r="T343" s="25"/>
      <c r="U343" s="25"/>
      <c r="V343" s="25"/>
      <c r="W343" s="25"/>
      <c r="X343" s="25"/>
      <c r="Y343" s="25"/>
      <c r="Z343" s="25"/>
    </row>
    <row r="344" spans="1:26" ht="12.75" customHeight="1" x14ac:dyDescent="0.25">
      <c r="A344" s="283"/>
      <c r="B344" s="285"/>
      <c r="C344" s="203"/>
      <c r="D344" s="286">
        <f>VLOOKUP(C344,Itinerario!$D$86:$W$116,18,FALSE)</f>
        <v>0</v>
      </c>
      <c r="E344" s="287">
        <f>VLOOKUP(C344,Itinerario!$D$86:$W$116,19,FALSE)</f>
        <v>0</v>
      </c>
      <c r="F344" s="287" t="e">
        <f>VLOOKUP(C344,Organización_Modular!$F$72:$G$102,2,FALSE)</f>
        <v>#N/A</v>
      </c>
      <c r="G344" s="25"/>
      <c r="H344" s="25"/>
      <c r="I344" s="25"/>
      <c r="J344" s="25"/>
      <c r="K344" s="25"/>
      <c r="L344" s="25"/>
      <c r="M344" s="25"/>
      <c r="N344" s="25"/>
      <c r="O344" s="25"/>
      <c r="P344" s="25"/>
      <c r="Q344" s="25"/>
      <c r="R344" s="25"/>
      <c r="S344" s="25"/>
      <c r="T344" s="25"/>
      <c r="U344" s="25"/>
      <c r="V344" s="25"/>
      <c r="W344" s="25"/>
      <c r="X344" s="25"/>
      <c r="Y344" s="25"/>
      <c r="Z344" s="25"/>
    </row>
    <row r="345" spans="1:26" ht="12.75" customHeight="1" x14ac:dyDescent="0.25">
      <c r="A345" s="283"/>
      <c r="B345" s="285"/>
      <c r="C345" s="203"/>
      <c r="D345" s="286">
        <f>VLOOKUP(C345,Itinerario!$D$86:$W$116,18,FALSE)</f>
        <v>0</v>
      </c>
      <c r="E345" s="287">
        <f>VLOOKUP(C345,Itinerario!$D$86:$W$116,19,FALSE)</f>
        <v>0</v>
      </c>
      <c r="F345" s="287" t="e">
        <f>VLOOKUP(C345,Organización_Modular!$F$72:$G$102,2,FALSE)</f>
        <v>#N/A</v>
      </c>
      <c r="G345" s="25"/>
      <c r="H345" s="25"/>
      <c r="I345" s="25"/>
      <c r="J345" s="25"/>
      <c r="K345" s="25"/>
      <c r="L345" s="25"/>
      <c r="M345" s="25"/>
      <c r="N345" s="25"/>
      <c r="O345" s="25"/>
      <c r="P345" s="25"/>
      <c r="Q345" s="25"/>
      <c r="R345" s="25"/>
      <c r="S345" s="25"/>
      <c r="T345" s="25"/>
      <c r="U345" s="25"/>
      <c r="V345" s="25"/>
      <c r="W345" s="25"/>
      <c r="X345" s="25"/>
      <c r="Y345" s="25"/>
      <c r="Z345" s="25"/>
    </row>
    <row r="346" spans="1:26" ht="12.75" customHeight="1" x14ac:dyDescent="0.25">
      <c r="A346" s="283"/>
      <c r="B346" s="285"/>
      <c r="C346" s="203"/>
      <c r="D346" s="286">
        <f>VLOOKUP(C346,Itinerario!$D$86:$W$116,18,FALSE)</f>
        <v>0</v>
      </c>
      <c r="E346" s="287">
        <f>VLOOKUP(C346,Itinerario!$D$86:$W$116,19,FALSE)</f>
        <v>0</v>
      </c>
      <c r="F346" s="287" t="e">
        <f>VLOOKUP(C346,Organización_Modular!$F$72:$G$102,2,FALSE)</f>
        <v>#N/A</v>
      </c>
      <c r="G346" s="25"/>
      <c r="H346" s="25"/>
      <c r="I346" s="25"/>
      <c r="J346" s="25"/>
      <c r="K346" s="25"/>
      <c r="L346" s="25"/>
      <c r="M346" s="25"/>
      <c r="N346" s="25"/>
      <c r="O346" s="25"/>
      <c r="P346" s="25"/>
      <c r="Q346" s="25"/>
      <c r="R346" s="25"/>
      <c r="S346" s="25"/>
      <c r="T346" s="25"/>
      <c r="U346" s="25"/>
      <c r="V346" s="25"/>
      <c r="W346" s="25"/>
      <c r="X346" s="25"/>
      <c r="Y346" s="25"/>
      <c r="Z346" s="25"/>
    </row>
    <row r="347" spans="1:26" ht="12.75" customHeight="1" x14ac:dyDescent="0.25">
      <c r="A347" s="283"/>
      <c r="B347" s="285"/>
      <c r="C347" s="203"/>
      <c r="D347" s="286">
        <f>VLOOKUP(C347,Itinerario!$D$86:$W$116,18,FALSE)</f>
        <v>0</v>
      </c>
      <c r="E347" s="287">
        <f>VLOOKUP(C347,Itinerario!$D$86:$W$116,19,FALSE)</f>
        <v>0</v>
      </c>
      <c r="F347" s="287" t="e">
        <f>VLOOKUP(C347,Organización_Modular!$F$72:$G$102,2,FALSE)</f>
        <v>#N/A</v>
      </c>
      <c r="G347" s="25"/>
      <c r="H347" s="25"/>
      <c r="I347" s="25"/>
      <c r="J347" s="25"/>
      <c r="K347" s="25"/>
      <c r="L347" s="25"/>
      <c r="M347" s="25"/>
      <c r="N347" s="25"/>
      <c r="O347" s="25"/>
      <c r="P347" s="25"/>
      <c r="Q347" s="25"/>
      <c r="R347" s="25"/>
      <c r="S347" s="25"/>
      <c r="T347" s="25"/>
      <c r="U347" s="25"/>
      <c r="V347" s="25"/>
      <c r="W347" s="25"/>
      <c r="X347" s="25"/>
      <c r="Y347" s="25"/>
      <c r="Z347" s="25"/>
    </row>
    <row r="348" spans="1:26" ht="12.75" customHeight="1" x14ac:dyDescent="0.25">
      <c r="A348" s="283"/>
      <c r="B348" s="285"/>
      <c r="C348" s="203"/>
      <c r="D348" s="286">
        <f>VLOOKUP(C348,Itinerario!$D$86:$W$116,18,FALSE)</f>
        <v>0</v>
      </c>
      <c r="E348" s="287">
        <f>VLOOKUP(C348,Itinerario!$D$86:$W$116,19,FALSE)</f>
        <v>0</v>
      </c>
      <c r="F348" s="287" t="e">
        <f>VLOOKUP(C348,Organización_Modular!$F$72:$G$102,2,FALSE)</f>
        <v>#N/A</v>
      </c>
      <c r="G348" s="25"/>
      <c r="H348" s="25"/>
      <c r="I348" s="25"/>
      <c r="J348" s="25"/>
      <c r="K348" s="25"/>
      <c r="L348" s="25"/>
      <c r="M348" s="25"/>
      <c r="N348" s="25"/>
      <c r="O348" s="25"/>
      <c r="P348" s="25"/>
      <c r="Q348" s="25"/>
      <c r="R348" s="25"/>
      <c r="S348" s="25"/>
      <c r="T348" s="25"/>
      <c r="U348" s="25"/>
      <c r="V348" s="25"/>
      <c r="W348" s="25"/>
      <c r="X348" s="25"/>
      <c r="Y348" s="25"/>
      <c r="Z348" s="25"/>
    </row>
    <row r="349" spans="1:26" ht="12.75" customHeight="1" x14ac:dyDescent="0.25">
      <c r="A349" s="283"/>
      <c r="B349" s="285"/>
      <c r="C349" s="203"/>
      <c r="D349" s="286">
        <f>VLOOKUP(C349,Itinerario!$D$86:$W$116,18,FALSE)</f>
        <v>0</v>
      </c>
      <c r="E349" s="287">
        <f>VLOOKUP(C349,Itinerario!$D$86:$W$116,19,FALSE)</f>
        <v>0</v>
      </c>
      <c r="F349" s="287" t="e">
        <f>VLOOKUP(C349,Organización_Modular!$F$72:$G$102,2,FALSE)</f>
        <v>#N/A</v>
      </c>
      <c r="G349" s="25"/>
      <c r="H349" s="25"/>
      <c r="I349" s="25"/>
      <c r="J349" s="25"/>
      <c r="K349" s="25"/>
      <c r="L349" s="25"/>
      <c r="M349" s="25"/>
      <c r="N349" s="25"/>
      <c r="O349" s="25"/>
      <c r="P349" s="25"/>
      <c r="Q349" s="25"/>
      <c r="R349" s="25"/>
      <c r="S349" s="25"/>
      <c r="T349" s="25"/>
      <c r="U349" s="25"/>
      <c r="V349" s="25"/>
      <c r="W349" s="25"/>
      <c r="X349" s="25"/>
      <c r="Y349" s="25"/>
      <c r="Z349" s="25"/>
    </row>
    <row r="350" spans="1:26" ht="12.75" customHeight="1" x14ac:dyDescent="0.25">
      <c r="A350" s="283"/>
      <c r="B350" s="285"/>
      <c r="C350" s="203"/>
      <c r="D350" s="286">
        <f>VLOOKUP(C350,Itinerario!$D$86:$W$116,18,FALSE)</f>
        <v>0</v>
      </c>
      <c r="E350" s="287">
        <f>VLOOKUP(C350,Itinerario!$D$86:$W$116,19,FALSE)</f>
        <v>0</v>
      </c>
      <c r="F350" s="287" t="e">
        <f>VLOOKUP(C350,Organización_Modular!$F$72:$G$102,2,FALSE)</f>
        <v>#N/A</v>
      </c>
      <c r="G350" s="25"/>
      <c r="H350" s="25"/>
      <c r="I350" s="25"/>
      <c r="J350" s="25"/>
      <c r="K350" s="25"/>
      <c r="L350" s="25"/>
      <c r="M350" s="25"/>
      <c r="N350" s="25"/>
      <c r="O350" s="25"/>
      <c r="P350" s="25"/>
      <c r="Q350" s="25"/>
      <c r="R350" s="25"/>
      <c r="S350" s="25"/>
      <c r="T350" s="25"/>
      <c r="U350" s="25"/>
      <c r="V350" s="25"/>
      <c r="W350" s="25"/>
      <c r="X350" s="25"/>
      <c r="Y350" s="25"/>
      <c r="Z350" s="25"/>
    </row>
    <row r="351" spans="1:26" ht="12.75" customHeight="1" x14ac:dyDescent="0.25">
      <c r="A351" s="283"/>
      <c r="B351" s="285"/>
      <c r="C351" s="203"/>
      <c r="D351" s="286">
        <f>VLOOKUP(C351,Itinerario!$D$86:$W$116,18,FALSE)</f>
        <v>0</v>
      </c>
      <c r="E351" s="287">
        <f>VLOOKUP(C351,Itinerario!$D$86:$W$116,19,FALSE)</f>
        <v>0</v>
      </c>
      <c r="F351" s="287" t="e">
        <f>VLOOKUP(C351,Organización_Modular!$F$72:$G$102,2,FALSE)</f>
        <v>#N/A</v>
      </c>
      <c r="G351" s="25"/>
      <c r="H351" s="25"/>
      <c r="I351" s="25"/>
      <c r="J351" s="25"/>
      <c r="K351" s="25"/>
      <c r="L351" s="25"/>
      <c r="M351" s="25"/>
      <c r="N351" s="25"/>
      <c r="O351" s="25"/>
      <c r="P351" s="25"/>
      <c r="Q351" s="25"/>
      <c r="R351" s="25"/>
      <c r="S351" s="25"/>
      <c r="T351" s="25"/>
      <c r="U351" s="25"/>
      <c r="V351" s="25"/>
      <c r="W351" s="25"/>
      <c r="X351" s="25"/>
      <c r="Y351" s="25"/>
      <c r="Z351" s="25"/>
    </row>
    <row r="352" spans="1:26" ht="12.75" customHeight="1" x14ac:dyDescent="0.25">
      <c r="A352" s="283"/>
      <c r="B352" s="285"/>
      <c r="C352" s="203"/>
      <c r="D352" s="286">
        <f>VLOOKUP(C352,Itinerario!$D$86:$W$116,18,FALSE)</f>
        <v>0</v>
      </c>
      <c r="E352" s="287">
        <f>VLOOKUP(C352,Itinerario!$D$86:$W$116,19,FALSE)</f>
        <v>0</v>
      </c>
      <c r="F352" s="287" t="e">
        <f>VLOOKUP(C352,Organización_Modular!$F$72:$G$102,2,FALSE)</f>
        <v>#N/A</v>
      </c>
      <c r="G352" s="25"/>
      <c r="H352" s="25"/>
      <c r="I352" s="25"/>
      <c r="J352" s="25"/>
      <c r="K352" s="25"/>
      <c r="L352" s="25"/>
      <c r="M352" s="25"/>
      <c r="N352" s="25"/>
      <c r="O352" s="25"/>
      <c r="P352" s="25"/>
      <c r="Q352" s="25"/>
      <c r="R352" s="25"/>
      <c r="S352" s="25"/>
      <c r="T352" s="25"/>
      <c r="U352" s="25"/>
      <c r="V352" s="25"/>
      <c r="W352" s="25"/>
      <c r="X352" s="25"/>
      <c r="Y352" s="25"/>
      <c r="Z352" s="25"/>
    </row>
    <row r="353" spans="1:26" ht="12.75" customHeight="1" x14ac:dyDescent="0.25">
      <c r="A353" s="283"/>
      <c r="B353" s="285"/>
      <c r="C353" s="203"/>
      <c r="D353" s="286">
        <f>VLOOKUP(C353,Itinerario!$D$86:$W$116,18,FALSE)</f>
        <v>0</v>
      </c>
      <c r="E353" s="287">
        <f>VLOOKUP(C353,Itinerario!$D$86:$W$116,19,FALSE)</f>
        <v>0</v>
      </c>
      <c r="F353" s="287" t="e">
        <f>VLOOKUP(C353,Organización_Modular!$F$72:$G$102,2,FALSE)</f>
        <v>#N/A</v>
      </c>
      <c r="G353" s="25"/>
      <c r="H353" s="25"/>
      <c r="I353" s="25"/>
      <c r="J353" s="25"/>
      <c r="K353" s="25"/>
      <c r="L353" s="25"/>
      <c r="M353" s="25"/>
      <c r="N353" s="25"/>
      <c r="O353" s="25"/>
      <c r="P353" s="25"/>
      <c r="Q353" s="25"/>
      <c r="R353" s="25"/>
      <c r="S353" s="25"/>
      <c r="T353" s="25"/>
      <c r="U353" s="25"/>
      <c r="V353" s="25"/>
      <c r="W353" s="25"/>
      <c r="X353" s="25"/>
      <c r="Y353" s="25"/>
      <c r="Z353" s="25"/>
    </row>
    <row r="354" spans="1:26" ht="12.75" customHeight="1" x14ac:dyDescent="0.25">
      <c r="A354" s="283"/>
      <c r="B354" s="285"/>
      <c r="C354" s="203"/>
      <c r="D354" s="286">
        <f>VLOOKUP(C354,Itinerario!$D$86:$W$116,18,FALSE)</f>
        <v>0</v>
      </c>
      <c r="E354" s="287">
        <f>VLOOKUP(C354,Itinerario!$D$86:$W$116,19,FALSE)</f>
        <v>0</v>
      </c>
      <c r="F354" s="287" t="e">
        <f>VLOOKUP(C354,Organización_Modular!$F$72:$G$102,2,FALSE)</f>
        <v>#N/A</v>
      </c>
      <c r="G354" s="25"/>
      <c r="H354" s="25"/>
      <c r="I354" s="25"/>
      <c r="J354" s="25"/>
      <c r="K354" s="25"/>
      <c r="L354" s="25"/>
      <c r="M354" s="25"/>
      <c r="N354" s="25"/>
      <c r="O354" s="25"/>
      <c r="P354" s="25"/>
      <c r="Q354" s="25"/>
      <c r="R354" s="25"/>
      <c r="S354" s="25"/>
      <c r="T354" s="25"/>
      <c r="U354" s="25"/>
      <c r="V354" s="25"/>
      <c r="W354" s="25"/>
      <c r="X354" s="25"/>
      <c r="Y354" s="25"/>
      <c r="Z354" s="25"/>
    </row>
    <row r="355" spans="1:26" ht="12.75" customHeight="1" x14ac:dyDescent="0.25">
      <c r="A355" s="283"/>
      <c r="B355" s="285"/>
      <c r="C355" s="203"/>
      <c r="D355" s="286">
        <f>VLOOKUP(C355,Itinerario!$D$86:$W$116,18,FALSE)</f>
        <v>0</v>
      </c>
      <c r="E355" s="287">
        <f>VLOOKUP(C355,Itinerario!$D$86:$W$116,19,FALSE)</f>
        <v>0</v>
      </c>
      <c r="F355" s="287" t="e">
        <f>VLOOKUP(C355,Organización_Modular!$F$72:$G$102,2,FALSE)</f>
        <v>#N/A</v>
      </c>
      <c r="G355" s="25"/>
      <c r="H355" s="25"/>
      <c r="I355" s="25"/>
      <c r="J355" s="25"/>
      <c r="K355" s="25"/>
      <c r="L355" s="25"/>
      <c r="M355" s="25"/>
      <c r="N355" s="25"/>
      <c r="O355" s="25"/>
      <c r="P355" s="25"/>
      <c r="Q355" s="25"/>
      <c r="R355" s="25"/>
      <c r="S355" s="25"/>
      <c r="T355" s="25"/>
      <c r="U355" s="25"/>
      <c r="V355" s="25"/>
      <c r="W355" s="25"/>
      <c r="X355" s="25"/>
      <c r="Y355" s="25"/>
      <c r="Z355" s="25"/>
    </row>
    <row r="356" spans="1:26" ht="12.75" customHeight="1" x14ac:dyDescent="0.25">
      <c r="A356" s="283"/>
      <c r="B356" s="285"/>
      <c r="C356" s="203"/>
      <c r="D356" s="286">
        <f>VLOOKUP(C356,Itinerario!$D$86:$W$116,18,FALSE)</f>
        <v>0</v>
      </c>
      <c r="E356" s="287">
        <f>VLOOKUP(C356,Itinerario!$D$86:$W$116,19,FALSE)</f>
        <v>0</v>
      </c>
      <c r="F356" s="287" t="e">
        <f>VLOOKUP(C356,Organización_Modular!$F$72:$G$102,2,FALSE)</f>
        <v>#N/A</v>
      </c>
      <c r="G356" s="25"/>
      <c r="H356" s="25"/>
      <c r="I356" s="25"/>
      <c r="J356" s="25"/>
      <c r="K356" s="25"/>
      <c r="L356" s="25"/>
      <c r="M356" s="25"/>
      <c r="N356" s="25"/>
      <c r="O356" s="25"/>
      <c r="P356" s="25"/>
      <c r="Q356" s="25"/>
      <c r="R356" s="25"/>
      <c r="S356" s="25"/>
      <c r="T356" s="25"/>
      <c r="U356" s="25"/>
      <c r="V356" s="25"/>
      <c r="W356" s="25"/>
      <c r="X356" s="25"/>
      <c r="Y356" s="25"/>
      <c r="Z356" s="25"/>
    </row>
    <row r="357" spans="1:26" ht="12.75" customHeight="1" x14ac:dyDescent="0.25">
      <c r="A357" s="283"/>
      <c r="B357" s="285"/>
      <c r="C357" s="203"/>
      <c r="D357" s="286">
        <f>VLOOKUP(C357,Itinerario!$D$86:$W$116,18,FALSE)</f>
        <v>0</v>
      </c>
      <c r="E357" s="287">
        <f>VLOOKUP(C357,Itinerario!$D$86:$W$116,19,FALSE)</f>
        <v>0</v>
      </c>
      <c r="F357" s="287" t="e">
        <f>VLOOKUP(C357,Organización_Modular!$F$72:$G$102,2,FALSE)</f>
        <v>#N/A</v>
      </c>
      <c r="G357" s="25"/>
      <c r="H357" s="25"/>
      <c r="I357" s="25"/>
      <c r="J357" s="25"/>
      <c r="K357" s="25"/>
      <c r="L357" s="25"/>
      <c r="M357" s="25"/>
      <c r="N357" s="25"/>
      <c r="O357" s="25"/>
      <c r="P357" s="25"/>
      <c r="Q357" s="25"/>
      <c r="R357" s="25"/>
      <c r="S357" s="25"/>
      <c r="T357" s="25"/>
      <c r="U357" s="25"/>
      <c r="V357" s="25"/>
      <c r="W357" s="25"/>
      <c r="X357" s="25"/>
      <c r="Y357" s="25"/>
      <c r="Z357" s="25"/>
    </row>
    <row r="358" spans="1:26" ht="12.75" customHeight="1" x14ac:dyDescent="0.25">
      <c r="A358" s="283"/>
      <c r="B358" s="285"/>
      <c r="C358" s="203"/>
      <c r="D358" s="286">
        <f>VLOOKUP(C358,Itinerario!$D$86:$W$116,18,FALSE)</f>
        <v>0</v>
      </c>
      <c r="E358" s="287">
        <f>VLOOKUP(C358,Itinerario!$D$86:$W$116,19,FALSE)</f>
        <v>0</v>
      </c>
      <c r="F358" s="287" t="e">
        <f>VLOOKUP(C358,Organización_Modular!$F$72:$G$102,2,FALSE)</f>
        <v>#N/A</v>
      </c>
      <c r="G358" s="25"/>
      <c r="H358" s="25"/>
      <c r="I358" s="25"/>
      <c r="J358" s="25"/>
      <c r="K358" s="25"/>
      <c r="L358" s="25"/>
      <c r="M358" s="25"/>
      <c r="N358" s="25"/>
      <c r="O358" s="25"/>
      <c r="P358" s="25"/>
      <c r="Q358" s="25"/>
      <c r="R358" s="25"/>
      <c r="S358" s="25"/>
      <c r="T358" s="25"/>
      <c r="U358" s="25"/>
      <c r="V358" s="25"/>
      <c r="W358" s="25"/>
      <c r="X358" s="25"/>
      <c r="Y358" s="25"/>
      <c r="Z358" s="25"/>
    </row>
    <row r="359" spans="1:26" ht="12.75" customHeight="1" x14ac:dyDescent="0.25">
      <c r="A359" s="283"/>
      <c r="B359" s="285"/>
      <c r="C359" s="203"/>
      <c r="D359" s="286">
        <f>VLOOKUP(C359,Itinerario!$D$86:$W$116,18,FALSE)</f>
        <v>0</v>
      </c>
      <c r="E359" s="287">
        <f>VLOOKUP(C359,Itinerario!$D$86:$W$116,19,FALSE)</f>
        <v>0</v>
      </c>
      <c r="F359" s="287" t="e">
        <f>VLOOKUP(C359,Organización_Modular!$F$72:$G$102,2,FALSE)</f>
        <v>#N/A</v>
      </c>
      <c r="G359" s="25"/>
      <c r="H359" s="25"/>
      <c r="I359" s="25"/>
      <c r="J359" s="25"/>
      <c r="K359" s="25"/>
      <c r="L359" s="25"/>
      <c r="M359" s="25"/>
      <c r="N359" s="25"/>
      <c r="O359" s="25"/>
      <c r="P359" s="25"/>
      <c r="Q359" s="25"/>
      <c r="R359" s="25"/>
      <c r="S359" s="25"/>
      <c r="T359" s="25"/>
      <c r="U359" s="25"/>
      <c r="V359" s="25"/>
      <c r="W359" s="25"/>
      <c r="X359" s="25"/>
      <c r="Y359" s="25"/>
      <c r="Z359" s="25"/>
    </row>
    <row r="360" spans="1:26" ht="12.75" customHeight="1" x14ac:dyDescent="0.25">
      <c r="A360" s="283"/>
      <c r="B360" s="285"/>
      <c r="C360" s="203"/>
      <c r="D360" s="286">
        <f>VLOOKUP(C360,Itinerario!$D$86:$W$116,18,FALSE)</f>
        <v>0</v>
      </c>
      <c r="E360" s="287">
        <f>VLOOKUP(C360,Itinerario!$D$86:$W$116,19,FALSE)</f>
        <v>0</v>
      </c>
      <c r="F360" s="287" t="e">
        <f>VLOOKUP(C360,Organización_Modular!$F$72:$G$102,2,FALSE)</f>
        <v>#N/A</v>
      </c>
      <c r="G360" s="25"/>
      <c r="H360" s="25"/>
      <c r="I360" s="25"/>
      <c r="J360" s="25"/>
      <c r="K360" s="25"/>
      <c r="L360" s="25"/>
      <c r="M360" s="25"/>
      <c r="N360" s="25"/>
      <c r="O360" s="25"/>
      <c r="P360" s="25"/>
      <c r="Q360" s="25"/>
      <c r="R360" s="25"/>
      <c r="S360" s="25"/>
      <c r="T360" s="25"/>
      <c r="U360" s="25"/>
      <c r="V360" s="25"/>
      <c r="W360" s="25"/>
      <c r="X360" s="25"/>
      <c r="Y360" s="25"/>
      <c r="Z360" s="25"/>
    </row>
    <row r="361" spans="1:26" ht="12.75" customHeight="1" x14ac:dyDescent="0.25">
      <c r="A361" s="283"/>
      <c r="B361" s="285"/>
      <c r="C361" s="203"/>
      <c r="D361" s="286">
        <f>VLOOKUP(C361,Itinerario!$D$86:$W$116,18,FALSE)</f>
        <v>0</v>
      </c>
      <c r="E361" s="287">
        <f>VLOOKUP(C361,Itinerario!$D$86:$W$116,19,FALSE)</f>
        <v>0</v>
      </c>
      <c r="F361" s="287" t="e">
        <f>VLOOKUP(C361,Organización_Modular!$F$72:$G$102,2,FALSE)</f>
        <v>#N/A</v>
      </c>
      <c r="G361" s="25"/>
      <c r="H361" s="25"/>
      <c r="I361" s="25"/>
      <c r="J361" s="25"/>
      <c r="K361" s="25"/>
      <c r="L361" s="25"/>
      <c r="M361" s="25"/>
      <c r="N361" s="25"/>
      <c r="O361" s="25"/>
      <c r="P361" s="25"/>
      <c r="Q361" s="25"/>
      <c r="R361" s="25"/>
      <c r="S361" s="25"/>
      <c r="T361" s="25"/>
      <c r="U361" s="25"/>
      <c r="V361" s="25"/>
      <c r="W361" s="25"/>
      <c r="X361" s="25"/>
      <c r="Y361" s="25"/>
      <c r="Z361" s="25"/>
    </row>
    <row r="362" spans="1:26" ht="12.75" customHeight="1" x14ac:dyDescent="0.25">
      <c r="A362" s="283"/>
      <c r="B362" s="285"/>
      <c r="C362" s="203"/>
      <c r="D362" s="286">
        <f>VLOOKUP(C362,Itinerario!$D$86:$W$116,18,FALSE)</f>
        <v>0</v>
      </c>
      <c r="E362" s="287">
        <f>VLOOKUP(C362,Itinerario!$D$86:$W$116,19,FALSE)</f>
        <v>0</v>
      </c>
      <c r="F362" s="287" t="e">
        <f>VLOOKUP(C362,Organización_Modular!$F$72:$G$102,2,FALSE)</f>
        <v>#N/A</v>
      </c>
      <c r="G362" s="25"/>
      <c r="H362" s="25"/>
      <c r="I362" s="25"/>
      <c r="J362" s="25"/>
      <c r="K362" s="25"/>
      <c r="L362" s="25"/>
      <c r="M362" s="25"/>
      <c r="N362" s="25"/>
      <c r="O362" s="25"/>
      <c r="P362" s="25"/>
      <c r="Q362" s="25"/>
      <c r="R362" s="25"/>
      <c r="S362" s="25"/>
      <c r="T362" s="25"/>
      <c r="U362" s="25"/>
      <c r="V362" s="25"/>
      <c r="W362" s="25"/>
      <c r="X362" s="25"/>
      <c r="Y362" s="25"/>
      <c r="Z362" s="25"/>
    </row>
    <row r="363" spans="1:26" ht="12.75" customHeight="1" x14ac:dyDescent="0.25">
      <c r="A363" s="283"/>
      <c r="B363" s="285"/>
      <c r="C363" s="203"/>
      <c r="D363" s="286">
        <f>VLOOKUP(C363,Itinerario!$D$86:$W$116,18,FALSE)</f>
        <v>0</v>
      </c>
      <c r="E363" s="287">
        <f>VLOOKUP(C363,Itinerario!$D$86:$W$116,19,FALSE)</f>
        <v>0</v>
      </c>
      <c r="F363" s="287" t="e">
        <f>VLOOKUP(C363,Organización_Modular!$F$72:$G$102,2,FALSE)</f>
        <v>#N/A</v>
      </c>
      <c r="G363" s="25"/>
      <c r="H363" s="25"/>
      <c r="I363" s="25"/>
      <c r="J363" s="25"/>
      <c r="K363" s="25"/>
      <c r="L363" s="25"/>
      <c r="M363" s="25"/>
      <c r="N363" s="25"/>
      <c r="O363" s="25"/>
      <c r="P363" s="25"/>
      <c r="Q363" s="25"/>
      <c r="R363" s="25"/>
      <c r="S363" s="25"/>
      <c r="T363" s="25"/>
      <c r="U363" s="25"/>
      <c r="V363" s="25"/>
      <c r="W363" s="25"/>
      <c r="X363" s="25"/>
      <c r="Y363" s="25"/>
      <c r="Z363" s="25"/>
    </row>
    <row r="364" spans="1:26" ht="12.75" customHeight="1" x14ac:dyDescent="0.25">
      <c r="A364" s="283"/>
      <c r="B364" s="285"/>
      <c r="C364" s="203"/>
      <c r="D364" s="286">
        <f>VLOOKUP(C364,Itinerario!$D$86:$W$116,18,FALSE)</f>
        <v>0</v>
      </c>
      <c r="E364" s="287">
        <f>VLOOKUP(C364,Itinerario!$D$86:$W$116,19,FALSE)</f>
        <v>0</v>
      </c>
      <c r="F364" s="287" t="e">
        <f>VLOOKUP(C364,Organización_Modular!$F$72:$G$102,2,FALSE)</f>
        <v>#N/A</v>
      </c>
      <c r="G364" s="25"/>
      <c r="H364" s="25"/>
      <c r="I364" s="25"/>
      <c r="J364" s="25"/>
      <c r="K364" s="25"/>
      <c r="L364" s="25"/>
      <c r="M364" s="25"/>
      <c r="N364" s="25"/>
      <c r="O364" s="25"/>
      <c r="P364" s="25"/>
      <c r="Q364" s="25"/>
      <c r="R364" s="25"/>
      <c r="S364" s="25"/>
      <c r="T364" s="25"/>
      <c r="U364" s="25"/>
      <c r="V364" s="25"/>
      <c r="W364" s="25"/>
      <c r="X364" s="25"/>
      <c r="Y364" s="25"/>
      <c r="Z364" s="25"/>
    </row>
    <row r="365" spans="1:26" ht="12.75" customHeight="1" x14ac:dyDescent="0.25">
      <c r="A365" s="283"/>
      <c r="B365" s="285"/>
      <c r="C365" s="203"/>
      <c r="D365" s="286">
        <f>VLOOKUP(C365,Itinerario!$D$86:$W$116,18,FALSE)</f>
        <v>0</v>
      </c>
      <c r="E365" s="287">
        <f>VLOOKUP(C365,Itinerario!$D$86:$W$116,19,FALSE)</f>
        <v>0</v>
      </c>
      <c r="F365" s="287" t="e">
        <f>VLOOKUP(C365,Organización_Modular!$F$72:$G$102,2,FALSE)</f>
        <v>#N/A</v>
      </c>
      <c r="G365" s="25"/>
      <c r="H365" s="25"/>
      <c r="I365" s="25"/>
      <c r="J365" s="25"/>
      <c r="K365" s="25"/>
      <c r="L365" s="25"/>
      <c r="M365" s="25"/>
      <c r="N365" s="25"/>
      <c r="O365" s="25"/>
      <c r="P365" s="25"/>
      <c r="Q365" s="25"/>
      <c r="R365" s="25"/>
      <c r="S365" s="25"/>
      <c r="T365" s="25"/>
      <c r="U365" s="25"/>
      <c r="V365" s="25"/>
      <c r="W365" s="25"/>
      <c r="X365" s="25"/>
      <c r="Y365" s="25"/>
      <c r="Z365" s="25"/>
    </row>
    <row r="366" spans="1:26" ht="12.75" customHeight="1" x14ac:dyDescent="0.25">
      <c r="A366" s="283"/>
      <c r="B366" s="285"/>
      <c r="C366" s="203"/>
      <c r="D366" s="286">
        <f>VLOOKUP(C366,Itinerario!$D$86:$W$116,18,FALSE)</f>
        <v>0</v>
      </c>
      <c r="E366" s="287">
        <f>VLOOKUP(C366,Itinerario!$D$86:$W$116,19,FALSE)</f>
        <v>0</v>
      </c>
      <c r="F366" s="287" t="e">
        <f>VLOOKUP(C366,Organización_Modular!$F$72:$G$102,2,FALSE)</f>
        <v>#N/A</v>
      </c>
      <c r="G366" s="25"/>
      <c r="H366" s="25"/>
      <c r="I366" s="25"/>
      <c r="J366" s="25"/>
      <c r="K366" s="25"/>
      <c r="L366" s="25"/>
      <c r="M366" s="25"/>
      <c r="N366" s="25"/>
      <c r="O366" s="25"/>
      <c r="P366" s="25"/>
      <c r="Q366" s="25"/>
      <c r="R366" s="25"/>
      <c r="S366" s="25"/>
      <c r="T366" s="25"/>
      <c r="U366" s="25"/>
      <c r="V366" s="25"/>
      <c r="W366" s="25"/>
      <c r="X366" s="25"/>
      <c r="Y366" s="25"/>
      <c r="Z366" s="25"/>
    </row>
    <row r="367" spans="1:26" ht="12.75" customHeight="1" x14ac:dyDescent="0.25">
      <c r="A367" s="283"/>
      <c r="B367" s="285"/>
      <c r="C367" s="203"/>
      <c r="D367" s="286">
        <f>VLOOKUP(C367,Itinerario!$D$86:$W$116,18,FALSE)</f>
        <v>0</v>
      </c>
      <c r="E367" s="287">
        <f>VLOOKUP(C367,Itinerario!$D$86:$W$116,19,FALSE)</f>
        <v>0</v>
      </c>
      <c r="F367" s="287" t="e">
        <f>VLOOKUP(C367,Organización_Modular!$F$72:$G$102,2,FALSE)</f>
        <v>#N/A</v>
      </c>
      <c r="G367" s="25"/>
      <c r="H367" s="25"/>
      <c r="I367" s="25"/>
      <c r="J367" s="25"/>
      <c r="K367" s="25"/>
      <c r="L367" s="25"/>
      <c r="M367" s="25"/>
      <c r="N367" s="25"/>
      <c r="O367" s="25"/>
      <c r="P367" s="25"/>
      <c r="Q367" s="25"/>
      <c r="R367" s="25"/>
      <c r="S367" s="25"/>
      <c r="T367" s="25"/>
      <c r="U367" s="25"/>
      <c r="V367" s="25"/>
      <c r="W367" s="25"/>
      <c r="X367" s="25"/>
      <c r="Y367" s="25"/>
      <c r="Z367" s="25"/>
    </row>
    <row r="368" spans="1:26" ht="12.75" customHeight="1" x14ac:dyDescent="0.25">
      <c r="A368" s="283"/>
      <c r="B368" s="285"/>
      <c r="C368" s="203"/>
      <c r="D368" s="286">
        <f>VLOOKUP(C368,Itinerario!$D$86:$W$116,18,FALSE)</f>
        <v>0</v>
      </c>
      <c r="E368" s="287">
        <f>VLOOKUP(C368,Itinerario!$D$86:$W$116,19,FALSE)</f>
        <v>0</v>
      </c>
      <c r="F368" s="287" t="e">
        <f>VLOOKUP(C368,Organización_Modular!$F$72:$G$102,2,FALSE)</f>
        <v>#N/A</v>
      </c>
      <c r="G368" s="25"/>
      <c r="H368" s="25"/>
      <c r="I368" s="25"/>
      <c r="J368" s="25"/>
      <c r="K368" s="25"/>
      <c r="L368" s="25"/>
      <c r="M368" s="25"/>
      <c r="N368" s="25"/>
      <c r="O368" s="25"/>
      <c r="P368" s="25"/>
      <c r="Q368" s="25"/>
      <c r="R368" s="25"/>
      <c r="S368" s="25"/>
      <c r="T368" s="25"/>
      <c r="U368" s="25"/>
      <c r="V368" s="25"/>
      <c r="W368" s="25"/>
      <c r="X368" s="25"/>
      <c r="Y368" s="25"/>
      <c r="Z368" s="25"/>
    </row>
    <row r="369" spans="1:26" ht="12.75" customHeight="1" x14ac:dyDescent="0.25">
      <c r="A369" s="283"/>
      <c r="B369" s="285"/>
      <c r="C369" s="203"/>
      <c r="D369" s="286">
        <f>VLOOKUP(C369,Itinerario!$D$86:$W$116,18,FALSE)</f>
        <v>0</v>
      </c>
      <c r="E369" s="287">
        <f>VLOOKUP(C369,Itinerario!$D$86:$W$116,19,FALSE)</f>
        <v>0</v>
      </c>
      <c r="F369" s="287" t="e">
        <f>VLOOKUP(C369,Organización_Modular!$F$72:$G$102,2,FALSE)</f>
        <v>#N/A</v>
      </c>
      <c r="G369" s="25"/>
      <c r="H369" s="25"/>
      <c r="I369" s="25"/>
      <c r="J369" s="25"/>
      <c r="K369" s="25"/>
      <c r="L369" s="25"/>
      <c r="M369" s="25"/>
      <c r="N369" s="25"/>
      <c r="O369" s="25"/>
      <c r="P369" s="25"/>
      <c r="Q369" s="25"/>
      <c r="R369" s="25"/>
      <c r="S369" s="25"/>
      <c r="T369" s="25"/>
      <c r="U369" s="25"/>
      <c r="V369" s="25"/>
      <c r="W369" s="25"/>
      <c r="X369" s="25"/>
      <c r="Y369" s="25"/>
      <c r="Z369" s="25"/>
    </row>
    <row r="370" spans="1:26" ht="12.75" customHeight="1" x14ac:dyDescent="0.25">
      <c r="A370" s="283"/>
      <c r="B370" s="285"/>
      <c r="C370" s="203"/>
      <c r="D370" s="286">
        <f>VLOOKUP(C370,Itinerario!$D$86:$W$116,18,FALSE)</f>
        <v>0</v>
      </c>
      <c r="E370" s="287">
        <f>VLOOKUP(C370,Itinerario!$D$86:$W$116,19,FALSE)</f>
        <v>0</v>
      </c>
      <c r="F370" s="287" t="e">
        <f>VLOOKUP(C370,Organización_Modular!$F$72:$G$102,2,FALSE)</f>
        <v>#N/A</v>
      </c>
      <c r="G370" s="25"/>
      <c r="H370" s="25"/>
      <c r="I370" s="25"/>
      <c r="J370" s="25"/>
      <c r="K370" s="25"/>
      <c r="L370" s="25"/>
      <c r="M370" s="25"/>
      <c r="N370" s="25"/>
      <c r="O370" s="25"/>
      <c r="P370" s="25"/>
      <c r="Q370" s="25"/>
      <c r="R370" s="25"/>
      <c r="S370" s="25"/>
      <c r="T370" s="25"/>
      <c r="U370" s="25"/>
      <c r="V370" s="25"/>
      <c r="W370" s="25"/>
      <c r="X370" s="25"/>
      <c r="Y370" s="25"/>
      <c r="Z370" s="25"/>
    </row>
    <row r="371" spans="1:26" ht="12.75" customHeight="1" x14ac:dyDescent="0.25">
      <c r="A371" s="283"/>
      <c r="B371" s="285"/>
      <c r="C371" s="203"/>
      <c r="D371" s="286">
        <f>VLOOKUP(C371,Itinerario!$D$86:$W$116,18,FALSE)</f>
        <v>0</v>
      </c>
      <c r="E371" s="287">
        <f>VLOOKUP(C371,Itinerario!$D$86:$W$116,19,FALSE)</f>
        <v>0</v>
      </c>
      <c r="F371" s="287" t="e">
        <f>VLOOKUP(C371,Organización_Modular!$F$72:$G$102,2,FALSE)</f>
        <v>#N/A</v>
      </c>
      <c r="G371" s="25"/>
      <c r="H371" s="25"/>
      <c r="I371" s="25"/>
      <c r="J371" s="25"/>
      <c r="K371" s="25"/>
      <c r="L371" s="25"/>
      <c r="M371" s="25"/>
      <c r="N371" s="25"/>
      <c r="O371" s="25"/>
      <c r="P371" s="25"/>
      <c r="Q371" s="25"/>
      <c r="R371" s="25"/>
      <c r="S371" s="25"/>
      <c r="T371" s="25"/>
      <c r="U371" s="25"/>
      <c r="V371" s="25"/>
      <c r="W371" s="25"/>
      <c r="X371" s="25"/>
      <c r="Y371" s="25"/>
      <c r="Z371" s="25"/>
    </row>
    <row r="372" spans="1:26" ht="12.75" customHeight="1" x14ac:dyDescent="0.25">
      <c r="A372" s="283"/>
      <c r="B372" s="285"/>
      <c r="C372" s="203"/>
      <c r="D372" s="286">
        <f>VLOOKUP(C372,Itinerario!$D$86:$W$116,18,FALSE)</f>
        <v>0</v>
      </c>
      <c r="E372" s="287">
        <f>VLOOKUP(C372,Itinerario!$D$86:$W$116,19,FALSE)</f>
        <v>0</v>
      </c>
      <c r="F372" s="287" t="e">
        <f>VLOOKUP(C372,Organización_Modular!$F$72:$G$102,2,FALSE)</f>
        <v>#N/A</v>
      </c>
      <c r="G372" s="25"/>
      <c r="H372" s="25"/>
      <c r="I372" s="25"/>
      <c r="J372" s="25"/>
      <c r="K372" s="25"/>
      <c r="L372" s="25"/>
      <c r="M372" s="25"/>
      <c r="N372" s="25"/>
      <c r="O372" s="25"/>
      <c r="P372" s="25"/>
      <c r="Q372" s="25"/>
      <c r="R372" s="25"/>
      <c r="S372" s="25"/>
      <c r="T372" s="25"/>
      <c r="U372" s="25"/>
      <c r="V372" s="25"/>
      <c r="W372" s="25"/>
      <c r="X372" s="25"/>
      <c r="Y372" s="25"/>
      <c r="Z372" s="25"/>
    </row>
    <row r="373" spans="1:26" ht="12.75" customHeight="1" x14ac:dyDescent="0.25">
      <c r="A373" s="283"/>
      <c r="B373" s="285"/>
      <c r="C373" s="203"/>
      <c r="D373" s="286">
        <f>VLOOKUP(C373,Itinerario!$D$86:$W$116,18,FALSE)</f>
        <v>0</v>
      </c>
      <c r="E373" s="287">
        <f>VLOOKUP(C373,Itinerario!$D$86:$W$116,19,FALSE)</f>
        <v>0</v>
      </c>
      <c r="F373" s="287" t="e">
        <f>VLOOKUP(C373,Organización_Modular!$F$72:$G$102,2,FALSE)</f>
        <v>#N/A</v>
      </c>
      <c r="G373" s="25"/>
      <c r="H373" s="25"/>
      <c r="I373" s="25"/>
      <c r="J373" s="25"/>
      <c r="K373" s="25"/>
      <c r="L373" s="25"/>
      <c r="M373" s="25"/>
      <c r="N373" s="25"/>
      <c r="O373" s="25"/>
      <c r="P373" s="25"/>
      <c r="Q373" s="25"/>
      <c r="R373" s="25"/>
      <c r="S373" s="25"/>
      <c r="T373" s="25"/>
      <c r="U373" s="25"/>
      <c r="V373" s="25"/>
      <c r="W373" s="25"/>
      <c r="X373" s="25"/>
      <c r="Y373" s="25"/>
      <c r="Z373" s="25"/>
    </row>
    <row r="374" spans="1:26" ht="12.75" customHeight="1" x14ac:dyDescent="0.25">
      <c r="A374" s="283"/>
      <c r="B374" s="285"/>
      <c r="C374" s="203"/>
      <c r="D374" s="286">
        <f>VLOOKUP(C374,Itinerario!$D$86:$W$116,18,FALSE)</f>
        <v>0</v>
      </c>
      <c r="E374" s="287">
        <f>VLOOKUP(C374,Itinerario!$D$86:$W$116,19,FALSE)</f>
        <v>0</v>
      </c>
      <c r="F374" s="287" t="e">
        <f>VLOOKUP(C374,Organización_Modular!$F$72:$G$102,2,FALSE)</f>
        <v>#N/A</v>
      </c>
      <c r="G374" s="25"/>
      <c r="H374" s="25"/>
      <c r="I374" s="25"/>
      <c r="J374" s="25"/>
      <c r="K374" s="25"/>
      <c r="L374" s="25"/>
      <c r="M374" s="25"/>
      <c r="N374" s="25"/>
      <c r="O374" s="25"/>
      <c r="P374" s="25"/>
      <c r="Q374" s="25"/>
      <c r="R374" s="25"/>
      <c r="S374" s="25"/>
      <c r="T374" s="25"/>
      <c r="U374" s="25"/>
      <c r="V374" s="25"/>
      <c r="W374" s="25"/>
      <c r="X374" s="25"/>
      <c r="Y374" s="25"/>
      <c r="Z374" s="25"/>
    </row>
    <row r="375" spans="1:26" ht="12.75" customHeight="1" x14ac:dyDescent="0.25">
      <c r="A375" s="283"/>
      <c r="B375" s="285"/>
      <c r="C375" s="203"/>
      <c r="D375" s="286">
        <f>VLOOKUP(C375,Itinerario!$D$86:$W$116,18,FALSE)</f>
        <v>0</v>
      </c>
      <c r="E375" s="287">
        <f>VLOOKUP(C375,Itinerario!$D$86:$W$116,19,FALSE)</f>
        <v>0</v>
      </c>
      <c r="F375" s="287" t="e">
        <f>VLOOKUP(C375,Organización_Modular!$F$72:$G$102,2,FALSE)</f>
        <v>#N/A</v>
      </c>
      <c r="G375" s="25"/>
      <c r="H375" s="25"/>
      <c r="I375" s="25"/>
      <c r="J375" s="25"/>
      <c r="K375" s="25"/>
      <c r="L375" s="25"/>
      <c r="M375" s="25"/>
      <c r="N375" s="25"/>
      <c r="O375" s="25"/>
      <c r="P375" s="25"/>
      <c r="Q375" s="25"/>
      <c r="R375" s="25"/>
      <c r="S375" s="25"/>
      <c r="T375" s="25"/>
      <c r="U375" s="25"/>
      <c r="V375" s="25"/>
      <c r="W375" s="25"/>
      <c r="X375" s="25"/>
      <c r="Y375" s="25"/>
      <c r="Z375" s="25"/>
    </row>
    <row r="376" spans="1:26" ht="12.75" customHeight="1" x14ac:dyDescent="0.25">
      <c r="A376" s="283"/>
      <c r="B376" s="285"/>
      <c r="C376" s="203"/>
      <c r="D376" s="286">
        <f>VLOOKUP(C376,Itinerario!$D$86:$W$116,18,FALSE)</f>
        <v>0</v>
      </c>
      <c r="E376" s="287">
        <f>VLOOKUP(C376,Itinerario!$D$86:$W$116,19,FALSE)</f>
        <v>0</v>
      </c>
      <c r="F376" s="287" t="e">
        <f>VLOOKUP(C376,Organización_Modular!$F$72:$G$102,2,FALSE)</f>
        <v>#N/A</v>
      </c>
      <c r="G376" s="25"/>
      <c r="H376" s="25"/>
      <c r="I376" s="25"/>
      <c r="J376" s="25"/>
      <c r="K376" s="25"/>
      <c r="L376" s="25"/>
      <c r="M376" s="25"/>
      <c r="N376" s="25"/>
      <c r="O376" s="25"/>
      <c r="P376" s="25"/>
      <c r="Q376" s="25"/>
      <c r="R376" s="25"/>
      <c r="S376" s="25"/>
      <c r="T376" s="25"/>
      <c r="U376" s="25"/>
      <c r="V376" s="25"/>
      <c r="W376" s="25"/>
      <c r="X376" s="25"/>
      <c r="Y376" s="25"/>
      <c r="Z376" s="25"/>
    </row>
    <row r="377" spans="1:26" ht="12.75" customHeight="1" x14ac:dyDescent="0.25">
      <c r="A377" s="283"/>
      <c r="B377" s="285"/>
      <c r="C377" s="203"/>
      <c r="D377" s="286">
        <f>VLOOKUP(C377,Itinerario!$D$86:$W$116,18,FALSE)</f>
        <v>0</v>
      </c>
      <c r="E377" s="287">
        <f>VLOOKUP(C377,Itinerario!$D$86:$W$116,19,FALSE)</f>
        <v>0</v>
      </c>
      <c r="F377" s="287" t="e">
        <f>VLOOKUP(C377,Organización_Modular!$F$72:$G$102,2,FALSE)</f>
        <v>#N/A</v>
      </c>
      <c r="G377" s="25"/>
      <c r="H377" s="25"/>
      <c r="I377" s="25"/>
      <c r="J377" s="25"/>
      <c r="K377" s="25"/>
      <c r="L377" s="25"/>
      <c r="M377" s="25"/>
      <c r="N377" s="25"/>
      <c r="O377" s="25"/>
      <c r="P377" s="25"/>
      <c r="Q377" s="25"/>
      <c r="R377" s="25"/>
      <c r="S377" s="25"/>
      <c r="T377" s="25"/>
      <c r="U377" s="25"/>
      <c r="V377" s="25"/>
      <c r="W377" s="25"/>
      <c r="X377" s="25"/>
      <c r="Y377" s="25"/>
      <c r="Z377" s="25"/>
    </row>
    <row r="378" spans="1:26" ht="12.75" customHeight="1" x14ac:dyDescent="0.25">
      <c r="A378" s="283"/>
      <c r="B378" s="285"/>
      <c r="C378" s="203"/>
      <c r="D378" s="286">
        <f>VLOOKUP(C378,Itinerario!$D$86:$W$116,18,FALSE)</f>
        <v>0</v>
      </c>
      <c r="E378" s="287">
        <f>VLOOKUP(C378,Itinerario!$D$86:$W$116,19,FALSE)</f>
        <v>0</v>
      </c>
      <c r="F378" s="287" t="e">
        <f>VLOOKUP(C378,Organización_Modular!$F$72:$G$102,2,FALSE)</f>
        <v>#N/A</v>
      </c>
      <c r="G378" s="25"/>
      <c r="H378" s="25"/>
      <c r="I378" s="25"/>
      <c r="J378" s="25"/>
      <c r="K378" s="25"/>
      <c r="L378" s="25"/>
      <c r="M378" s="25"/>
      <c r="N378" s="25"/>
      <c r="O378" s="25"/>
      <c r="P378" s="25"/>
      <c r="Q378" s="25"/>
      <c r="R378" s="25"/>
      <c r="S378" s="25"/>
      <c r="T378" s="25"/>
      <c r="U378" s="25"/>
      <c r="V378" s="25"/>
      <c r="W378" s="25"/>
      <c r="X378" s="25"/>
      <c r="Y378" s="25"/>
      <c r="Z378" s="25"/>
    </row>
    <row r="379" spans="1:26" ht="12.75" customHeight="1" x14ac:dyDescent="0.25">
      <c r="A379" s="283"/>
      <c r="B379" s="285"/>
      <c r="C379" s="203"/>
      <c r="D379" s="286">
        <f>VLOOKUP(C379,Itinerario!$D$86:$W$116,18,FALSE)</f>
        <v>0</v>
      </c>
      <c r="E379" s="287">
        <f>VLOOKUP(C379,Itinerario!$D$86:$W$116,19,FALSE)</f>
        <v>0</v>
      </c>
      <c r="F379" s="287" t="e">
        <f>VLOOKUP(C379,Organización_Modular!$F$72:$G$102,2,FALSE)</f>
        <v>#N/A</v>
      </c>
      <c r="G379" s="25"/>
      <c r="H379" s="25"/>
      <c r="I379" s="25"/>
      <c r="J379" s="25"/>
      <c r="K379" s="25"/>
      <c r="L379" s="25"/>
      <c r="M379" s="25"/>
      <c r="N379" s="25"/>
      <c r="O379" s="25"/>
      <c r="P379" s="25"/>
      <c r="Q379" s="25"/>
      <c r="R379" s="25"/>
      <c r="S379" s="25"/>
      <c r="T379" s="25"/>
      <c r="U379" s="25"/>
      <c r="V379" s="25"/>
      <c r="W379" s="25"/>
      <c r="X379" s="25"/>
      <c r="Y379" s="25"/>
      <c r="Z379" s="25"/>
    </row>
    <row r="380" spans="1:26" ht="12.75" customHeight="1" x14ac:dyDescent="0.25">
      <c r="A380" s="283"/>
      <c r="B380" s="285"/>
      <c r="C380" s="203"/>
      <c r="D380" s="286">
        <f>VLOOKUP(C380,Itinerario!$D$86:$W$116,18,FALSE)</f>
        <v>0</v>
      </c>
      <c r="E380" s="287">
        <f>VLOOKUP(C380,Itinerario!$D$86:$W$116,19,FALSE)</f>
        <v>0</v>
      </c>
      <c r="F380" s="287" t="e">
        <f>VLOOKUP(C380,Organización_Modular!$F$72:$G$102,2,FALSE)</f>
        <v>#N/A</v>
      </c>
      <c r="G380" s="25"/>
      <c r="H380" s="25"/>
      <c r="I380" s="25"/>
      <c r="J380" s="25"/>
      <c r="K380" s="25"/>
      <c r="L380" s="25"/>
      <c r="M380" s="25"/>
      <c r="N380" s="25"/>
      <c r="O380" s="25"/>
      <c r="P380" s="25"/>
      <c r="Q380" s="25"/>
      <c r="R380" s="25"/>
      <c r="S380" s="25"/>
      <c r="T380" s="25"/>
      <c r="U380" s="25"/>
      <c r="V380" s="25"/>
      <c r="W380" s="25"/>
      <c r="X380" s="25"/>
      <c r="Y380" s="25"/>
      <c r="Z380" s="25"/>
    </row>
    <row r="381" spans="1:26" ht="12.75" customHeight="1" x14ac:dyDescent="0.25">
      <c r="A381" s="283"/>
      <c r="B381" s="285"/>
      <c r="C381" s="203"/>
      <c r="D381" s="286">
        <f>VLOOKUP(C381,Itinerario!$D$86:$W$116,18,FALSE)</f>
        <v>0</v>
      </c>
      <c r="E381" s="287">
        <f>VLOOKUP(C381,Itinerario!$D$86:$W$116,19,FALSE)</f>
        <v>0</v>
      </c>
      <c r="F381" s="287" t="e">
        <f>VLOOKUP(C381,Organización_Modular!$F$72:$G$102,2,FALSE)</f>
        <v>#N/A</v>
      </c>
      <c r="G381" s="25"/>
      <c r="H381" s="25"/>
      <c r="I381" s="25"/>
      <c r="J381" s="25"/>
      <c r="K381" s="25"/>
      <c r="L381" s="25"/>
      <c r="M381" s="25"/>
      <c r="N381" s="25"/>
      <c r="O381" s="25"/>
      <c r="P381" s="25"/>
      <c r="Q381" s="25"/>
      <c r="R381" s="25"/>
      <c r="S381" s="25"/>
      <c r="T381" s="25"/>
      <c r="U381" s="25"/>
      <c r="V381" s="25"/>
      <c r="W381" s="25"/>
      <c r="X381" s="25"/>
      <c r="Y381" s="25"/>
      <c r="Z381" s="25"/>
    </row>
    <row r="382" spans="1:26" ht="12.75" customHeight="1" x14ac:dyDescent="0.25">
      <c r="A382" s="283"/>
      <c r="B382" s="285"/>
      <c r="C382" s="203"/>
      <c r="D382" s="286">
        <f>VLOOKUP(C382,Itinerario!$D$86:$W$116,18,FALSE)</f>
        <v>0</v>
      </c>
      <c r="E382" s="287">
        <f>VLOOKUP(C382,Itinerario!$D$86:$W$116,19,FALSE)</f>
        <v>0</v>
      </c>
      <c r="F382" s="287" t="e">
        <f>VLOOKUP(C382,Organización_Modular!$F$72:$G$102,2,FALSE)</f>
        <v>#N/A</v>
      </c>
      <c r="G382" s="25"/>
      <c r="H382" s="25"/>
      <c r="I382" s="25"/>
      <c r="J382" s="25"/>
      <c r="K382" s="25"/>
      <c r="L382" s="25"/>
      <c r="M382" s="25"/>
      <c r="N382" s="25"/>
      <c r="O382" s="25"/>
      <c r="P382" s="25"/>
      <c r="Q382" s="25"/>
      <c r="R382" s="25"/>
      <c r="S382" s="25"/>
      <c r="T382" s="25"/>
      <c r="U382" s="25"/>
      <c r="V382" s="25"/>
      <c r="W382" s="25"/>
      <c r="X382" s="25"/>
      <c r="Y382" s="25"/>
      <c r="Z382" s="25"/>
    </row>
    <row r="383" spans="1:26" ht="12.75" customHeight="1" x14ac:dyDescent="0.25">
      <c r="A383" s="283"/>
      <c r="B383" s="285"/>
      <c r="C383" s="203"/>
      <c r="D383" s="286">
        <f>VLOOKUP(C383,Itinerario!$D$86:$W$116,18,FALSE)</f>
        <v>0</v>
      </c>
      <c r="E383" s="287">
        <f>VLOOKUP(C383,Itinerario!$D$86:$W$116,19,FALSE)</f>
        <v>0</v>
      </c>
      <c r="F383" s="287" t="e">
        <f>VLOOKUP(C383,Organización_Modular!$F$72:$G$102,2,FALSE)</f>
        <v>#N/A</v>
      </c>
      <c r="G383" s="25"/>
      <c r="H383" s="25"/>
      <c r="I383" s="25"/>
      <c r="J383" s="25"/>
      <c r="K383" s="25"/>
      <c r="L383" s="25"/>
      <c r="M383" s="25"/>
      <c r="N383" s="25"/>
      <c r="O383" s="25"/>
      <c r="P383" s="25"/>
      <c r="Q383" s="25"/>
      <c r="R383" s="25"/>
      <c r="S383" s="25"/>
      <c r="T383" s="25"/>
      <c r="U383" s="25"/>
      <c r="V383" s="25"/>
      <c r="W383" s="25"/>
      <c r="X383" s="25"/>
      <c r="Y383" s="25"/>
      <c r="Z383" s="25"/>
    </row>
    <row r="384" spans="1:26" ht="12.75" customHeight="1" x14ac:dyDescent="0.25">
      <c r="A384" s="283"/>
      <c r="B384" s="285"/>
      <c r="C384" s="203"/>
      <c r="D384" s="286">
        <f>VLOOKUP(C384,Itinerario!$D$86:$W$116,18,FALSE)</f>
        <v>0</v>
      </c>
      <c r="E384" s="287">
        <f>VLOOKUP(C384,Itinerario!$D$86:$W$116,19,FALSE)</f>
        <v>0</v>
      </c>
      <c r="F384" s="287" t="e">
        <f>VLOOKUP(C384,Organización_Modular!$F$72:$G$102,2,FALSE)</f>
        <v>#N/A</v>
      </c>
      <c r="G384" s="25"/>
      <c r="H384" s="25"/>
      <c r="I384" s="25"/>
      <c r="J384" s="25"/>
      <c r="K384" s="25"/>
      <c r="L384" s="25"/>
      <c r="M384" s="25"/>
      <c r="N384" s="25"/>
      <c r="O384" s="25"/>
      <c r="P384" s="25"/>
      <c r="Q384" s="25"/>
      <c r="R384" s="25"/>
      <c r="S384" s="25"/>
      <c r="T384" s="25"/>
      <c r="U384" s="25"/>
      <c r="V384" s="25"/>
      <c r="W384" s="25"/>
      <c r="X384" s="25"/>
      <c r="Y384" s="25"/>
      <c r="Z384" s="25"/>
    </row>
    <row r="385" spans="1:26" ht="12.75" customHeight="1" x14ac:dyDescent="0.25">
      <c r="A385" s="283"/>
      <c r="B385" s="285"/>
      <c r="C385" s="203"/>
      <c r="D385" s="286">
        <f>VLOOKUP(C385,Itinerario!$D$86:$W$116,18,FALSE)</f>
        <v>0</v>
      </c>
      <c r="E385" s="287">
        <f>VLOOKUP(C385,Itinerario!$D$86:$W$116,19,FALSE)</f>
        <v>0</v>
      </c>
      <c r="F385" s="287" t="e">
        <f>VLOOKUP(C385,Organización_Modular!$F$72:$G$102,2,FALSE)</f>
        <v>#N/A</v>
      </c>
      <c r="G385" s="25"/>
      <c r="H385" s="25"/>
      <c r="I385" s="25"/>
      <c r="J385" s="25"/>
      <c r="K385" s="25"/>
      <c r="L385" s="25"/>
      <c r="M385" s="25"/>
      <c r="N385" s="25"/>
      <c r="O385" s="25"/>
      <c r="P385" s="25"/>
      <c r="Q385" s="25"/>
      <c r="R385" s="25"/>
      <c r="S385" s="25"/>
      <c r="T385" s="25"/>
      <c r="U385" s="25"/>
      <c r="V385" s="25"/>
      <c r="W385" s="25"/>
      <c r="X385" s="25"/>
      <c r="Y385" s="25"/>
      <c r="Z385" s="25"/>
    </row>
    <row r="386" spans="1:26" ht="12.75" customHeight="1" x14ac:dyDescent="0.25">
      <c r="A386" s="283"/>
      <c r="B386" s="285"/>
      <c r="C386" s="203"/>
      <c r="D386" s="286">
        <f>VLOOKUP(C386,Itinerario!$D$86:$W$116,18,FALSE)</f>
        <v>0</v>
      </c>
      <c r="E386" s="287">
        <f>VLOOKUP(C386,Itinerario!$D$86:$W$116,19,FALSE)</f>
        <v>0</v>
      </c>
      <c r="F386" s="287" t="e">
        <f>VLOOKUP(C386,Organización_Modular!$F$72:$G$102,2,FALSE)</f>
        <v>#N/A</v>
      </c>
      <c r="G386" s="25"/>
      <c r="H386" s="25"/>
      <c r="I386" s="25"/>
      <c r="J386" s="25"/>
      <c r="K386" s="25"/>
      <c r="L386" s="25"/>
      <c r="M386" s="25"/>
      <c r="N386" s="25"/>
      <c r="O386" s="25"/>
      <c r="P386" s="25"/>
      <c r="Q386" s="25"/>
      <c r="R386" s="25"/>
      <c r="S386" s="25"/>
      <c r="T386" s="25"/>
      <c r="U386" s="25"/>
      <c r="V386" s="25"/>
      <c r="W386" s="25"/>
      <c r="X386" s="25"/>
      <c r="Y386" s="25"/>
      <c r="Z386" s="25"/>
    </row>
    <row r="387" spans="1:26" ht="12.75" customHeight="1" x14ac:dyDescent="0.25">
      <c r="A387" s="283"/>
      <c r="B387" s="285"/>
      <c r="C387" s="203"/>
      <c r="D387" s="286">
        <f>VLOOKUP(C387,Itinerario!$D$86:$W$116,18,FALSE)</f>
        <v>0</v>
      </c>
      <c r="E387" s="287">
        <f>VLOOKUP(C387,Itinerario!$D$86:$W$116,19,FALSE)</f>
        <v>0</v>
      </c>
      <c r="F387" s="287" t="e">
        <f>VLOOKUP(C387,Organización_Modular!$F$72:$G$102,2,FALSE)</f>
        <v>#N/A</v>
      </c>
      <c r="G387" s="25"/>
      <c r="H387" s="25"/>
      <c r="I387" s="25"/>
      <c r="J387" s="25"/>
      <c r="K387" s="25"/>
      <c r="L387" s="25"/>
      <c r="M387" s="25"/>
      <c r="N387" s="25"/>
      <c r="O387" s="25"/>
      <c r="P387" s="25"/>
      <c r="Q387" s="25"/>
      <c r="R387" s="25"/>
      <c r="S387" s="25"/>
      <c r="T387" s="25"/>
      <c r="U387" s="25"/>
      <c r="V387" s="25"/>
      <c r="W387" s="25"/>
      <c r="X387" s="25"/>
      <c r="Y387" s="25"/>
      <c r="Z387" s="25"/>
    </row>
    <row r="388" spans="1:26" ht="12.75" customHeight="1" x14ac:dyDescent="0.25">
      <c r="A388" s="283"/>
      <c r="B388" s="285"/>
      <c r="C388" s="203"/>
      <c r="D388" s="286">
        <f>VLOOKUP(C388,Itinerario!$D$86:$W$116,18,FALSE)</f>
        <v>0</v>
      </c>
      <c r="E388" s="287">
        <f>VLOOKUP(C388,Itinerario!$D$86:$W$116,19,FALSE)</f>
        <v>0</v>
      </c>
      <c r="F388" s="287" t="e">
        <f>VLOOKUP(C388,Organización_Modular!$F$72:$G$102,2,FALSE)</f>
        <v>#N/A</v>
      </c>
      <c r="G388" s="25"/>
      <c r="H388" s="25"/>
      <c r="I388" s="25"/>
      <c r="J388" s="25"/>
      <c r="K388" s="25"/>
      <c r="L388" s="25"/>
      <c r="M388" s="25"/>
      <c r="N388" s="25"/>
      <c r="O388" s="25"/>
      <c r="P388" s="25"/>
      <c r="Q388" s="25"/>
      <c r="R388" s="25"/>
      <c r="S388" s="25"/>
      <c r="T388" s="25"/>
      <c r="U388" s="25"/>
      <c r="V388" s="25"/>
      <c r="W388" s="25"/>
      <c r="X388" s="25"/>
      <c r="Y388" s="25"/>
      <c r="Z388" s="25"/>
    </row>
    <row r="389" spans="1:26" ht="12.75" customHeight="1" x14ac:dyDescent="0.25">
      <c r="A389" s="283"/>
      <c r="B389" s="285"/>
      <c r="C389" s="203"/>
      <c r="D389" s="286">
        <f>VLOOKUP(C389,Itinerario!$D$86:$W$116,18,FALSE)</f>
        <v>0</v>
      </c>
      <c r="E389" s="287">
        <f>VLOOKUP(C389,Itinerario!$D$86:$W$116,19,FALSE)</f>
        <v>0</v>
      </c>
      <c r="F389" s="287" t="e">
        <f>VLOOKUP(C389,Organización_Modular!$F$72:$G$102,2,FALSE)</f>
        <v>#N/A</v>
      </c>
      <c r="G389" s="25"/>
      <c r="H389" s="25"/>
      <c r="I389" s="25"/>
      <c r="J389" s="25"/>
      <c r="K389" s="25"/>
      <c r="L389" s="25"/>
      <c r="M389" s="25"/>
      <c r="N389" s="25"/>
      <c r="O389" s="25"/>
      <c r="P389" s="25"/>
      <c r="Q389" s="25"/>
      <c r="R389" s="25"/>
      <c r="S389" s="25"/>
      <c r="T389" s="25"/>
      <c r="U389" s="25"/>
      <c r="V389" s="25"/>
      <c r="W389" s="25"/>
      <c r="X389" s="25"/>
      <c r="Y389" s="25"/>
      <c r="Z389" s="25"/>
    </row>
    <row r="390" spans="1:26" ht="12.75" customHeight="1" x14ac:dyDescent="0.25">
      <c r="A390" s="283"/>
      <c r="B390" s="285"/>
      <c r="C390" s="203"/>
      <c r="D390" s="286">
        <f>VLOOKUP(C390,Itinerario!$D$86:$W$116,18,FALSE)</f>
        <v>0</v>
      </c>
      <c r="E390" s="287">
        <f>VLOOKUP(C390,Itinerario!$D$86:$W$116,19,FALSE)</f>
        <v>0</v>
      </c>
      <c r="F390" s="287" t="e">
        <f>VLOOKUP(C390,Organización_Modular!$F$72:$G$102,2,FALSE)</f>
        <v>#N/A</v>
      </c>
      <c r="G390" s="25"/>
      <c r="H390" s="25"/>
      <c r="I390" s="25"/>
      <c r="J390" s="25"/>
      <c r="K390" s="25"/>
      <c r="L390" s="25"/>
      <c r="M390" s="25"/>
      <c r="N390" s="25"/>
      <c r="O390" s="25"/>
      <c r="P390" s="25"/>
      <c r="Q390" s="25"/>
      <c r="R390" s="25"/>
      <c r="S390" s="25"/>
      <c r="T390" s="25"/>
      <c r="U390" s="25"/>
      <c r="V390" s="25"/>
      <c r="W390" s="25"/>
      <c r="X390" s="25"/>
      <c r="Y390" s="25"/>
      <c r="Z390" s="25"/>
    </row>
    <row r="391" spans="1:26" ht="12.75" customHeight="1" x14ac:dyDescent="0.25">
      <c r="A391" s="283"/>
      <c r="B391" s="285"/>
      <c r="C391" s="203"/>
      <c r="D391" s="286">
        <f>VLOOKUP(C391,Itinerario!$D$86:$W$116,18,FALSE)</f>
        <v>0</v>
      </c>
      <c r="E391" s="287">
        <f>VLOOKUP(C391,Itinerario!$D$86:$W$116,19,FALSE)</f>
        <v>0</v>
      </c>
      <c r="F391" s="287" t="e">
        <f>VLOOKUP(C391,Organización_Modular!$F$72:$G$102,2,FALSE)</f>
        <v>#N/A</v>
      </c>
      <c r="G391" s="25"/>
      <c r="H391" s="25"/>
      <c r="I391" s="25"/>
      <c r="J391" s="25"/>
      <c r="K391" s="25"/>
      <c r="L391" s="25"/>
      <c r="M391" s="25"/>
      <c r="N391" s="25"/>
      <c r="O391" s="25"/>
      <c r="P391" s="25"/>
      <c r="Q391" s="25"/>
      <c r="R391" s="25"/>
      <c r="S391" s="25"/>
      <c r="T391" s="25"/>
      <c r="U391" s="25"/>
      <c r="V391" s="25"/>
      <c r="W391" s="25"/>
      <c r="X391" s="25"/>
      <c r="Y391" s="25"/>
      <c r="Z391" s="25"/>
    </row>
    <row r="392" spans="1:26" ht="12.75" customHeight="1" x14ac:dyDescent="0.25">
      <c r="A392" s="283"/>
      <c r="B392" s="285"/>
      <c r="C392" s="203"/>
      <c r="D392" s="286">
        <f>VLOOKUP(C392,Itinerario!$D$86:$W$116,18,FALSE)</f>
        <v>0</v>
      </c>
      <c r="E392" s="287">
        <f>VLOOKUP(C392,Itinerario!$D$86:$W$116,19,FALSE)</f>
        <v>0</v>
      </c>
      <c r="F392" s="287" t="e">
        <f>VLOOKUP(C392,Organización_Modular!$F$72:$G$102,2,FALSE)</f>
        <v>#N/A</v>
      </c>
      <c r="G392" s="25"/>
      <c r="H392" s="25"/>
      <c r="I392" s="25"/>
      <c r="J392" s="25"/>
      <c r="K392" s="25"/>
      <c r="L392" s="25"/>
      <c r="M392" s="25"/>
      <c r="N392" s="25"/>
      <c r="O392" s="25"/>
      <c r="P392" s="25"/>
      <c r="Q392" s="25"/>
      <c r="R392" s="25"/>
      <c r="S392" s="25"/>
      <c r="T392" s="25"/>
      <c r="U392" s="25"/>
      <c r="V392" s="25"/>
      <c r="W392" s="25"/>
      <c r="X392" s="25"/>
      <c r="Y392" s="25"/>
      <c r="Z392" s="25"/>
    </row>
    <row r="393" spans="1:26" ht="12.75" customHeight="1" x14ac:dyDescent="0.25">
      <c r="A393" s="283"/>
      <c r="B393" s="285"/>
      <c r="C393" s="203"/>
      <c r="D393" s="286">
        <f>VLOOKUP(C393,Itinerario!$D$86:$W$116,18,FALSE)</f>
        <v>0</v>
      </c>
      <c r="E393" s="287">
        <f>VLOOKUP(C393,Itinerario!$D$86:$W$116,19,FALSE)</f>
        <v>0</v>
      </c>
      <c r="F393" s="287" t="e">
        <f>VLOOKUP(C393,Organización_Modular!$F$72:$G$102,2,FALSE)</f>
        <v>#N/A</v>
      </c>
      <c r="G393" s="25"/>
      <c r="H393" s="25"/>
      <c r="I393" s="25"/>
      <c r="J393" s="25"/>
      <c r="K393" s="25"/>
      <c r="L393" s="25"/>
      <c r="M393" s="25"/>
      <c r="N393" s="25"/>
      <c r="O393" s="25"/>
      <c r="P393" s="25"/>
      <c r="Q393" s="25"/>
      <c r="R393" s="25"/>
      <c r="S393" s="25"/>
      <c r="T393" s="25"/>
      <c r="U393" s="25"/>
      <c r="V393" s="25"/>
      <c r="W393" s="25"/>
      <c r="X393" s="25"/>
      <c r="Y393" s="25"/>
      <c r="Z393" s="25"/>
    </row>
    <row r="394" spans="1:26" ht="12.75" customHeight="1" x14ac:dyDescent="0.25">
      <c r="A394" s="283"/>
      <c r="B394" s="285"/>
      <c r="C394" s="203"/>
      <c r="D394" s="286">
        <f>VLOOKUP(C394,Itinerario!$D$86:$W$116,18,FALSE)</f>
        <v>0</v>
      </c>
      <c r="E394" s="287">
        <f>VLOOKUP(C394,Itinerario!$D$86:$W$116,19,FALSE)</f>
        <v>0</v>
      </c>
      <c r="F394" s="287" t="e">
        <f>VLOOKUP(C394,Organización_Modular!$F$72:$G$102,2,FALSE)</f>
        <v>#N/A</v>
      </c>
      <c r="G394" s="25"/>
      <c r="H394" s="25"/>
      <c r="I394" s="25"/>
      <c r="J394" s="25"/>
      <c r="K394" s="25"/>
      <c r="L394" s="25"/>
      <c r="M394" s="25"/>
      <c r="N394" s="25"/>
      <c r="O394" s="25"/>
      <c r="P394" s="25"/>
      <c r="Q394" s="25"/>
      <c r="R394" s="25"/>
      <c r="S394" s="25"/>
      <c r="T394" s="25"/>
      <c r="U394" s="25"/>
      <c r="V394" s="25"/>
      <c r="W394" s="25"/>
      <c r="X394" s="25"/>
      <c r="Y394" s="25"/>
      <c r="Z394" s="25"/>
    </row>
    <row r="395" spans="1:26" ht="12.75" customHeight="1" x14ac:dyDescent="0.25">
      <c r="A395" s="283"/>
      <c r="B395" s="285"/>
      <c r="C395" s="203"/>
      <c r="D395" s="286">
        <f>VLOOKUP(C395,Itinerario!$D$86:$W$116,18,FALSE)</f>
        <v>0</v>
      </c>
      <c r="E395" s="287">
        <f>VLOOKUP(C395,Itinerario!$D$86:$W$116,19,FALSE)</f>
        <v>0</v>
      </c>
      <c r="F395" s="287" t="e">
        <f>VLOOKUP(C395,Organización_Modular!$F$72:$G$102,2,FALSE)</f>
        <v>#N/A</v>
      </c>
      <c r="G395" s="25"/>
      <c r="H395" s="25"/>
      <c r="I395" s="25"/>
      <c r="J395" s="25"/>
      <c r="K395" s="25"/>
      <c r="L395" s="25"/>
      <c r="M395" s="25"/>
      <c r="N395" s="25"/>
      <c r="O395" s="25"/>
      <c r="P395" s="25"/>
      <c r="Q395" s="25"/>
      <c r="R395" s="25"/>
      <c r="S395" s="25"/>
      <c r="T395" s="25"/>
      <c r="U395" s="25"/>
      <c r="V395" s="25"/>
      <c r="W395" s="25"/>
      <c r="X395" s="25"/>
      <c r="Y395" s="25"/>
      <c r="Z395" s="25"/>
    </row>
    <row r="396" spans="1:26" ht="12.75" customHeight="1" x14ac:dyDescent="0.25">
      <c r="A396" s="283"/>
      <c r="B396" s="285"/>
      <c r="C396" s="203"/>
      <c r="D396" s="286">
        <f>VLOOKUP(C396,Itinerario!$D$86:$W$116,18,FALSE)</f>
        <v>0</v>
      </c>
      <c r="E396" s="287">
        <f>VLOOKUP(C396,Itinerario!$D$86:$W$116,19,FALSE)</f>
        <v>0</v>
      </c>
      <c r="F396" s="287" t="e">
        <f>VLOOKUP(C396,Organización_Modular!$F$72:$G$102,2,FALSE)</f>
        <v>#N/A</v>
      </c>
      <c r="G396" s="25"/>
      <c r="H396" s="25"/>
      <c r="I396" s="25"/>
      <c r="J396" s="25"/>
      <c r="K396" s="25"/>
      <c r="L396" s="25"/>
      <c r="M396" s="25"/>
      <c r="N396" s="25"/>
      <c r="O396" s="25"/>
      <c r="P396" s="25"/>
      <c r="Q396" s="25"/>
      <c r="R396" s="25"/>
      <c r="S396" s="25"/>
      <c r="T396" s="25"/>
      <c r="U396" s="25"/>
      <c r="V396" s="25"/>
      <c r="W396" s="25"/>
      <c r="X396" s="25"/>
      <c r="Y396" s="25"/>
      <c r="Z396" s="25"/>
    </row>
    <row r="397" spans="1:26" ht="12.75" customHeight="1" x14ac:dyDescent="0.25">
      <c r="A397" s="283"/>
      <c r="B397" s="285"/>
      <c r="C397" s="203"/>
      <c r="D397" s="286">
        <f>VLOOKUP(C397,Itinerario!$D$86:$W$116,18,FALSE)</f>
        <v>0</v>
      </c>
      <c r="E397" s="287">
        <f>VLOOKUP(C397,Itinerario!$D$86:$W$116,19,FALSE)</f>
        <v>0</v>
      </c>
      <c r="F397" s="287" t="e">
        <f>VLOOKUP(C397,Organización_Modular!$F$72:$G$102,2,FALSE)</f>
        <v>#N/A</v>
      </c>
      <c r="G397" s="25"/>
      <c r="H397" s="25"/>
      <c r="I397" s="25"/>
      <c r="J397" s="25"/>
      <c r="K397" s="25"/>
      <c r="L397" s="25"/>
      <c r="M397" s="25"/>
      <c r="N397" s="25"/>
      <c r="O397" s="25"/>
      <c r="P397" s="25"/>
      <c r="Q397" s="25"/>
      <c r="R397" s="25"/>
      <c r="S397" s="25"/>
      <c r="T397" s="25"/>
      <c r="U397" s="25"/>
      <c r="V397" s="25"/>
      <c r="W397" s="25"/>
      <c r="X397" s="25"/>
      <c r="Y397" s="25"/>
      <c r="Z397" s="25"/>
    </row>
    <row r="398" spans="1:26" ht="12.75" customHeight="1" x14ac:dyDescent="0.25">
      <c r="A398" s="283"/>
      <c r="B398" s="285"/>
      <c r="C398" s="203"/>
      <c r="D398" s="286">
        <f>VLOOKUP(C398,Itinerario!$D$86:$W$116,18,FALSE)</f>
        <v>0</v>
      </c>
      <c r="E398" s="287">
        <f>VLOOKUP(C398,Itinerario!$D$86:$W$116,19,FALSE)</f>
        <v>0</v>
      </c>
      <c r="F398" s="287" t="e">
        <f>VLOOKUP(C398,Organización_Modular!$F$72:$G$102,2,FALSE)</f>
        <v>#N/A</v>
      </c>
      <c r="G398" s="25"/>
      <c r="H398" s="25"/>
      <c r="I398" s="25"/>
      <c r="J398" s="25"/>
      <c r="K398" s="25"/>
      <c r="L398" s="25"/>
      <c r="M398" s="25"/>
      <c r="N398" s="25"/>
      <c r="O398" s="25"/>
      <c r="P398" s="25"/>
      <c r="Q398" s="25"/>
      <c r="R398" s="25"/>
      <c r="S398" s="25"/>
      <c r="T398" s="25"/>
      <c r="U398" s="25"/>
      <c r="V398" s="25"/>
      <c r="W398" s="25"/>
      <c r="X398" s="25"/>
      <c r="Y398" s="25"/>
      <c r="Z398" s="25"/>
    </row>
    <row r="399" spans="1:26" ht="12.75" customHeight="1" x14ac:dyDescent="0.25">
      <c r="A399" s="283"/>
      <c r="B399" s="285"/>
      <c r="C399" s="203"/>
      <c r="D399" s="286">
        <f>VLOOKUP(C399,Itinerario!$D$86:$W$116,18,FALSE)</f>
        <v>0</v>
      </c>
      <c r="E399" s="287">
        <f>VLOOKUP(C399,Itinerario!$D$86:$W$116,19,FALSE)</f>
        <v>0</v>
      </c>
      <c r="F399" s="287" t="e">
        <f>VLOOKUP(C399,Organización_Modular!$F$72:$G$102,2,FALSE)</f>
        <v>#N/A</v>
      </c>
      <c r="G399" s="25"/>
      <c r="H399" s="25"/>
      <c r="I399" s="25"/>
      <c r="J399" s="25"/>
      <c r="K399" s="25"/>
      <c r="L399" s="25"/>
      <c r="M399" s="25"/>
      <c r="N399" s="25"/>
      <c r="O399" s="25"/>
      <c r="P399" s="25"/>
      <c r="Q399" s="25"/>
      <c r="R399" s="25"/>
      <c r="S399" s="25"/>
      <c r="T399" s="25"/>
      <c r="U399" s="25"/>
      <c r="V399" s="25"/>
      <c r="W399" s="25"/>
      <c r="X399" s="25"/>
      <c r="Y399" s="25"/>
      <c r="Z399" s="25"/>
    </row>
    <row r="400" spans="1:26" ht="12.75" customHeight="1" x14ac:dyDescent="0.25">
      <c r="A400" s="283"/>
      <c r="B400" s="285"/>
      <c r="C400" s="203"/>
      <c r="D400" s="286">
        <f>VLOOKUP(C400,Itinerario!$D$86:$W$116,18,FALSE)</f>
        <v>0</v>
      </c>
      <c r="E400" s="287">
        <f>VLOOKUP(C400,Itinerario!$D$86:$W$116,19,FALSE)</f>
        <v>0</v>
      </c>
      <c r="F400" s="287" t="e">
        <f>VLOOKUP(C400,Organización_Modular!$F$72:$G$102,2,FALSE)</f>
        <v>#N/A</v>
      </c>
      <c r="G400" s="25"/>
      <c r="H400" s="25"/>
      <c r="I400" s="25"/>
      <c r="J400" s="25"/>
      <c r="K400" s="25"/>
      <c r="L400" s="25"/>
      <c r="M400" s="25"/>
      <c r="N400" s="25"/>
      <c r="O400" s="25"/>
      <c r="P400" s="25"/>
      <c r="Q400" s="25"/>
      <c r="R400" s="25"/>
      <c r="S400" s="25"/>
      <c r="T400" s="25"/>
      <c r="U400" s="25"/>
      <c r="V400" s="25"/>
      <c r="W400" s="25"/>
      <c r="X400" s="25"/>
      <c r="Y400" s="25"/>
      <c r="Z400" s="25"/>
    </row>
    <row r="401" spans="1:26" ht="12.75" customHeight="1" x14ac:dyDescent="0.25">
      <c r="A401" s="283"/>
      <c r="B401" s="285"/>
      <c r="C401" s="203"/>
      <c r="D401" s="286">
        <f>VLOOKUP(C401,Itinerario!$D$86:$W$116,18,FALSE)</f>
        <v>0</v>
      </c>
      <c r="E401" s="287">
        <f>VLOOKUP(C401,Itinerario!$D$86:$W$116,19,FALSE)</f>
        <v>0</v>
      </c>
      <c r="F401" s="287" t="e">
        <f>VLOOKUP(C401,Organización_Modular!$F$72:$G$102,2,FALSE)</f>
        <v>#N/A</v>
      </c>
      <c r="G401" s="25"/>
      <c r="H401" s="25"/>
      <c r="I401" s="25"/>
      <c r="J401" s="25"/>
      <c r="K401" s="25"/>
      <c r="L401" s="25"/>
      <c r="M401" s="25"/>
      <c r="N401" s="25"/>
      <c r="O401" s="25"/>
      <c r="P401" s="25"/>
      <c r="Q401" s="25"/>
      <c r="R401" s="25"/>
      <c r="S401" s="25"/>
      <c r="T401" s="25"/>
      <c r="U401" s="25"/>
      <c r="V401" s="25"/>
      <c r="W401" s="25"/>
      <c r="X401" s="25"/>
      <c r="Y401" s="25"/>
      <c r="Z401" s="25"/>
    </row>
    <row r="402" spans="1:26" ht="12.75" customHeight="1" x14ac:dyDescent="0.25">
      <c r="A402" s="283"/>
      <c r="B402" s="285"/>
      <c r="C402" s="203"/>
      <c r="D402" s="286">
        <f>VLOOKUP(C402,Itinerario!$D$86:$W$116,18,FALSE)</f>
        <v>0</v>
      </c>
      <c r="E402" s="287">
        <f>VLOOKUP(C402,Itinerario!$D$86:$W$116,19,FALSE)</f>
        <v>0</v>
      </c>
      <c r="F402" s="287" t="e">
        <f>VLOOKUP(C402,Organización_Modular!$F$72:$G$102,2,FALSE)</f>
        <v>#N/A</v>
      </c>
      <c r="G402" s="25"/>
      <c r="H402" s="25"/>
      <c r="I402" s="25"/>
      <c r="J402" s="25"/>
      <c r="K402" s="25"/>
      <c r="L402" s="25"/>
      <c r="M402" s="25"/>
      <c r="N402" s="25"/>
      <c r="O402" s="25"/>
      <c r="P402" s="25"/>
      <c r="Q402" s="25"/>
      <c r="R402" s="25"/>
      <c r="S402" s="25"/>
      <c r="T402" s="25"/>
      <c r="U402" s="25"/>
      <c r="V402" s="25"/>
      <c r="W402" s="25"/>
      <c r="X402" s="25"/>
      <c r="Y402" s="25"/>
      <c r="Z402" s="25"/>
    </row>
    <row r="403" spans="1:26" ht="12.75" customHeight="1" x14ac:dyDescent="0.25">
      <c r="A403" s="283"/>
      <c r="B403" s="285"/>
      <c r="C403" s="203"/>
      <c r="D403" s="286">
        <f>VLOOKUP(C403,Itinerario!$D$86:$W$116,18,FALSE)</f>
        <v>0</v>
      </c>
      <c r="E403" s="287">
        <f>VLOOKUP(C403,Itinerario!$D$86:$W$116,19,FALSE)</f>
        <v>0</v>
      </c>
      <c r="F403" s="287" t="e">
        <f>VLOOKUP(C403,Organización_Modular!$F$72:$G$102,2,FALSE)</f>
        <v>#N/A</v>
      </c>
      <c r="G403" s="25"/>
      <c r="H403" s="25"/>
      <c r="I403" s="25"/>
      <c r="J403" s="25"/>
      <c r="K403" s="25"/>
      <c r="L403" s="25"/>
      <c r="M403" s="25"/>
      <c r="N403" s="25"/>
      <c r="O403" s="25"/>
      <c r="P403" s="25"/>
      <c r="Q403" s="25"/>
      <c r="R403" s="25"/>
      <c r="S403" s="25"/>
      <c r="T403" s="25"/>
      <c r="U403" s="25"/>
      <c r="V403" s="25"/>
      <c r="W403" s="25"/>
      <c r="X403" s="25"/>
      <c r="Y403" s="25"/>
      <c r="Z403" s="25"/>
    </row>
    <row r="404" spans="1:26" ht="12.75" customHeight="1" x14ac:dyDescent="0.25">
      <c r="A404" s="283"/>
      <c r="B404" s="285"/>
      <c r="C404" s="203"/>
      <c r="D404" s="286">
        <f>VLOOKUP(C404,Itinerario!$D$86:$W$116,18,FALSE)</f>
        <v>0</v>
      </c>
      <c r="E404" s="287">
        <f>VLOOKUP(C404,Itinerario!$D$86:$W$116,19,FALSE)</f>
        <v>0</v>
      </c>
      <c r="F404" s="287" t="e">
        <f>VLOOKUP(C404,Organización_Modular!$F$72:$G$102,2,FALSE)</f>
        <v>#N/A</v>
      </c>
      <c r="G404" s="25"/>
      <c r="H404" s="25"/>
      <c r="I404" s="25"/>
      <c r="J404" s="25"/>
      <c r="K404" s="25"/>
      <c r="L404" s="25"/>
      <c r="M404" s="25"/>
      <c r="N404" s="25"/>
      <c r="O404" s="25"/>
      <c r="P404" s="25"/>
      <c r="Q404" s="25"/>
      <c r="R404" s="25"/>
      <c r="S404" s="25"/>
      <c r="T404" s="25"/>
      <c r="U404" s="25"/>
      <c r="V404" s="25"/>
      <c r="W404" s="25"/>
      <c r="X404" s="25"/>
      <c r="Y404" s="25"/>
      <c r="Z404" s="25"/>
    </row>
    <row r="405" spans="1:26" ht="12.75" customHeight="1" x14ac:dyDescent="0.25">
      <c r="A405" s="283"/>
      <c r="B405" s="285"/>
      <c r="C405" s="203"/>
      <c r="D405" s="286">
        <f>VLOOKUP(C405,Itinerario!$D$86:$W$116,18,FALSE)</f>
        <v>0</v>
      </c>
      <c r="E405" s="287">
        <f>VLOOKUP(C405,Itinerario!$D$86:$W$116,19,FALSE)</f>
        <v>0</v>
      </c>
      <c r="F405" s="287" t="e">
        <f>VLOOKUP(C405,Organización_Modular!$F$72:$G$102,2,FALSE)</f>
        <v>#N/A</v>
      </c>
      <c r="G405" s="25"/>
      <c r="H405" s="25"/>
      <c r="I405" s="25"/>
      <c r="J405" s="25"/>
      <c r="K405" s="25"/>
      <c r="L405" s="25"/>
      <c r="M405" s="25"/>
      <c r="N405" s="25"/>
      <c r="O405" s="25"/>
      <c r="P405" s="25"/>
      <c r="Q405" s="25"/>
      <c r="R405" s="25"/>
      <c r="S405" s="25"/>
      <c r="T405" s="25"/>
      <c r="U405" s="25"/>
      <c r="V405" s="25"/>
      <c r="W405" s="25"/>
      <c r="X405" s="25"/>
      <c r="Y405" s="25"/>
      <c r="Z405" s="25"/>
    </row>
    <row r="406" spans="1:26" ht="12.75" customHeight="1" x14ac:dyDescent="0.25">
      <c r="A406" s="283"/>
      <c r="B406" s="285"/>
      <c r="C406" s="203"/>
      <c r="D406" s="286">
        <f>VLOOKUP(C406,Itinerario!$D$86:$W$116,18,FALSE)</f>
        <v>0</v>
      </c>
      <c r="E406" s="287">
        <f>VLOOKUP(C406,Itinerario!$D$86:$W$116,19,FALSE)</f>
        <v>0</v>
      </c>
      <c r="F406" s="287" t="e">
        <f>VLOOKUP(C406,Organización_Modular!$F$72:$G$102,2,FALSE)</f>
        <v>#N/A</v>
      </c>
      <c r="G406" s="25"/>
      <c r="H406" s="25"/>
      <c r="I406" s="25"/>
      <c r="J406" s="25"/>
      <c r="K406" s="25"/>
      <c r="L406" s="25"/>
      <c r="M406" s="25"/>
      <c r="N406" s="25"/>
      <c r="O406" s="25"/>
      <c r="P406" s="25"/>
      <c r="Q406" s="25"/>
      <c r="R406" s="25"/>
      <c r="S406" s="25"/>
      <c r="T406" s="25"/>
      <c r="U406" s="25"/>
      <c r="V406" s="25"/>
      <c r="W406" s="25"/>
      <c r="X406" s="25"/>
      <c r="Y406" s="25"/>
      <c r="Z406" s="25"/>
    </row>
    <row r="407" spans="1:26" ht="12.75" customHeight="1" x14ac:dyDescent="0.25">
      <c r="A407" s="283"/>
      <c r="B407" s="285"/>
      <c r="C407" s="203"/>
      <c r="D407" s="286">
        <f>VLOOKUP(C407,Itinerario!$D$86:$W$116,18,FALSE)</f>
        <v>0</v>
      </c>
      <c r="E407" s="287">
        <f>VLOOKUP(C407,Itinerario!$D$86:$W$116,19,FALSE)</f>
        <v>0</v>
      </c>
      <c r="F407" s="287" t="e">
        <f>VLOOKUP(C407,Organización_Modular!$F$72:$G$102,2,FALSE)</f>
        <v>#N/A</v>
      </c>
      <c r="G407" s="25"/>
      <c r="H407" s="25"/>
      <c r="I407" s="25"/>
      <c r="J407" s="25"/>
      <c r="K407" s="25"/>
      <c r="L407" s="25"/>
      <c r="M407" s="25"/>
      <c r="N407" s="25"/>
      <c r="O407" s="25"/>
      <c r="P407" s="25"/>
      <c r="Q407" s="25"/>
      <c r="R407" s="25"/>
      <c r="S407" s="25"/>
      <c r="T407" s="25"/>
      <c r="U407" s="25"/>
      <c r="V407" s="25"/>
      <c r="W407" s="25"/>
      <c r="X407" s="25"/>
      <c r="Y407" s="25"/>
      <c r="Z407" s="25"/>
    </row>
    <row r="408" spans="1:26" ht="12.75" customHeight="1" x14ac:dyDescent="0.25">
      <c r="A408" s="283"/>
      <c r="B408" s="285"/>
      <c r="C408" s="203"/>
      <c r="D408" s="286">
        <f>VLOOKUP(C408,Itinerario!$D$86:$W$116,18,FALSE)</f>
        <v>0</v>
      </c>
      <c r="E408" s="287">
        <f>VLOOKUP(C408,Itinerario!$D$86:$W$116,19,FALSE)</f>
        <v>0</v>
      </c>
      <c r="F408" s="287" t="e">
        <f>VLOOKUP(C408,Organización_Modular!$F$72:$G$102,2,FALSE)</f>
        <v>#N/A</v>
      </c>
      <c r="G408" s="25"/>
      <c r="H408" s="25"/>
      <c r="I408" s="25"/>
      <c r="J408" s="25"/>
      <c r="K408" s="25"/>
      <c r="L408" s="25"/>
      <c r="M408" s="25"/>
      <c r="N408" s="25"/>
      <c r="O408" s="25"/>
      <c r="P408" s="25"/>
      <c r="Q408" s="25"/>
      <c r="R408" s="25"/>
      <c r="S408" s="25"/>
      <c r="T408" s="25"/>
      <c r="U408" s="25"/>
      <c r="V408" s="25"/>
      <c r="W408" s="25"/>
      <c r="X408" s="25"/>
      <c r="Y408" s="25"/>
      <c r="Z408" s="25"/>
    </row>
    <row r="409" spans="1:26" ht="12.75" customHeight="1" x14ac:dyDescent="0.25">
      <c r="A409" s="283"/>
      <c r="B409" s="285"/>
      <c r="C409" s="203"/>
      <c r="D409" s="286">
        <f>VLOOKUP(C409,Itinerario!$D$86:$W$116,18,FALSE)</f>
        <v>0</v>
      </c>
      <c r="E409" s="287">
        <f>VLOOKUP(C409,Itinerario!$D$86:$W$116,19,FALSE)</f>
        <v>0</v>
      </c>
      <c r="F409" s="287" t="e">
        <f>VLOOKUP(C409,Organización_Modular!$F$72:$G$102,2,FALSE)</f>
        <v>#N/A</v>
      </c>
      <c r="G409" s="25"/>
      <c r="H409" s="25"/>
      <c r="I409" s="25"/>
      <c r="J409" s="25"/>
      <c r="K409" s="25"/>
      <c r="L409" s="25"/>
      <c r="M409" s="25"/>
      <c r="N409" s="25"/>
      <c r="O409" s="25"/>
      <c r="P409" s="25"/>
      <c r="Q409" s="25"/>
      <c r="R409" s="25"/>
      <c r="S409" s="25"/>
      <c r="T409" s="25"/>
      <c r="U409" s="25"/>
      <c r="V409" s="25"/>
      <c r="W409" s="25"/>
      <c r="X409" s="25"/>
      <c r="Y409" s="25"/>
      <c r="Z409" s="25"/>
    </row>
    <row r="410" spans="1:26" ht="12.75" customHeight="1" x14ac:dyDescent="0.25">
      <c r="A410" s="283"/>
      <c r="B410" s="285"/>
      <c r="C410" s="203"/>
      <c r="D410" s="286">
        <f>VLOOKUP(C410,Itinerario!$D$86:$W$116,18,FALSE)</f>
        <v>0</v>
      </c>
      <c r="E410" s="287">
        <f>VLOOKUP(C410,Itinerario!$D$86:$W$116,19,FALSE)</f>
        <v>0</v>
      </c>
      <c r="F410" s="287" t="e">
        <f>VLOOKUP(C410,Organización_Modular!$F$72:$G$102,2,FALSE)</f>
        <v>#N/A</v>
      </c>
      <c r="G410" s="25"/>
      <c r="H410" s="25"/>
      <c r="I410" s="25"/>
      <c r="J410" s="25"/>
      <c r="K410" s="25"/>
      <c r="L410" s="25"/>
      <c r="M410" s="25"/>
      <c r="N410" s="25"/>
      <c r="O410" s="25"/>
      <c r="P410" s="25"/>
      <c r="Q410" s="25"/>
      <c r="R410" s="25"/>
      <c r="S410" s="25"/>
      <c r="T410" s="25"/>
      <c r="U410" s="25"/>
      <c r="V410" s="25"/>
      <c r="W410" s="25"/>
      <c r="X410" s="25"/>
      <c r="Y410" s="25"/>
      <c r="Z410" s="25"/>
    </row>
    <row r="411" spans="1:26" ht="12.75" customHeight="1" x14ac:dyDescent="0.25">
      <c r="A411" s="283"/>
      <c r="B411" s="285"/>
      <c r="C411" s="203"/>
      <c r="D411" s="286">
        <f>VLOOKUP(C411,Itinerario!$D$86:$W$116,18,FALSE)</f>
        <v>0</v>
      </c>
      <c r="E411" s="287">
        <f>VLOOKUP(C411,Itinerario!$D$86:$W$116,19,FALSE)</f>
        <v>0</v>
      </c>
      <c r="F411" s="287" t="e">
        <f>VLOOKUP(C411,Organización_Modular!$F$72:$G$102,2,FALSE)</f>
        <v>#N/A</v>
      </c>
      <c r="G411" s="25"/>
      <c r="H411" s="25"/>
      <c r="I411" s="25"/>
      <c r="J411" s="25"/>
      <c r="K411" s="25"/>
      <c r="L411" s="25"/>
      <c r="M411" s="25"/>
      <c r="N411" s="25"/>
      <c r="O411" s="25"/>
      <c r="P411" s="25"/>
      <c r="Q411" s="25"/>
      <c r="R411" s="25"/>
      <c r="S411" s="25"/>
      <c r="T411" s="25"/>
      <c r="U411" s="25"/>
      <c r="V411" s="25"/>
      <c r="W411" s="25"/>
      <c r="X411" s="25"/>
      <c r="Y411" s="25"/>
      <c r="Z411" s="25"/>
    </row>
    <row r="412" spans="1:26" ht="12.75" customHeight="1" x14ac:dyDescent="0.25">
      <c r="A412" s="283"/>
      <c r="B412" s="285"/>
      <c r="C412" s="203"/>
      <c r="D412" s="286">
        <f>VLOOKUP(C412,Itinerario!$D$86:$W$116,18,FALSE)</f>
        <v>0</v>
      </c>
      <c r="E412" s="287">
        <f>VLOOKUP(C412,Itinerario!$D$86:$W$116,19,FALSE)</f>
        <v>0</v>
      </c>
      <c r="F412" s="287" t="e">
        <f>VLOOKUP(C412,Organización_Modular!$F$72:$G$102,2,FALSE)</f>
        <v>#N/A</v>
      </c>
      <c r="G412" s="25"/>
      <c r="H412" s="25"/>
      <c r="I412" s="25"/>
      <c r="J412" s="25"/>
      <c r="K412" s="25"/>
      <c r="L412" s="25"/>
      <c r="M412" s="25"/>
      <c r="N412" s="25"/>
      <c r="O412" s="25"/>
      <c r="P412" s="25"/>
      <c r="Q412" s="25"/>
      <c r="R412" s="25"/>
      <c r="S412" s="25"/>
      <c r="T412" s="25"/>
      <c r="U412" s="25"/>
      <c r="V412" s="25"/>
      <c r="W412" s="25"/>
      <c r="X412" s="25"/>
      <c r="Y412" s="25"/>
      <c r="Z412" s="25"/>
    </row>
    <row r="413" spans="1:26" ht="12.75" customHeight="1" x14ac:dyDescent="0.25">
      <c r="A413" s="283"/>
      <c r="B413" s="285"/>
      <c r="C413" s="203"/>
      <c r="D413" s="286">
        <f>VLOOKUP(C413,Itinerario!$D$86:$W$116,18,FALSE)</f>
        <v>0</v>
      </c>
      <c r="E413" s="287">
        <f>VLOOKUP(C413,Itinerario!$D$86:$W$116,19,FALSE)</f>
        <v>0</v>
      </c>
      <c r="F413" s="287" t="e">
        <f>VLOOKUP(C413,Organización_Modular!$F$72:$G$102,2,FALSE)</f>
        <v>#N/A</v>
      </c>
      <c r="G413" s="25"/>
      <c r="H413" s="25"/>
      <c r="I413" s="25"/>
      <c r="J413" s="25"/>
      <c r="K413" s="25"/>
      <c r="L413" s="25"/>
      <c r="M413" s="25"/>
      <c r="N413" s="25"/>
      <c r="O413" s="25"/>
      <c r="P413" s="25"/>
      <c r="Q413" s="25"/>
      <c r="R413" s="25"/>
      <c r="S413" s="25"/>
      <c r="T413" s="25"/>
      <c r="U413" s="25"/>
      <c r="V413" s="25"/>
      <c r="W413" s="25"/>
      <c r="X413" s="25"/>
      <c r="Y413" s="25"/>
      <c r="Z413" s="25"/>
    </row>
    <row r="414" spans="1:26" ht="12.75" customHeight="1" x14ac:dyDescent="0.25">
      <c r="A414" s="283"/>
      <c r="B414" s="285"/>
      <c r="C414" s="203"/>
      <c r="D414" s="286">
        <f>VLOOKUP(C414,Itinerario!$D$86:$W$116,18,FALSE)</f>
        <v>0</v>
      </c>
      <c r="E414" s="287">
        <f>VLOOKUP(C414,Itinerario!$D$86:$W$116,19,FALSE)</f>
        <v>0</v>
      </c>
      <c r="F414" s="287" t="e">
        <f>VLOOKUP(C414,Organización_Modular!$F$72:$G$102,2,FALSE)</f>
        <v>#N/A</v>
      </c>
      <c r="G414" s="25"/>
      <c r="H414" s="25"/>
      <c r="I414" s="25"/>
      <c r="J414" s="25"/>
      <c r="K414" s="25"/>
      <c r="L414" s="25"/>
      <c r="M414" s="25"/>
      <c r="N414" s="25"/>
      <c r="O414" s="25"/>
      <c r="P414" s="25"/>
      <c r="Q414" s="25"/>
      <c r="R414" s="25"/>
      <c r="S414" s="25"/>
      <c r="T414" s="25"/>
      <c r="U414" s="25"/>
      <c r="V414" s="25"/>
      <c r="W414" s="25"/>
      <c r="X414" s="25"/>
      <c r="Y414" s="25"/>
      <c r="Z414" s="25"/>
    </row>
    <row r="415" spans="1:26" ht="12.75" customHeight="1" x14ac:dyDescent="0.25">
      <c r="A415" s="283"/>
      <c r="B415" s="285"/>
      <c r="C415" s="203"/>
      <c r="D415" s="286">
        <f>VLOOKUP(C415,Itinerario!$D$86:$W$116,18,FALSE)</f>
        <v>0</v>
      </c>
      <c r="E415" s="287">
        <f>VLOOKUP(C415,Itinerario!$D$86:$W$116,19,FALSE)</f>
        <v>0</v>
      </c>
      <c r="F415" s="287" t="e">
        <f>VLOOKUP(C415,Organización_Modular!$F$72:$G$102,2,FALSE)</f>
        <v>#N/A</v>
      </c>
      <c r="G415" s="25"/>
      <c r="H415" s="25"/>
      <c r="I415" s="25"/>
      <c r="J415" s="25"/>
      <c r="K415" s="25"/>
      <c r="L415" s="25"/>
      <c r="M415" s="25"/>
      <c r="N415" s="25"/>
      <c r="O415" s="25"/>
      <c r="P415" s="25"/>
      <c r="Q415" s="25"/>
      <c r="R415" s="25"/>
      <c r="S415" s="25"/>
      <c r="T415" s="25"/>
      <c r="U415" s="25"/>
      <c r="V415" s="25"/>
      <c r="W415" s="25"/>
      <c r="X415" s="25"/>
      <c r="Y415" s="25"/>
      <c r="Z415" s="25"/>
    </row>
    <row r="416" spans="1:26" ht="12.75" customHeight="1" x14ac:dyDescent="0.25">
      <c r="A416" s="283"/>
      <c r="B416" s="285"/>
      <c r="C416" s="203"/>
      <c r="D416" s="286">
        <f>VLOOKUP(C416,Itinerario!$D$86:$W$116,18,FALSE)</f>
        <v>0</v>
      </c>
      <c r="E416" s="287">
        <f>VLOOKUP(C416,Itinerario!$D$86:$W$116,19,FALSE)</f>
        <v>0</v>
      </c>
      <c r="F416" s="287" t="e">
        <f>VLOOKUP(C416,Organización_Modular!$F$72:$G$102,2,FALSE)</f>
        <v>#N/A</v>
      </c>
      <c r="G416" s="25"/>
      <c r="H416" s="25"/>
      <c r="I416" s="25"/>
      <c r="J416" s="25"/>
      <c r="K416" s="25"/>
      <c r="L416" s="25"/>
      <c r="M416" s="25"/>
      <c r="N416" s="25"/>
      <c r="O416" s="25"/>
      <c r="P416" s="25"/>
      <c r="Q416" s="25"/>
      <c r="R416" s="25"/>
      <c r="S416" s="25"/>
      <c r="T416" s="25"/>
      <c r="U416" s="25"/>
      <c r="V416" s="25"/>
      <c r="W416" s="25"/>
      <c r="X416" s="25"/>
      <c r="Y416" s="25"/>
      <c r="Z416" s="25"/>
    </row>
    <row r="417" spans="1:26" ht="12.75" customHeight="1" x14ac:dyDescent="0.25">
      <c r="A417" s="283"/>
      <c r="B417" s="285"/>
      <c r="C417" s="203"/>
      <c r="D417" s="286">
        <f>VLOOKUP(C417,Itinerario!$D$86:$W$116,18,FALSE)</f>
        <v>0</v>
      </c>
      <c r="E417" s="287">
        <f>VLOOKUP(C417,Itinerario!$D$86:$W$116,19,FALSE)</f>
        <v>0</v>
      </c>
      <c r="F417" s="287" t="e">
        <f>VLOOKUP(C417,Organización_Modular!$F$72:$G$102,2,FALSE)</f>
        <v>#N/A</v>
      </c>
      <c r="G417" s="25"/>
      <c r="H417" s="25"/>
      <c r="I417" s="25"/>
      <c r="J417" s="25"/>
      <c r="K417" s="25"/>
      <c r="L417" s="25"/>
      <c r="M417" s="25"/>
      <c r="N417" s="25"/>
      <c r="O417" s="25"/>
      <c r="P417" s="25"/>
      <c r="Q417" s="25"/>
      <c r="R417" s="25"/>
      <c r="S417" s="25"/>
      <c r="T417" s="25"/>
      <c r="U417" s="25"/>
      <c r="V417" s="25"/>
      <c r="W417" s="25"/>
      <c r="X417" s="25"/>
      <c r="Y417" s="25"/>
      <c r="Z417" s="25"/>
    </row>
    <row r="418" spans="1:26" ht="12.75" customHeight="1" x14ac:dyDescent="0.25">
      <c r="A418" s="283"/>
      <c r="B418" s="285"/>
      <c r="C418" s="203"/>
      <c r="D418" s="286">
        <f>VLOOKUP(C418,Itinerario!$D$86:$W$116,18,FALSE)</f>
        <v>0</v>
      </c>
      <c r="E418" s="287">
        <f>VLOOKUP(C418,Itinerario!$D$86:$W$116,19,FALSE)</f>
        <v>0</v>
      </c>
      <c r="F418" s="287" t="e">
        <f>VLOOKUP(C418,Organización_Modular!$F$72:$G$102,2,FALSE)</f>
        <v>#N/A</v>
      </c>
      <c r="G418" s="25"/>
      <c r="H418" s="25"/>
      <c r="I418" s="25"/>
      <c r="J418" s="25"/>
      <c r="K418" s="25"/>
      <c r="L418" s="25"/>
      <c r="M418" s="25"/>
      <c r="N418" s="25"/>
      <c r="O418" s="25"/>
      <c r="P418" s="25"/>
      <c r="Q418" s="25"/>
      <c r="R418" s="25"/>
      <c r="S418" s="25"/>
      <c r="T418" s="25"/>
      <c r="U418" s="25"/>
      <c r="V418" s="25"/>
      <c r="W418" s="25"/>
      <c r="X418" s="25"/>
      <c r="Y418" s="25"/>
      <c r="Z418" s="25"/>
    </row>
    <row r="419" spans="1:26" ht="12.75" customHeight="1" x14ac:dyDescent="0.25">
      <c r="A419" s="283"/>
      <c r="B419" s="285"/>
      <c r="C419" s="203"/>
      <c r="D419" s="286">
        <f>VLOOKUP(C419,Itinerario!$D$86:$W$116,18,FALSE)</f>
        <v>0</v>
      </c>
      <c r="E419" s="287">
        <f>VLOOKUP(C419,Itinerario!$D$86:$W$116,19,FALSE)</f>
        <v>0</v>
      </c>
      <c r="F419" s="287" t="e">
        <f>VLOOKUP(C419,Organización_Modular!$F$72:$G$102,2,FALSE)</f>
        <v>#N/A</v>
      </c>
      <c r="G419" s="25"/>
      <c r="H419" s="25"/>
      <c r="I419" s="25"/>
      <c r="J419" s="25"/>
      <c r="K419" s="25"/>
      <c r="L419" s="25"/>
      <c r="M419" s="25"/>
      <c r="N419" s="25"/>
      <c r="O419" s="25"/>
      <c r="P419" s="25"/>
      <c r="Q419" s="25"/>
      <c r="R419" s="25"/>
      <c r="S419" s="25"/>
      <c r="T419" s="25"/>
      <c r="U419" s="25"/>
      <c r="V419" s="25"/>
      <c r="W419" s="25"/>
      <c r="X419" s="25"/>
      <c r="Y419" s="25"/>
      <c r="Z419" s="25"/>
    </row>
    <row r="420" spans="1:26" ht="12.75" customHeight="1" x14ac:dyDescent="0.25">
      <c r="A420" s="283"/>
      <c r="B420" s="285"/>
      <c r="C420" s="203"/>
      <c r="D420" s="286">
        <f>VLOOKUP(C420,Itinerario!$D$86:$W$116,18,FALSE)</f>
        <v>0</v>
      </c>
      <c r="E420" s="287">
        <f>VLOOKUP(C420,Itinerario!$D$86:$W$116,19,FALSE)</f>
        <v>0</v>
      </c>
      <c r="F420" s="287" t="e">
        <f>VLOOKUP(C420,Organización_Modular!$F$72:$G$102,2,FALSE)</f>
        <v>#N/A</v>
      </c>
      <c r="G420" s="25"/>
      <c r="H420" s="25"/>
      <c r="I420" s="25"/>
      <c r="J420" s="25"/>
      <c r="K420" s="25"/>
      <c r="L420" s="25"/>
      <c r="M420" s="25"/>
      <c r="N420" s="25"/>
      <c r="O420" s="25"/>
      <c r="P420" s="25"/>
      <c r="Q420" s="25"/>
      <c r="R420" s="25"/>
      <c r="S420" s="25"/>
      <c r="T420" s="25"/>
      <c r="U420" s="25"/>
      <c r="V420" s="25"/>
      <c r="W420" s="25"/>
      <c r="X420" s="25"/>
      <c r="Y420" s="25"/>
      <c r="Z420" s="25"/>
    </row>
    <row r="421" spans="1:26" ht="12.75" customHeight="1" x14ac:dyDescent="0.25">
      <c r="A421" s="283"/>
      <c r="B421" s="285"/>
      <c r="C421" s="203"/>
      <c r="D421" s="286">
        <f>VLOOKUP(C421,Itinerario!$D$86:$W$116,18,FALSE)</f>
        <v>0</v>
      </c>
      <c r="E421" s="287">
        <f>VLOOKUP(C421,Itinerario!$D$86:$W$116,19,FALSE)</f>
        <v>0</v>
      </c>
      <c r="F421" s="287" t="e">
        <f>VLOOKUP(C421,Organización_Modular!$F$72:$G$102,2,FALSE)</f>
        <v>#N/A</v>
      </c>
      <c r="G421" s="25"/>
      <c r="H421" s="25"/>
      <c r="I421" s="25"/>
      <c r="J421" s="25"/>
      <c r="K421" s="25"/>
      <c r="L421" s="25"/>
      <c r="M421" s="25"/>
      <c r="N421" s="25"/>
      <c r="O421" s="25"/>
      <c r="P421" s="25"/>
      <c r="Q421" s="25"/>
      <c r="R421" s="25"/>
      <c r="S421" s="25"/>
      <c r="T421" s="25"/>
      <c r="U421" s="25"/>
      <c r="V421" s="25"/>
      <c r="W421" s="25"/>
      <c r="X421" s="25"/>
      <c r="Y421" s="25"/>
      <c r="Z421" s="25"/>
    </row>
    <row r="422" spans="1:26" ht="12.75" customHeight="1" x14ac:dyDescent="0.25">
      <c r="A422" s="283"/>
      <c r="B422" s="285"/>
      <c r="C422" s="203"/>
      <c r="D422" s="286">
        <f>VLOOKUP(C422,Itinerario!$D$86:$W$116,18,FALSE)</f>
        <v>0</v>
      </c>
      <c r="E422" s="287">
        <f>VLOOKUP(C422,Itinerario!$D$86:$W$116,19,FALSE)</f>
        <v>0</v>
      </c>
      <c r="F422" s="287" t="e">
        <f>VLOOKUP(C422,Organización_Modular!$F$72:$G$102,2,FALSE)</f>
        <v>#N/A</v>
      </c>
      <c r="G422" s="25"/>
      <c r="H422" s="25"/>
      <c r="I422" s="25"/>
      <c r="J422" s="25"/>
      <c r="K422" s="25"/>
      <c r="L422" s="25"/>
      <c r="M422" s="25"/>
      <c r="N422" s="25"/>
      <c r="O422" s="25"/>
      <c r="P422" s="25"/>
      <c r="Q422" s="25"/>
      <c r="R422" s="25"/>
      <c r="S422" s="25"/>
      <c r="T422" s="25"/>
      <c r="U422" s="25"/>
      <c r="V422" s="25"/>
      <c r="W422" s="25"/>
      <c r="X422" s="25"/>
      <c r="Y422" s="25"/>
      <c r="Z422" s="25"/>
    </row>
    <row r="423" spans="1:26" ht="12.75" customHeight="1" x14ac:dyDescent="0.25">
      <c r="A423" s="283"/>
      <c r="B423" s="285"/>
      <c r="C423" s="203"/>
      <c r="D423" s="286">
        <f>VLOOKUP(C423,Itinerario!$D$86:$W$116,18,FALSE)</f>
        <v>0</v>
      </c>
      <c r="E423" s="287">
        <f>VLOOKUP(C423,Itinerario!$D$86:$W$116,19,FALSE)</f>
        <v>0</v>
      </c>
      <c r="F423" s="287" t="e">
        <f>VLOOKUP(C423,Organización_Modular!$F$72:$G$102,2,FALSE)</f>
        <v>#N/A</v>
      </c>
      <c r="G423" s="25"/>
      <c r="H423" s="25"/>
      <c r="I423" s="25"/>
      <c r="J423" s="25"/>
      <c r="K423" s="25"/>
      <c r="L423" s="25"/>
      <c r="M423" s="25"/>
      <c r="N423" s="25"/>
      <c r="O423" s="25"/>
      <c r="P423" s="25"/>
      <c r="Q423" s="25"/>
      <c r="R423" s="25"/>
      <c r="S423" s="25"/>
      <c r="T423" s="25"/>
      <c r="U423" s="25"/>
      <c r="V423" s="25"/>
      <c r="W423" s="25"/>
      <c r="X423" s="25"/>
      <c r="Y423" s="25"/>
      <c r="Z423" s="25"/>
    </row>
    <row r="424" spans="1:26" ht="12.75" customHeight="1" x14ac:dyDescent="0.25">
      <c r="A424" s="283"/>
      <c r="B424" s="285"/>
      <c r="C424" s="203"/>
      <c r="D424" s="286">
        <f>VLOOKUP(C424,Itinerario!$D$86:$W$116,18,FALSE)</f>
        <v>0</v>
      </c>
      <c r="E424" s="287">
        <f>VLOOKUP(C424,Itinerario!$D$86:$W$116,19,FALSE)</f>
        <v>0</v>
      </c>
      <c r="F424" s="287" t="e">
        <f>VLOOKUP(C424,Organización_Modular!$F$72:$G$102,2,FALSE)</f>
        <v>#N/A</v>
      </c>
      <c r="G424" s="25"/>
      <c r="H424" s="25"/>
      <c r="I424" s="25"/>
      <c r="J424" s="25"/>
      <c r="K424" s="25"/>
      <c r="L424" s="25"/>
      <c r="M424" s="25"/>
      <c r="N424" s="25"/>
      <c r="O424" s="25"/>
      <c r="P424" s="25"/>
      <c r="Q424" s="25"/>
      <c r="R424" s="25"/>
      <c r="S424" s="25"/>
      <c r="T424" s="25"/>
      <c r="U424" s="25"/>
      <c r="V424" s="25"/>
      <c r="W424" s="25"/>
      <c r="X424" s="25"/>
      <c r="Y424" s="25"/>
      <c r="Z424" s="25"/>
    </row>
    <row r="425" spans="1:26" ht="12.75" customHeight="1" x14ac:dyDescent="0.25">
      <c r="A425" s="283"/>
      <c r="B425" s="285"/>
      <c r="C425" s="203"/>
      <c r="D425" s="286">
        <f>VLOOKUP(C425,Itinerario!$D$86:$W$116,18,FALSE)</f>
        <v>0</v>
      </c>
      <c r="E425" s="287">
        <f>VLOOKUP(C425,Itinerario!$D$86:$W$116,19,FALSE)</f>
        <v>0</v>
      </c>
      <c r="F425" s="287" t="e">
        <f>VLOOKUP(C425,Organización_Modular!$F$72:$G$102,2,FALSE)</f>
        <v>#N/A</v>
      </c>
      <c r="G425" s="25"/>
      <c r="H425" s="25"/>
      <c r="I425" s="25"/>
      <c r="J425" s="25"/>
      <c r="K425" s="25"/>
      <c r="L425" s="25"/>
      <c r="M425" s="25"/>
      <c r="N425" s="25"/>
      <c r="O425" s="25"/>
      <c r="P425" s="25"/>
      <c r="Q425" s="25"/>
      <c r="R425" s="25"/>
      <c r="S425" s="25"/>
      <c r="T425" s="25"/>
      <c r="U425" s="25"/>
      <c r="V425" s="25"/>
      <c r="W425" s="25"/>
      <c r="X425" s="25"/>
      <c r="Y425" s="25"/>
      <c r="Z425" s="25"/>
    </row>
    <row r="426" spans="1:26" ht="12.75" customHeight="1" x14ac:dyDescent="0.25">
      <c r="A426" s="283"/>
      <c r="B426" s="285"/>
      <c r="C426" s="203"/>
      <c r="D426" s="286">
        <f>VLOOKUP(C426,Itinerario!$D$86:$W$116,18,FALSE)</f>
        <v>0</v>
      </c>
      <c r="E426" s="287">
        <f>VLOOKUP(C426,Itinerario!$D$86:$W$116,19,FALSE)</f>
        <v>0</v>
      </c>
      <c r="F426" s="287" t="e">
        <f>VLOOKUP(C426,Organización_Modular!$F$72:$G$102,2,FALSE)</f>
        <v>#N/A</v>
      </c>
      <c r="G426" s="25"/>
      <c r="H426" s="25"/>
      <c r="I426" s="25"/>
      <c r="J426" s="25"/>
      <c r="K426" s="25"/>
      <c r="L426" s="25"/>
      <c r="M426" s="25"/>
      <c r="N426" s="25"/>
      <c r="O426" s="25"/>
      <c r="P426" s="25"/>
      <c r="Q426" s="25"/>
      <c r="R426" s="25"/>
      <c r="S426" s="25"/>
      <c r="T426" s="25"/>
      <c r="U426" s="25"/>
      <c r="V426" s="25"/>
      <c r="W426" s="25"/>
      <c r="X426" s="25"/>
      <c r="Y426" s="25"/>
      <c r="Z426" s="25"/>
    </row>
    <row r="427" spans="1:26" ht="12.75" customHeight="1" x14ac:dyDescent="0.25">
      <c r="A427" s="283"/>
      <c r="B427" s="285"/>
      <c r="C427" s="203"/>
      <c r="D427" s="286">
        <f>VLOOKUP(C427,Itinerario!$D$86:$W$116,18,FALSE)</f>
        <v>0</v>
      </c>
      <c r="E427" s="287">
        <f>VLOOKUP(C427,Itinerario!$D$86:$W$116,19,FALSE)</f>
        <v>0</v>
      </c>
      <c r="F427" s="287" t="e">
        <f>VLOOKUP(C427,Organización_Modular!$F$72:$G$102,2,FALSE)</f>
        <v>#N/A</v>
      </c>
      <c r="G427" s="25"/>
      <c r="H427" s="25"/>
      <c r="I427" s="25"/>
      <c r="J427" s="25"/>
      <c r="K427" s="25"/>
      <c r="L427" s="25"/>
      <c r="M427" s="25"/>
      <c r="N427" s="25"/>
      <c r="O427" s="25"/>
      <c r="P427" s="25"/>
      <c r="Q427" s="25"/>
      <c r="R427" s="25"/>
      <c r="S427" s="25"/>
      <c r="T427" s="25"/>
      <c r="U427" s="25"/>
      <c r="V427" s="25"/>
      <c r="W427" s="25"/>
      <c r="X427" s="25"/>
      <c r="Y427" s="25"/>
      <c r="Z427" s="25"/>
    </row>
    <row r="428" spans="1:26" ht="12.75" customHeight="1" x14ac:dyDescent="0.25">
      <c r="A428" s="283"/>
      <c r="B428" s="285"/>
      <c r="C428" s="203"/>
      <c r="D428" s="286">
        <f>VLOOKUP(C428,Itinerario!$D$86:$W$116,18,FALSE)</f>
        <v>0</v>
      </c>
      <c r="E428" s="287">
        <f>VLOOKUP(C428,Itinerario!$D$86:$W$116,19,FALSE)</f>
        <v>0</v>
      </c>
      <c r="F428" s="287" t="e">
        <f>VLOOKUP(C428,Organización_Modular!$F$72:$G$102,2,FALSE)</f>
        <v>#N/A</v>
      </c>
      <c r="G428" s="25"/>
      <c r="H428" s="25"/>
      <c r="I428" s="25"/>
      <c r="J428" s="25"/>
      <c r="K428" s="25"/>
      <c r="L428" s="25"/>
      <c r="M428" s="25"/>
      <c r="N428" s="25"/>
      <c r="O428" s="25"/>
      <c r="P428" s="25"/>
      <c r="Q428" s="25"/>
      <c r="R428" s="25"/>
      <c r="S428" s="25"/>
      <c r="T428" s="25"/>
      <c r="U428" s="25"/>
      <c r="V428" s="25"/>
      <c r="W428" s="25"/>
      <c r="X428" s="25"/>
      <c r="Y428" s="25"/>
      <c r="Z428" s="25"/>
    </row>
    <row r="429" spans="1:26" ht="12.75" customHeight="1" x14ac:dyDescent="0.25">
      <c r="A429" s="283"/>
      <c r="B429" s="285"/>
      <c r="C429" s="203"/>
      <c r="D429" s="286">
        <f>VLOOKUP(C429,Itinerario!$D$86:$W$116,18,FALSE)</f>
        <v>0</v>
      </c>
      <c r="E429" s="287">
        <f>VLOOKUP(C429,Itinerario!$D$86:$W$116,19,FALSE)</f>
        <v>0</v>
      </c>
      <c r="F429" s="287" t="e">
        <f>VLOOKUP(C429,Organización_Modular!$F$72:$G$102,2,FALSE)</f>
        <v>#N/A</v>
      </c>
      <c r="G429" s="25"/>
      <c r="H429" s="25"/>
      <c r="I429" s="25"/>
      <c r="J429" s="25"/>
      <c r="K429" s="25"/>
      <c r="L429" s="25"/>
      <c r="M429" s="25"/>
      <c r="N429" s="25"/>
      <c r="O429" s="25"/>
      <c r="P429" s="25"/>
      <c r="Q429" s="25"/>
      <c r="R429" s="25"/>
      <c r="S429" s="25"/>
      <c r="T429" s="25"/>
      <c r="U429" s="25"/>
      <c r="V429" s="25"/>
      <c r="W429" s="25"/>
      <c r="X429" s="25"/>
      <c r="Y429" s="25"/>
      <c r="Z429" s="25"/>
    </row>
    <row r="430" spans="1:26" ht="12.75" customHeight="1" x14ac:dyDescent="0.25">
      <c r="A430" s="283"/>
      <c r="B430" s="285"/>
      <c r="C430" s="203"/>
      <c r="D430" s="286">
        <f>VLOOKUP(C430,Itinerario!$D$86:$W$116,18,FALSE)</f>
        <v>0</v>
      </c>
      <c r="E430" s="287">
        <f>VLOOKUP(C430,Itinerario!$D$86:$W$116,19,FALSE)</f>
        <v>0</v>
      </c>
      <c r="F430" s="287" t="e">
        <f>VLOOKUP(C430,Organización_Modular!$F$72:$G$102,2,FALSE)</f>
        <v>#N/A</v>
      </c>
      <c r="G430" s="25"/>
      <c r="H430" s="25"/>
      <c r="I430" s="25"/>
      <c r="J430" s="25"/>
      <c r="K430" s="25"/>
      <c r="L430" s="25"/>
      <c r="M430" s="25"/>
      <c r="N430" s="25"/>
      <c r="O430" s="25"/>
      <c r="P430" s="25"/>
      <c r="Q430" s="25"/>
      <c r="R430" s="25"/>
      <c r="S430" s="25"/>
      <c r="T430" s="25"/>
      <c r="U430" s="25"/>
      <c r="V430" s="25"/>
      <c r="W430" s="25"/>
      <c r="X430" s="25"/>
      <c r="Y430" s="25"/>
      <c r="Z430" s="25"/>
    </row>
    <row r="431" spans="1:26" ht="12.75" customHeight="1" x14ac:dyDescent="0.25">
      <c r="A431" s="283"/>
      <c r="B431" s="285"/>
      <c r="C431" s="203"/>
      <c r="D431" s="286">
        <f>VLOOKUP(C431,Itinerario!$D$86:$W$116,18,FALSE)</f>
        <v>0</v>
      </c>
      <c r="E431" s="287">
        <f>VLOOKUP(C431,Itinerario!$D$86:$W$116,19,FALSE)</f>
        <v>0</v>
      </c>
      <c r="F431" s="287" t="e">
        <f>VLOOKUP(C431,Organización_Modular!$F$72:$G$102,2,FALSE)</f>
        <v>#N/A</v>
      </c>
      <c r="G431" s="25"/>
      <c r="H431" s="25"/>
      <c r="I431" s="25"/>
      <c r="J431" s="25"/>
      <c r="K431" s="25"/>
      <c r="L431" s="25"/>
      <c r="M431" s="25"/>
      <c r="N431" s="25"/>
      <c r="O431" s="25"/>
      <c r="P431" s="25"/>
      <c r="Q431" s="25"/>
      <c r="R431" s="25"/>
      <c r="S431" s="25"/>
      <c r="T431" s="25"/>
      <c r="U431" s="25"/>
      <c r="V431" s="25"/>
      <c r="W431" s="25"/>
      <c r="X431" s="25"/>
      <c r="Y431" s="25"/>
      <c r="Z431" s="25"/>
    </row>
    <row r="432" spans="1:26" ht="12.75" customHeight="1" x14ac:dyDescent="0.25">
      <c r="A432" s="283"/>
      <c r="B432" s="285"/>
      <c r="C432" s="203"/>
      <c r="D432" s="286">
        <f>VLOOKUP(C432,Itinerario!$D$86:$W$116,18,FALSE)</f>
        <v>0</v>
      </c>
      <c r="E432" s="287">
        <f>VLOOKUP(C432,Itinerario!$D$86:$W$116,19,FALSE)</f>
        <v>0</v>
      </c>
      <c r="F432" s="287" t="e">
        <f>VLOOKUP(C432,Organización_Modular!$F$72:$G$102,2,FALSE)</f>
        <v>#N/A</v>
      </c>
      <c r="G432" s="25"/>
      <c r="H432" s="25"/>
      <c r="I432" s="25"/>
      <c r="J432" s="25"/>
      <c r="K432" s="25"/>
      <c r="L432" s="25"/>
      <c r="M432" s="25"/>
      <c r="N432" s="25"/>
      <c r="O432" s="25"/>
      <c r="P432" s="25"/>
      <c r="Q432" s="25"/>
      <c r="R432" s="25"/>
      <c r="S432" s="25"/>
      <c r="T432" s="25"/>
      <c r="U432" s="25"/>
      <c r="V432" s="25"/>
      <c r="W432" s="25"/>
      <c r="X432" s="25"/>
      <c r="Y432" s="25"/>
      <c r="Z432" s="25"/>
    </row>
    <row r="433" spans="1:26" ht="12.75" customHeight="1" x14ac:dyDescent="0.25">
      <c r="A433" s="283"/>
      <c r="B433" s="285"/>
      <c r="C433" s="203"/>
      <c r="D433" s="286">
        <f>VLOOKUP(C433,Itinerario!$D$86:$W$116,18,FALSE)</f>
        <v>0</v>
      </c>
      <c r="E433" s="287">
        <f>VLOOKUP(C433,Itinerario!$D$86:$W$116,19,FALSE)</f>
        <v>0</v>
      </c>
      <c r="F433" s="287" t="e">
        <f>VLOOKUP(C433,Organización_Modular!$F$72:$G$102,2,FALSE)</f>
        <v>#N/A</v>
      </c>
      <c r="G433" s="25"/>
      <c r="H433" s="25"/>
      <c r="I433" s="25"/>
      <c r="J433" s="25"/>
      <c r="K433" s="25"/>
      <c r="L433" s="25"/>
      <c r="M433" s="25"/>
      <c r="N433" s="25"/>
      <c r="O433" s="25"/>
      <c r="P433" s="25"/>
      <c r="Q433" s="25"/>
      <c r="R433" s="25"/>
      <c r="S433" s="25"/>
      <c r="T433" s="25"/>
      <c r="U433" s="25"/>
      <c r="V433" s="25"/>
      <c r="W433" s="25"/>
      <c r="X433" s="25"/>
      <c r="Y433" s="25"/>
      <c r="Z433" s="25"/>
    </row>
    <row r="434" spans="1:26" ht="12.75" customHeight="1" x14ac:dyDescent="0.25">
      <c r="A434" s="283"/>
      <c r="B434" s="285"/>
      <c r="C434" s="203"/>
      <c r="D434" s="286">
        <f>VLOOKUP(C434,Itinerario!$D$86:$W$116,18,FALSE)</f>
        <v>0</v>
      </c>
      <c r="E434" s="287">
        <f>VLOOKUP(C434,Itinerario!$D$86:$W$116,19,FALSE)</f>
        <v>0</v>
      </c>
      <c r="F434" s="287" t="e">
        <f>VLOOKUP(C434,Organización_Modular!$F$72:$G$102,2,FALSE)</f>
        <v>#N/A</v>
      </c>
      <c r="G434" s="25"/>
      <c r="H434" s="25"/>
      <c r="I434" s="25"/>
      <c r="J434" s="25"/>
      <c r="K434" s="25"/>
      <c r="L434" s="25"/>
      <c r="M434" s="25"/>
      <c r="N434" s="25"/>
      <c r="O434" s="25"/>
      <c r="P434" s="25"/>
      <c r="Q434" s="25"/>
      <c r="R434" s="25"/>
      <c r="S434" s="25"/>
      <c r="T434" s="25"/>
      <c r="U434" s="25"/>
      <c r="V434" s="25"/>
      <c r="W434" s="25"/>
      <c r="X434" s="25"/>
      <c r="Y434" s="25"/>
      <c r="Z434" s="25"/>
    </row>
    <row r="435" spans="1:26" ht="12.75" customHeight="1" x14ac:dyDescent="0.25">
      <c r="A435" s="283"/>
      <c r="B435" s="285"/>
      <c r="C435" s="203"/>
      <c r="D435" s="286">
        <f>VLOOKUP(C435,Itinerario!$D$86:$W$116,18,FALSE)</f>
        <v>0</v>
      </c>
      <c r="E435" s="287">
        <f>VLOOKUP(C435,Itinerario!$D$86:$W$116,19,FALSE)</f>
        <v>0</v>
      </c>
      <c r="F435" s="287" t="e">
        <f>VLOOKUP(C435,Organización_Modular!$F$72:$G$102,2,FALSE)</f>
        <v>#N/A</v>
      </c>
      <c r="G435" s="25"/>
      <c r="H435" s="25"/>
      <c r="I435" s="25"/>
      <c r="J435" s="25"/>
      <c r="K435" s="25"/>
      <c r="L435" s="25"/>
      <c r="M435" s="25"/>
      <c r="N435" s="25"/>
      <c r="O435" s="25"/>
      <c r="P435" s="25"/>
      <c r="Q435" s="25"/>
      <c r="R435" s="25"/>
      <c r="S435" s="25"/>
      <c r="T435" s="25"/>
      <c r="U435" s="25"/>
      <c r="V435" s="25"/>
      <c r="W435" s="25"/>
      <c r="X435" s="25"/>
      <c r="Y435" s="25"/>
      <c r="Z435" s="25"/>
    </row>
    <row r="436" spans="1:26" ht="12.75" customHeight="1" x14ac:dyDescent="0.25">
      <c r="A436" s="283"/>
      <c r="B436" s="285"/>
      <c r="C436" s="203"/>
      <c r="D436" s="286">
        <f>VLOOKUP(C436,Itinerario!$D$86:$W$116,18,FALSE)</f>
        <v>0</v>
      </c>
      <c r="E436" s="287">
        <f>VLOOKUP(C436,Itinerario!$D$86:$W$116,19,FALSE)</f>
        <v>0</v>
      </c>
      <c r="F436" s="287" t="e">
        <f>VLOOKUP(C436,Organización_Modular!$F$72:$G$102,2,FALSE)</f>
        <v>#N/A</v>
      </c>
      <c r="G436" s="25"/>
      <c r="H436" s="25"/>
      <c r="I436" s="25"/>
      <c r="J436" s="25"/>
      <c r="K436" s="25"/>
      <c r="L436" s="25"/>
      <c r="M436" s="25"/>
      <c r="N436" s="25"/>
      <c r="O436" s="25"/>
      <c r="P436" s="25"/>
      <c r="Q436" s="25"/>
      <c r="R436" s="25"/>
      <c r="S436" s="25"/>
      <c r="T436" s="25"/>
      <c r="U436" s="25"/>
      <c r="V436" s="25"/>
      <c r="W436" s="25"/>
      <c r="X436" s="25"/>
      <c r="Y436" s="25"/>
      <c r="Z436" s="25"/>
    </row>
    <row r="437" spans="1:26" ht="12.75" customHeight="1" x14ac:dyDescent="0.25">
      <c r="A437" s="283"/>
      <c r="B437" s="285"/>
      <c r="C437" s="203"/>
      <c r="D437" s="286">
        <f>VLOOKUP(C437,Itinerario!$D$86:$W$116,18,FALSE)</f>
        <v>0</v>
      </c>
      <c r="E437" s="287">
        <f>VLOOKUP(C437,Itinerario!$D$86:$W$116,19,FALSE)</f>
        <v>0</v>
      </c>
      <c r="F437" s="287" t="e">
        <f>VLOOKUP(C437,Organización_Modular!$F$72:$G$102,2,FALSE)</f>
        <v>#N/A</v>
      </c>
      <c r="G437" s="25"/>
      <c r="H437" s="25"/>
      <c r="I437" s="25"/>
      <c r="J437" s="25"/>
      <c r="K437" s="25"/>
      <c r="L437" s="25"/>
      <c r="M437" s="25"/>
      <c r="N437" s="25"/>
      <c r="O437" s="25"/>
      <c r="P437" s="25"/>
      <c r="Q437" s="25"/>
      <c r="R437" s="25"/>
      <c r="S437" s="25"/>
      <c r="T437" s="25"/>
      <c r="U437" s="25"/>
      <c r="V437" s="25"/>
      <c r="W437" s="25"/>
      <c r="X437" s="25"/>
      <c r="Y437" s="25"/>
      <c r="Z437" s="25"/>
    </row>
    <row r="438" spans="1:26" ht="12.75" customHeight="1" x14ac:dyDescent="0.25">
      <c r="A438" s="283"/>
      <c r="B438" s="285"/>
      <c r="C438" s="203"/>
      <c r="D438" s="286">
        <f>VLOOKUP(C438,Itinerario!$D$86:$W$116,18,FALSE)</f>
        <v>0</v>
      </c>
      <c r="E438" s="287">
        <f>VLOOKUP(C438,Itinerario!$D$86:$W$116,19,FALSE)</f>
        <v>0</v>
      </c>
      <c r="F438" s="287" t="e">
        <f>VLOOKUP(C438,Organización_Modular!$F$72:$G$102,2,FALSE)</f>
        <v>#N/A</v>
      </c>
      <c r="G438" s="25"/>
      <c r="H438" s="25"/>
      <c r="I438" s="25"/>
      <c r="J438" s="25"/>
      <c r="K438" s="25"/>
      <c r="L438" s="25"/>
      <c r="M438" s="25"/>
      <c r="N438" s="25"/>
      <c r="O438" s="25"/>
      <c r="P438" s="25"/>
      <c r="Q438" s="25"/>
      <c r="R438" s="25"/>
      <c r="S438" s="25"/>
      <c r="T438" s="25"/>
      <c r="U438" s="25"/>
      <c r="V438" s="25"/>
      <c r="W438" s="25"/>
      <c r="X438" s="25"/>
      <c r="Y438" s="25"/>
      <c r="Z438" s="25"/>
    </row>
    <row r="439" spans="1:26" ht="12.75" customHeight="1" x14ac:dyDescent="0.25">
      <c r="A439" s="283"/>
      <c r="B439" s="285"/>
      <c r="C439" s="203"/>
      <c r="D439" s="286">
        <f>VLOOKUP(C439,Itinerario!$D$86:$W$116,18,FALSE)</f>
        <v>0</v>
      </c>
      <c r="E439" s="287">
        <f>VLOOKUP(C439,Itinerario!$D$86:$W$116,19,FALSE)</f>
        <v>0</v>
      </c>
      <c r="F439" s="287" t="e">
        <f>VLOOKUP(C439,Organización_Modular!$F$72:$G$102,2,FALSE)</f>
        <v>#N/A</v>
      </c>
      <c r="G439" s="25"/>
      <c r="H439" s="25"/>
      <c r="I439" s="25"/>
      <c r="J439" s="25"/>
      <c r="K439" s="25"/>
      <c r="L439" s="25"/>
      <c r="M439" s="25"/>
      <c r="N439" s="25"/>
      <c r="O439" s="25"/>
      <c r="P439" s="25"/>
      <c r="Q439" s="25"/>
      <c r="R439" s="25"/>
      <c r="S439" s="25"/>
      <c r="T439" s="25"/>
      <c r="U439" s="25"/>
      <c r="V439" s="25"/>
      <c r="W439" s="25"/>
      <c r="X439" s="25"/>
      <c r="Y439" s="25"/>
      <c r="Z439" s="25"/>
    </row>
    <row r="440" spans="1:26" ht="12.75" customHeight="1" x14ac:dyDescent="0.25">
      <c r="A440" s="283"/>
      <c r="B440" s="285"/>
      <c r="C440" s="203"/>
      <c r="D440" s="286">
        <f>VLOOKUP(C440,Itinerario!$D$86:$W$116,18,FALSE)</f>
        <v>0</v>
      </c>
      <c r="E440" s="287">
        <f>VLOOKUP(C440,Itinerario!$D$86:$W$116,19,FALSE)</f>
        <v>0</v>
      </c>
      <c r="F440" s="287" t="e">
        <f>VLOOKUP(C440,Organización_Modular!$F$72:$G$102,2,FALSE)</f>
        <v>#N/A</v>
      </c>
      <c r="G440" s="25"/>
      <c r="H440" s="25"/>
      <c r="I440" s="25"/>
      <c r="J440" s="25"/>
      <c r="K440" s="25"/>
      <c r="L440" s="25"/>
      <c r="M440" s="25"/>
      <c r="N440" s="25"/>
      <c r="O440" s="25"/>
      <c r="P440" s="25"/>
      <c r="Q440" s="25"/>
      <c r="R440" s="25"/>
      <c r="S440" s="25"/>
      <c r="T440" s="25"/>
      <c r="U440" s="25"/>
      <c r="V440" s="25"/>
      <c r="W440" s="25"/>
      <c r="X440" s="25"/>
      <c r="Y440" s="25"/>
      <c r="Z440" s="25"/>
    </row>
    <row r="441" spans="1:26" ht="12.75" customHeight="1" x14ac:dyDescent="0.25">
      <c r="A441" s="283"/>
      <c r="B441" s="285"/>
      <c r="C441" s="203"/>
      <c r="D441" s="286">
        <f>VLOOKUP(C441,Itinerario!$D$86:$W$116,18,FALSE)</f>
        <v>0</v>
      </c>
      <c r="E441" s="287">
        <f>VLOOKUP(C441,Itinerario!$D$86:$W$116,19,FALSE)</f>
        <v>0</v>
      </c>
      <c r="F441" s="287" t="e">
        <f>VLOOKUP(C441,Organización_Modular!$F$72:$G$102,2,FALSE)</f>
        <v>#N/A</v>
      </c>
      <c r="G441" s="25"/>
      <c r="H441" s="25"/>
      <c r="I441" s="25"/>
      <c r="J441" s="25"/>
      <c r="K441" s="25"/>
      <c r="L441" s="25"/>
      <c r="M441" s="25"/>
      <c r="N441" s="25"/>
      <c r="O441" s="25"/>
      <c r="P441" s="25"/>
      <c r="Q441" s="25"/>
      <c r="R441" s="25"/>
      <c r="S441" s="25"/>
      <c r="T441" s="25"/>
      <c r="U441" s="25"/>
      <c r="V441" s="25"/>
      <c r="W441" s="25"/>
      <c r="X441" s="25"/>
      <c r="Y441" s="25"/>
      <c r="Z441" s="25"/>
    </row>
    <row r="442" spans="1:26" ht="12.75" customHeight="1" x14ac:dyDescent="0.25">
      <c r="A442" s="283"/>
      <c r="B442" s="285"/>
      <c r="C442" s="203"/>
      <c r="D442" s="286">
        <f>VLOOKUP(C442,Itinerario!$D$86:$W$116,18,FALSE)</f>
        <v>0</v>
      </c>
      <c r="E442" s="287">
        <f>VLOOKUP(C442,Itinerario!$D$86:$W$116,19,FALSE)</f>
        <v>0</v>
      </c>
      <c r="F442" s="287" t="e">
        <f>VLOOKUP(C442,Organización_Modular!$F$72:$G$102,2,FALSE)</f>
        <v>#N/A</v>
      </c>
      <c r="G442" s="25"/>
      <c r="H442" s="25"/>
      <c r="I442" s="25"/>
      <c r="J442" s="25"/>
      <c r="K442" s="25"/>
      <c r="L442" s="25"/>
      <c r="M442" s="25"/>
      <c r="N442" s="25"/>
      <c r="O442" s="25"/>
      <c r="P442" s="25"/>
      <c r="Q442" s="25"/>
      <c r="R442" s="25"/>
      <c r="S442" s="25"/>
      <c r="T442" s="25"/>
      <c r="U442" s="25"/>
      <c r="V442" s="25"/>
      <c r="W442" s="25"/>
      <c r="X442" s="25"/>
      <c r="Y442" s="25"/>
      <c r="Z442" s="25"/>
    </row>
    <row r="443" spans="1:26" ht="12.75" customHeight="1" x14ac:dyDescent="0.25">
      <c r="A443" s="283"/>
      <c r="B443" s="285"/>
      <c r="C443" s="203"/>
      <c r="D443" s="286">
        <f>VLOOKUP(C443,Itinerario!$D$86:$W$116,18,FALSE)</f>
        <v>0</v>
      </c>
      <c r="E443" s="287">
        <f>VLOOKUP(C443,Itinerario!$D$86:$W$116,19,FALSE)</f>
        <v>0</v>
      </c>
      <c r="F443" s="287" t="e">
        <f>VLOOKUP(C443,Organización_Modular!$F$72:$G$102,2,FALSE)</f>
        <v>#N/A</v>
      </c>
      <c r="G443" s="25"/>
      <c r="H443" s="25"/>
      <c r="I443" s="25"/>
      <c r="J443" s="25"/>
      <c r="K443" s="25"/>
      <c r="L443" s="25"/>
      <c r="M443" s="25"/>
      <c r="N443" s="25"/>
      <c r="O443" s="25"/>
      <c r="P443" s="25"/>
      <c r="Q443" s="25"/>
      <c r="R443" s="25"/>
      <c r="S443" s="25"/>
      <c r="T443" s="25"/>
      <c r="U443" s="25"/>
      <c r="V443" s="25"/>
      <c r="W443" s="25"/>
      <c r="X443" s="25"/>
      <c r="Y443" s="25"/>
      <c r="Z443" s="25"/>
    </row>
    <row r="444" spans="1:26" ht="12.75" customHeight="1" x14ac:dyDescent="0.25">
      <c r="A444" s="283"/>
      <c r="B444" s="285"/>
      <c r="C444" s="203"/>
      <c r="D444" s="286">
        <f>VLOOKUP(C444,Itinerario!$D$86:$W$116,18,FALSE)</f>
        <v>0</v>
      </c>
      <c r="E444" s="287">
        <f>VLOOKUP(C444,Itinerario!$D$86:$W$116,19,FALSE)</f>
        <v>0</v>
      </c>
      <c r="F444" s="287" t="e">
        <f>VLOOKUP(C444,Organización_Modular!$F$72:$G$102,2,FALSE)</f>
        <v>#N/A</v>
      </c>
      <c r="G444" s="25"/>
      <c r="H444" s="25"/>
      <c r="I444" s="25"/>
      <c r="J444" s="25"/>
      <c r="K444" s="25"/>
      <c r="L444" s="25"/>
      <c r="M444" s="25"/>
      <c r="N444" s="25"/>
      <c r="O444" s="25"/>
      <c r="P444" s="25"/>
      <c r="Q444" s="25"/>
      <c r="R444" s="25"/>
      <c r="S444" s="25"/>
      <c r="T444" s="25"/>
      <c r="U444" s="25"/>
      <c r="V444" s="25"/>
      <c r="W444" s="25"/>
      <c r="X444" s="25"/>
      <c r="Y444" s="25"/>
      <c r="Z444" s="25"/>
    </row>
    <row r="445" spans="1:26" ht="12.75" customHeight="1" x14ac:dyDescent="0.25">
      <c r="A445" s="283"/>
      <c r="B445" s="285"/>
      <c r="C445" s="203"/>
      <c r="D445" s="286">
        <f>VLOOKUP(C445,Itinerario!$D$86:$W$116,18,FALSE)</f>
        <v>0</v>
      </c>
      <c r="E445" s="287">
        <f>VLOOKUP(C445,Itinerario!$D$86:$W$116,19,FALSE)</f>
        <v>0</v>
      </c>
      <c r="F445" s="287" t="e">
        <f>VLOOKUP(C445,Organización_Modular!$F$72:$G$102,2,FALSE)</f>
        <v>#N/A</v>
      </c>
      <c r="G445" s="25"/>
      <c r="H445" s="25"/>
      <c r="I445" s="25"/>
      <c r="J445" s="25"/>
      <c r="K445" s="25"/>
      <c r="L445" s="25"/>
      <c r="M445" s="25"/>
      <c r="N445" s="25"/>
      <c r="O445" s="25"/>
      <c r="P445" s="25"/>
      <c r="Q445" s="25"/>
      <c r="R445" s="25"/>
      <c r="S445" s="25"/>
      <c r="T445" s="25"/>
      <c r="U445" s="25"/>
      <c r="V445" s="25"/>
      <c r="W445" s="25"/>
      <c r="X445" s="25"/>
      <c r="Y445" s="25"/>
      <c r="Z445" s="25"/>
    </row>
    <row r="446" spans="1:26" ht="12.75" customHeight="1" x14ac:dyDescent="0.25">
      <c r="A446" s="283"/>
      <c r="B446" s="285"/>
      <c r="C446" s="203"/>
      <c r="D446" s="286">
        <f>VLOOKUP(C446,Itinerario!$D$86:$W$116,18,FALSE)</f>
        <v>0</v>
      </c>
      <c r="E446" s="287">
        <f>VLOOKUP(C446,Itinerario!$D$86:$W$116,19,FALSE)</f>
        <v>0</v>
      </c>
      <c r="F446" s="287" t="e">
        <f>VLOOKUP(C446,Organización_Modular!$F$72:$G$102,2,FALSE)</f>
        <v>#N/A</v>
      </c>
      <c r="G446" s="25"/>
      <c r="H446" s="25"/>
      <c r="I446" s="25"/>
      <c r="J446" s="25"/>
      <c r="K446" s="25"/>
      <c r="L446" s="25"/>
      <c r="M446" s="25"/>
      <c r="N446" s="25"/>
      <c r="O446" s="25"/>
      <c r="P446" s="25"/>
      <c r="Q446" s="25"/>
      <c r="R446" s="25"/>
      <c r="S446" s="25"/>
      <c r="T446" s="25"/>
      <c r="U446" s="25"/>
      <c r="V446" s="25"/>
      <c r="W446" s="25"/>
      <c r="X446" s="25"/>
      <c r="Y446" s="25"/>
      <c r="Z446" s="25"/>
    </row>
    <row r="447" spans="1:26" ht="12.75" customHeight="1" x14ac:dyDescent="0.25">
      <c r="A447" s="283"/>
      <c r="B447" s="285"/>
      <c r="C447" s="203"/>
      <c r="D447" s="286">
        <f>VLOOKUP(C447,Itinerario!$D$86:$W$116,18,FALSE)</f>
        <v>0</v>
      </c>
      <c r="E447" s="287">
        <f>VLOOKUP(C447,Itinerario!$D$86:$W$116,19,FALSE)</f>
        <v>0</v>
      </c>
      <c r="F447" s="287" t="e">
        <f>VLOOKUP(C447,Organización_Modular!$F$72:$G$102,2,FALSE)</f>
        <v>#N/A</v>
      </c>
      <c r="G447" s="25"/>
      <c r="H447" s="25"/>
      <c r="I447" s="25"/>
      <c r="J447" s="25"/>
      <c r="K447" s="25"/>
      <c r="L447" s="25"/>
      <c r="M447" s="25"/>
      <c r="N447" s="25"/>
      <c r="O447" s="25"/>
      <c r="P447" s="25"/>
      <c r="Q447" s="25"/>
      <c r="R447" s="25"/>
      <c r="S447" s="25"/>
      <c r="T447" s="25"/>
      <c r="U447" s="25"/>
      <c r="V447" s="25"/>
      <c r="W447" s="25"/>
      <c r="X447" s="25"/>
      <c r="Y447" s="25"/>
      <c r="Z447" s="25"/>
    </row>
    <row r="448" spans="1:26" ht="12.75" customHeight="1" x14ac:dyDescent="0.25">
      <c r="A448" s="283"/>
      <c r="B448" s="285"/>
      <c r="C448" s="203"/>
      <c r="D448" s="286">
        <f>VLOOKUP(C448,Itinerario!$D$86:$W$116,18,FALSE)</f>
        <v>0</v>
      </c>
      <c r="E448" s="287">
        <f>VLOOKUP(C448,Itinerario!$D$86:$W$116,19,FALSE)</f>
        <v>0</v>
      </c>
      <c r="F448" s="287" t="e">
        <f>VLOOKUP(C448,Organización_Modular!$F$72:$G$102,2,FALSE)</f>
        <v>#N/A</v>
      </c>
      <c r="G448" s="25"/>
      <c r="H448" s="25"/>
      <c r="I448" s="25"/>
      <c r="J448" s="25"/>
      <c r="K448" s="25"/>
      <c r="L448" s="25"/>
      <c r="M448" s="25"/>
      <c r="N448" s="25"/>
      <c r="O448" s="25"/>
      <c r="P448" s="25"/>
      <c r="Q448" s="25"/>
      <c r="R448" s="25"/>
      <c r="S448" s="25"/>
      <c r="T448" s="25"/>
      <c r="U448" s="25"/>
      <c r="V448" s="25"/>
      <c r="W448" s="25"/>
      <c r="X448" s="25"/>
      <c r="Y448" s="25"/>
      <c r="Z448" s="25"/>
    </row>
    <row r="449" spans="1:26" ht="12.75" customHeight="1" x14ac:dyDescent="0.25">
      <c r="A449" s="283"/>
      <c r="B449" s="285"/>
      <c r="C449" s="203"/>
      <c r="D449" s="286">
        <f>VLOOKUP(C449,Itinerario!$D$86:$W$116,18,FALSE)</f>
        <v>0</v>
      </c>
      <c r="E449" s="287">
        <f>VLOOKUP(C449,Itinerario!$D$86:$W$116,19,FALSE)</f>
        <v>0</v>
      </c>
      <c r="F449" s="287" t="e">
        <f>VLOOKUP(C449,Organización_Modular!$F$72:$G$102,2,FALSE)</f>
        <v>#N/A</v>
      </c>
      <c r="G449" s="25"/>
      <c r="H449" s="25"/>
      <c r="I449" s="25"/>
      <c r="J449" s="25"/>
      <c r="K449" s="25"/>
      <c r="L449" s="25"/>
      <c r="M449" s="25"/>
      <c r="N449" s="25"/>
      <c r="O449" s="25"/>
      <c r="P449" s="25"/>
      <c r="Q449" s="25"/>
      <c r="R449" s="25"/>
      <c r="S449" s="25"/>
      <c r="T449" s="25"/>
      <c r="U449" s="25"/>
      <c r="V449" s="25"/>
      <c r="W449" s="25"/>
      <c r="X449" s="25"/>
      <c r="Y449" s="25"/>
      <c r="Z449" s="25"/>
    </row>
    <row r="450" spans="1:26" ht="12.75" customHeight="1" x14ac:dyDescent="0.25">
      <c r="A450" s="283"/>
      <c r="B450" s="285"/>
      <c r="C450" s="203"/>
      <c r="D450" s="286">
        <f>VLOOKUP(C450,Itinerario!$D$86:$W$116,18,FALSE)</f>
        <v>0</v>
      </c>
      <c r="E450" s="287">
        <f>VLOOKUP(C450,Itinerario!$D$86:$W$116,19,FALSE)</f>
        <v>0</v>
      </c>
      <c r="F450" s="287" t="e">
        <f>VLOOKUP(C450,Organización_Modular!$F$72:$G$102,2,FALSE)</f>
        <v>#N/A</v>
      </c>
      <c r="G450" s="25"/>
      <c r="H450" s="25"/>
      <c r="I450" s="25"/>
      <c r="J450" s="25"/>
      <c r="K450" s="25"/>
      <c r="L450" s="25"/>
      <c r="M450" s="25"/>
      <c r="N450" s="25"/>
      <c r="O450" s="25"/>
      <c r="P450" s="25"/>
      <c r="Q450" s="25"/>
      <c r="R450" s="25"/>
      <c r="S450" s="25"/>
      <c r="T450" s="25"/>
      <c r="U450" s="25"/>
      <c r="V450" s="25"/>
      <c r="W450" s="25"/>
      <c r="X450" s="25"/>
      <c r="Y450" s="25"/>
      <c r="Z450" s="25"/>
    </row>
    <row r="451" spans="1:26" ht="12.75" customHeight="1" x14ac:dyDescent="0.25">
      <c r="A451" s="283"/>
      <c r="B451" s="285"/>
      <c r="C451" s="203"/>
      <c r="D451" s="286">
        <f>VLOOKUP(C451,Itinerario!$D$86:$W$116,18,FALSE)</f>
        <v>0</v>
      </c>
      <c r="E451" s="287">
        <f>VLOOKUP(C451,Itinerario!$D$86:$W$116,19,FALSE)</f>
        <v>0</v>
      </c>
      <c r="F451" s="287" t="e">
        <f>VLOOKUP(C451,Organización_Modular!$F$72:$G$102,2,FALSE)</f>
        <v>#N/A</v>
      </c>
      <c r="G451" s="25"/>
      <c r="H451" s="25"/>
      <c r="I451" s="25"/>
      <c r="J451" s="25"/>
      <c r="K451" s="25"/>
      <c r="L451" s="25"/>
      <c r="M451" s="25"/>
      <c r="N451" s="25"/>
      <c r="O451" s="25"/>
      <c r="P451" s="25"/>
      <c r="Q451" s="25"/>
      <c r="R451" s="25"/>
      <c r="S451" s="25"/>
      <c r="T451" s="25"/>
      <c r="U451" s="25"/>
      <c r="V451" s="25"/>
      <c r="W451" s="25"/>
      <c r="X451" s="25"/>
      <c r="Y451" s="25"/>
      <c r="Z451" s="25"/>
    </row>
    <row r="452" spans="1:26" ht="12.75" customHeight="1" x14ac:dyDescent="0.25">
      <c r="A452" s="283"/>
      <c r="B452" s="285"/>
      <c r="C452" s="203"/>
      <c r="D452" s="286">
        <f>VLOOKUP(C452,Itinerario!$D$86:$W$116,18,FALSE)</f>
        <v>0</v>
      </c>
      <c r="E452" s="287">
        <f>VLOOKUP(C452,Itinerario!$D$86:$W$116,19,FALSE)</f>
        <v>0</v>
      </c>
      <c r="F452" s="287" t="e">
        <f>VLOOKUP(C452,Organización_Modular!$F$72:$G$102,2,FALSE)</f>
        <v>#N/A</v>
      </c>
      <c r="G452" s="25"/>
      <c r="H452" s="25"/>
      <c r="I452" s="25"/>
      <c r="J452" s="25"/>
      <c r="K452" s="25"/>
      <c r="L452" s="25"/>
      <c r="M452" s="25"/>
      <c r="N452" s="25"/>
      <c r="O452" s="25"/>
      <c r="P452" s="25"/>
      <c r="Q452" s="25"/>
      <c r="R452" s="25"/>
      <c r="S452" s="25"/>
      <c r="T452" s="25"/>
      <c r="U452" s="25"/>
      <c r="V452" s="25"/>
      <c r="W452" s="25"/>
      <c r="X452" s="25"/>
      <c r="Y452" s="25"/>
      <c r="Z452" s="25"/>
    </row>
    <row r="453" spans="1:26" ht="12.75" customHeight="1" x14ac:dyDescent="0.25">
      <c r="A453" s="283"/>
      <c r="B453" s="285"/>
      <c r="C453" s="203"/>
      <c r="D453" s="286">
        <f>VLOOKUP(C453,Itinerario!$D$86:$W$116,18,FALSE)</f>
        <v>0</v>
      </c>
      <c r="E453" s="287">
        <f>VLOOKUP(C453,Itinerario!$D$86:$W$116,19,FALSE)</f>
        <v>0</v>
      </c>
      <c r="F453" s="287" t="e">
        <f>VLOOKUP(C453,Organización_Modular!$F$72:$G$102,2,FALSE)</f>
        <v>#N/A</v>
      </c>
      <c r="G453" s="25"/>
      <c r="H453" s="25"/>
      <c r="I453" s="25"/>
      <c r="J453" s="25"/>
      <c r="K453" s="25"/>
      <c r="L453" s="25"/>
      <c r="M453" s="25"/>
      <c r="N453" s="25"/>
      <c r="O453" s="25"/>
      <c r="P453" s="25"/>
      <c r="Q453" s="25"/>
      <c r="R453" s="25"/>
      <c r="S453" s="25"/>
      <c r="T453" s="25"/>
      <c r="U453" s="25"/>
      <c r="V453" s="25"/>
      <c r="W453" s="25"/>
      <c r="X453" s="25"/>
      <c r="Y453" s="25"/>
      <c r="Z453" s="25"/>
    </row>
    <row r="454" spans="1:26" ht="12.75" customHeight="1" x14ac:dyDescent="0.25">
      <c r="A454" s="283"/>
      <c r="B454" s="285"/>
      <c r="C454" s="203"/>
      <c r="D454" s="286">
        <f>VLOOKUP(C454,Itinerario!$D$86:$W$116,18,FALSE)</f>
        <v>0</v>
      </c>
      <c r="E454" s="287">
        <f>VLOOKUP(C454,Itinerario!$D$86:$W$116,19,FALSE)</f>
        <v>0</v>
      </c>
      <c r="F454" s="287" t="e">
        <f>VLOOKUP(C454,Organización_Modular!$F$72:$G$102,2,FALSE)</f>
        <v>#N/A</v>
      </c>
      <c r="G454" s="25"/>
      <c r="H454" s="25"/>
      <c r="I454" s="25"/>
      <c r="J454" s="25"/>
      <c r="K454" s="25"/>
      <c r="L454" s="25"/>
      <c r="M454" s="25"/>
      <c r="N454" s="25"/>
      <c r="O454" s="25"/>
      <c r="P454" s="25"/>
      <c r="Q454" s="25"/>
      <c r="R454" s="25"/>
      <c r="S454" s="25"/>
      <c r="T454" s="25"/>
      <c r="U454" s="25"/>
      <c r="V454" s="25"/>
      <c r="W454" s="25"/>
      <c r="X454" s="25"/>
      <c r="Y454" s="25"/>
      <c r="Z454" s="25"/>
    </row>
    <row r="455" spans="1:26" ht="12.75" customHeight="1" x14ac:dyDescent="0.25">
      <c r="A455" s="283"/>
      <c r="B455" s="285"/>
      <c r="C455" s="203"/>
      <c r="D455" s="286">
        <f>VLOOKUP(C455,Itinerario!$D$86:$W$116,18,FALSE)</f>
        <v>0</v>
      </c>
      <c r="E455" s="287">
        <f>VLOOKUP(C455,Itinerario!$D$86:$W$116,19,FALSE)</f>
        <v>0</v>
      </c>
      <c r="F455" s="287" t="e">
        <f>VLOOKUP(C455,Organización_Modular!$F$72:$G$102,2,FALSE)</f>
        <v>#N/A</v>
      </c>
      <c r="G455" s="25"/>
      <c r="H455" s="25"/>
      <c r="I455" s="25"/>
      <c r="J455" s="25"/>
      <c r="K455" s="25"/>
      <c r="L455" s="25"/>
      <c r="M455" s="25"/>
      <c r="N455" s="25"/>
      <c r="O455" s="25"/>
      <c r="P455" s="25"/>
      <c r="Q455" s="25"/>
      <c r="R455" s="25"/>
      <c r="S455" s="25"/>
      <c r="T455" s="25"/>
      <c r="U455" s="25"/>
      <c r="V455" s="25"/>
      <c r="W455" s="25"/>
      <c r="X455" s="25"/>
      <c r="Y455" s="25"/>
      <c r="Z455" s="25"/>
    </row>
    <row r="456" spans="1:26" ht="12.75" customHeight="1" x14ac:dyDescent="0.25">
      <c r="A456" s="283"/>
      <c r="B456" s="285"/>
      <c r="C456" s="203"/>
      <c r="D456" s="286">
        <f>VLOOKUP(C456,Itinerario!$D$86:$W$116,18,FALSE)</f>
        <v>0</v>
      </c>
      <c r="E456" s="287">
        <f>VLOOKUP(C456,Itinerario!$D$86:$W$116,19,FALSE)</f>
        <v>0</v>
      </c>
      <c r="F456" s="287" t="e">
        <f>VLOOKUP(C456,Organización_Modular!$F$72:$G$102,2,FALSE)</f>
        <v>#N/A</v>
      </c>
      <c r="G456" s="25"/>
      <c r="H456" s="25"/>
      <c r="I456" s="25"/>
      <c r="J456" s="25"/>
      <c r="K456" s="25"/>
      <c r="L456" s="25"/>
      <c r="M456" s="25"/>
      <c r="N456" s="25"/>
      <c r="O456" s="25"/>
      <c r="P456" s="25"/>
      <c r="Q456" s="25"/>
      <c r="R456" s="25"/>
      <c r="S456" s="25"/>
      <c r="T456" s="25"/>
      <c r="U456" s="25"/>
      <c r="V456" s="25"/>
      <c r="W456" s="25"/>
      <c r="X456" s="25"/>
      <c r="Y456" s="25"/>
      <c r="Z456" s="25"/>
    </row>
    <row r="457" spans="1:26" ht="12.75" customHeight="1" x14ac:dyDescent="0.25">
      <c r="A457" s="283"/>
      <c r="B457" s="285"/>
      <c r="C457" s="203"/>
      <c r="D457" s="286">
        <f>VLOOKUP(C457,Itinerario!$D$86:$W$116,18,FALSE)</f>
        <v>0</v>
      </c>
      <c r="E457" s="287">
        <f>VLOOKUP(C457,Itinerario!$D$86:$W$116,19,FALSE)</f>
        <v>0</v>
      </c>
      <c r="F457" s="287" t="e">
        <f>VLOOKUP(C457,Organización_Modular!$F$72:$G$102,2,FALSE)</f>
        <v>#N/A</v>
      </c>
      <c r="G457" s="25"/>
      <c r="H457" s="25"/>
      <c r="I457" s="25"/>
      <c r="J457" s="25"/>
      <c r="K457" s="25"/>
      <c r="L457" s="25"/>
      <c r="M457" s="25"/>
      <c r="N457" s="25"/>
      <c r="O457" s="25"/>
      <c r="P457" s="25"/>
      <c r="Q457" s="25"/>
      <c r="R457" s="25"/>
      <c r="S457" s="25"/>
      <c r="T457" s="25"/>
      <c r="U457" s="25"/>
      <c r="V457" s="25"/>
      <c r="W457" s="25"/>
      <c r="X457" s="25"/>
      <c r="Y457" s="25"/>
      <c r="Z457" s="25"/>
    </row>
    <row r="458" spans="1:26" ht="12.75" customHeight="1" x14ac:dyDescent="0.25">
      <c r="A458" s="283"/>
      <c r="B458" s="285"/>
      <c r="C458" s="203"/>
      <c r="D458" s="286">
        <f>VLOOKUP(C458,Itinerario!$D$86:$W$116,18,FALSE)</f>
        <v>0</v>
      </c>
      <c r="E458" s="287">
        <f>VLOOKUP(C458,Itinerario!$D$86:$W$116,19,FALSE)</f>
        <v>0</v>
      </c>
      <c r="F458" s="287" t="e">
        <f>VLOOKUP(C458,Organización_Modular!$F$72:$G$102,2,FALSE)</f>
        <v>#N/A</v>
      </c>
      <c r="G458" s="25"/>
      <c r="H458" s="25"/>
      <c r="I458" s="25"/>
      <c r="J458" s="25"/>
      <c r="K458" s="25"/>
      <c r="L458" s="25"/>
      <c r="M458" s="25"/>
      <c r="N458" s="25"/>
      <c r="O458" s="25"/>
      <c r="P458" s="25"/>
      <c r="Q458" s="25"/>
      <c r="R458" s="25"/>
      <c r="S458" s="25"/>
      <c r="T458" s="25"/>
      <c r="U458" s="25"/>
      <c r="V458" s="25"/>
      <c r="W458" s="25"/>
      <c r="X458" s="25"/>
      <c r="Y458" s="25"/>
      <c r="Z458" s="25"/>
    </row>
    <row r="459" spans="1:26" ht="12.75" customHeight="1" x14ac:dyDescent="0.25">
      <c r="A459" s="283"/>
      <c r="B459" s="285"/>
      <c r="C459" s="203"/>
      <c r="D459" s="286">
        <f>VLOOKUP(C459,Itinerario!$D$86:$W$116,18,FALSE)</f>
        <v>0</v>
      </c>
      <c r="E459" s="287">
        <f>VLOOKUP(C459,Itinerario!$D$86:$W$116,19,FALSE)</f>
        <v>0</v>
      </c>
      <c r="F459" s="287" t="e">
        <f>VLOOKUP(C459,Organización_Modular!$F$72:$G$102,2,FALSE)</f>
        <v>#N/A</v>
      </c>
      <c r="G459" s="25"/>
      <c r="H459" s="25"/>
      <c r="I459" s="25"/>
      <c r="J459" s="25"/>
      <c r="K459" s="25"/>
      <c r="L459" s="25"/>
      <c r="M459" s="25"/>
      <c r="N459" s="25"/>
      <c r="O459" s="25"/>
      <c r="P459" s="25"/>
      <c r="Q459" s="25"/>
      <c r="R459" s="25"/>
      <c r="S459" s="25"/>
      <c r="T459" s="25"/>
      <c r="U459" s="25"/>
      <c r="V459" s="25"/>
      <c r="W459" s="25"/>
      <c r="X459" s="25"/>
      <c r="Y459" s="25"/>
      <c r="Z459" s="25"/>
    </row>
    <row r="460" spans="1:26" ht="12.75" customHeight="1" x14ac:dyDescent="0.25">
      <c r="A460" s="283"/>
      <c r="B460" s="285"/>
      <c r="C460" s="203"/>
      <c r="D460" s="286">
        <f>VLOOKUP(C460,Itinerario!$D$86:$W$116,18,FALSE)</f>
        <v>0</v>
      </c>
      <c r="E460" s="287">
        <f>VLOOKUP(C460,Itinerario!$D$86:$W$116,19,FALSE)</f>
        <v>0</v>
      </c>
      <c r="F460" s="287" t="e">
        <f>VLOOKUP(C460,Organización_Modular!$F$72:$G$102,2,FALSE)</f>
        <v>#N/A</v>
      </c>
      <c r="G460" s="25"/>
      <c r="H460" s="25"/>
      <c r="I460" s="25"/>
      <c r="J460" s="25"/>
      <c r="K460" s="25"/>
      <c r="L460" s="25"/>
      <c r="M460" s="25"/>
      <c r="N460" s="25"/>
      <c r="O460" s="25"/>
      <c r="P460" s="25"/>
      <c r="Q460" s="25"/>
      <c r="R460" s="25"/>
      <c r="S460" s="25"/>
      <c r="T460" s="25"/>
      <c r="U460" s="25"/>
      <c r="V460" s="25"/>
      <c r="W460" s="25"/>
      <c r="X460" s="25"/>
      <c r="Y460" s="25"/>
      <c r="Z460" s="25"/>
    </row>
    <row r="461" spans="1:26" ht="12.75" customHeight="1" x14ac:dyDescent="0.25">
      <c r="A461" s="283"/>
      <c r="B461" s="285"/>
      <c r="C461" s="203"/>
      <c r="D461" s="286">
        <f>VLOOKUP(C461,Itinerario!$D$86:$W$116,18,FALSE)</f>
        <v>0</v>
      </c>
      <c r="E461" s="287">
        <f>VLOOKUP(C461,Itinerario!$D$86:$W$116,19,FALSE)</f>
        <v>0</v>
      </c>
      <c r="F461" s="287" t="e">
        <f>VLOOKUP(C461,Organización_Modular!$F$72:$G$102,2,FALSE)</f>
        <v>#N/A</v>
      </c>
      <c r="G461" s="25"/>
      <c r="H461" s="25"/>
      <c r="I461" s="25"/>
      <c r="J461" s="25"/>
      <c r="K461" s="25"/>
      <c r="L461" s="25"/>
      <c r="M461" s="25"/>
      <c r="N461" s="25"/>
      <c r="O461" s="25"/>
      <c r="P461" s="25"/>
      <c r="Q461" s="25"/>
      <c r="R461" s="25"/>
      <c r="S461" s="25"/>
      <c r="T461" s="25"/>
      <c r="U461" s="25"/>
      <c r="V461" s="25"/>
      <c r="W461" s="25"/>
      <c r="X461" s="25"/>
      <c r="Y461" s="25"/>
      <c r="Z461" s="25"/>
    </row>
    <row r="462" spans="1:26" ht="12.75" customHeight="1" x14ac:dyDescent="0.25">
      <c r="A462" s="283"/>
      <c r="B462" s="285"/>
      <c r="C462" s="203"/>
      <c r="D462" s="286">
        <f>VLOOKUP(C462,Itinerario!$D$86:$W$116,18,FALSE)</f>
        <v>0</v>
      </c>
      <c r="E462" s="287">
        <f>VLOOKUP(C462,Itinerario!$D$86:$W$116,19,FALSE)</f>
        <v>0</v>
      </c>
      <c r="F462" s="287" t="e">
        <f>VLOOKUP(C462,Organización_Modular!$F$72:$G$102,2,FALSE)</f>
        <v>#N/A</v>
      </c>
      <c r="G462" s="25"/>
      <c r="H462" s="25"/>
      <c r="I462" s="25"/>
      <c r="J462" s="25"/>
      <c r="K462" s="25"/>
      <c r="L462" s="25"/>
      <c r="M462" s="25"/>
      <c r="N462" s="25"/>
      <c r="O462" s="25"/>
      <c r="P462" s="25"/>
      <c r="Q462" s="25"/>
      <c r="R462" s="25"/>
      <c r="S462" s="25"/>
      <c r="T462" s="25"/>
      <c r="U462" s="25"/>
      <c r="V462" s="25"/>
      <c r="W462" s="25"/>
      <c r="X462" s="25"/>
      <c r="Y462" s="25"/>
      <c r="Z462" s="25"/>
    </row>
    <row r="463" spans="1:26" ht="12.75" customHeight="1" x14ac:dyDescent="0.25">
      <c r="A463" s="283"/>
      <c r="B463" s="285"/>
      <c r="C463" s="203"/>
      <c r="D463" s="286">
        <f>VLOOKUP(C463,Itinerario!$D$86:$W$116,18,FALSE)</f>
        <v>0</v>
      </c>
      <c r="E463" s="287">
        <f>VLOOKUP(C463,Itinerario!$D$86:$W$116,19,FALSE)</f>
        <v>0</v>
      </c>
      <c r="F463" s="287" t="e">
        <f>VLOOKUP(C463,Organización_Modular!$F$72:$G$102,2,FALSE)</f>
        <v>#N/A</v>
      </c>
      <c r="G463" s="25"/>
      <c r="H463" s="25"/>
      <c r="I463" s="25"/>
      <c r="J463" s="25"/>
      <c r="K463" s="25"/>
      <c r="L463" s="25"/>
      <c r="M463" s="25"/>
      <c r="N463" s="25"/>
      <c r="O463" s="25"/>
      <c r="P463" s="25"/>
      <c r="Q463" s="25"/>
      <c r="R463" s="25"/>
      <c r="S463" s="25"/>
      <c r="T463" s="25"/>
      <c r="U463" s="25"/>
      <c r="V463" s="25"/>
      <c r="W463" s="25"/>
      <c r="X463" s="25"/>
      <c r="Y463" s="25"/>
      <c r="Z463" s="25"/>
    </row>
    <row r="464" spans="1:26" ht="12.75" customHeight="1" x14ac:dyDescent="0.25">
      <c r="A464" s="283" t="str">
        <f>Itinerario!A117</f>
        <v>M4. MANICURE Y PEDICURE</v>
      </c>
      <c r="B464" s="285" t="str">
        <f>Ambiente_Equipamiento!$A$15</f>
        <v>Aula pedagógica</v>
      </c>
      <c r="C464" s="203"/>
      <c r="D464" s="286">
        <f>VLOOKUP(C464,Itinerario!$D$117:$W$147,18,FALSE)</f>
        <v>0</v>
      </c>
      <c r="E464" s="287">
        <f>VLOOKUP(C464,Itinerario!$D$117:$W$147,19,FALSE)</f>
        <v>0</v>
      </c>
      <c r="F464" s="287" t="e">
        <f>VLOOKUP(C464,Organización_Modular!$F$103:$G$133,2,FALSE)</f>
        <v>#N/A</v>
      </c>
      <c r="G464" s="25"/>
      <c r="H464" s="25"/>
      <c r="I464" s="25"/>
      <c r="J464" s="25"/>
      <c r="K464" s="25"/>
      <c r="L464" s="25"/>
      <c r="M464" s="25"/>
      <c r="N464" s="25"/>
      <c r="O464" s="25"/>
      <c r="P464" s="25"/>
      <c r="Q464" s="25"/>
      <c r="R464" s="25"/>
      <c r="S464" s="25"/>
      <c r="T464" s="25"/>
      <c r="U464" s="25"/>
      <c r="V464" s="25"/>
      <c r="W464" s="25"/>
      <c r="X464" s="25"/>
      <c r="Y464" s="25"/>
      <c r="Z464" s="25"/>
    </row>
    <row r="465" spans="1:26" ht="12.75" customHeight="1" x14ac:dyDescent="0.25">
      <c r="A465" s="283"/>
      <c r="B465" s="285"/>
      <c r="C465" s="203"/>
      <c r="D465" s="286">
        <f>VLOOKUP(C465,Itinerario!$D$117:$W$147,18,FALSE)</f>
        <v>0</v>
      </c>
      <c r="E465" s="287">
        <f>VLOOKUP(C465,Itinerario!$D$117:$W$147,19,FALSE)</f>
        <v>0</v>
      </c>
      <c r="F465" s="287" t="e">
        <f>VLOOKUP(C465,Organización_Modular!$F$103:$G$133,2,FALSE)</f>
        <v>#N/A</v>
      </c>
      <c r="G465" s="25"/>
      <c r="H465" s="25"/>
      <c r="I465" s="25"/>
      <c r="J465" s="25"/>
      <c r="K465" s="25"/>
      <c r="L465" s="25"/>
      <c r="M465" s="25"/>
      <c r="N465" s="25"/>
      <c r="O465" s="25"/>
      <c r="P465" s="25"/>
      <c r="Q465" s="25"/>
      <c r="R465" s="25"/>
      <c r="S465" s="25"/>
      <c r="T465" s="25"/>
      <c r="U465" s="25"/>
      <c r="V465" s="25"/>
      <c r="W465" s="25"/>
      <c r="X465" s="25"/>
      <c r="Y465" s="25"/>
      <c r="Z465" s="25"/>
    </row>
    <row r="466" spans="1:26" ht="12.75" customHeight="1" x14ac:dyDescent="0.25">
      <c r="A466" s="283"/>
      <c r="B466" s="285"/>
      <c r="C466" s="203"/>
      <c r="D466" s="286">
        <f>VLOOKUP(C466,Itinerario!$D$117:$W$147,18,FALSE)</f>
        <v>0</v>
      </c>
      <c r="E466" s="287">
        <f>VLOOKUP(C466,Itinerario!$D$117:$W$147,19,FALSE)</f>
        <v>0</v>
      </c>
      <c r="F466" s="287" t="e">
        <f>VLOOKUP(C466,Organización_Modular!$F$103:$G$133,2,FALSE)</f>
        <v>#N/A</v>
      </c>
      <c r="G466" s="25"/>
      <c r="H466" s="25"/>
      <c r="I466" s="25"/>
      <c r="J466" s="25"/>
      <c r="K466" s="25"/>
      <c r="L466" s="25"/>
      <c r="M466" s="25"/>
      <c r="N466" s="25"/>
      <c r="O466" s="25"/>
      <c r="P466" s="25"/>
      <c r="Q466" s="25"/>
      <c r="R466" s="25"/>
      <c r="S466" s="25"/>
      <c r="T466" s="25"/>
      <c r="U466" s="25"/>
      <c r="V466" s="25"/>
      <c r="W466" s="25"/>
      <c r="X466" s="25"/>
      <c r="Y466" s="25"/>
      <c r="Z466" s="25"/>
    </row>
    <row r="467" spans="1:26" ht="12.75" customHeight="1" x14ac:dyDescent="0.25">
      <c r="A467" s="283"/>
      <c r="B467" s="285"/>
      <c r="C467" s="203"/>
      <c r="D467" s="286">
        <f>VLOOKUP(C467,Itinerario!$D$117:$W$147,18,FALSE)</f>
        <v>0</v>
      </c>
      <c r="E467" s="287">
        <f>VLOOKUP(C467,Itinerario!$D$117:$W$147,19,FALSE)</f>
        <v>0</v>
      </c>
      <c r="F467" s="287" t="e">
        <f>VLOOKUP(C467,Organización_Modular!$F$103:$G$133,2,FALSE)</f>
        <v>#N/A</v>
      </c>
      <c r="G467" s="25"/>
      <c r="H467" s="25"/>
      <c r="I467" s="25"/>
      <c r="J467" s="25"/>
      <c r="K467" s="25"/>
      <c r="L467" s="25"/>
      <c r="M467" s="25"/>
      <c r="N467" s="25"/>
      <c r="O467" s="25"/>
      <c r="P467" s="25"/>
      <c r="Q467" s="25"/>
      <c r="R467" s="25"/>
      <c r="S467" s="25"/>
      <c r="T467" s="25"/>
      <c r="U467" s="25"/>
      <c r="V467" s="25"/>
      <c r="W467" s="25"/>
      <c r="X467" s="25"/>
      <c r="Y467" s="25"/>
      <c r="Z467" s="25"/>
    </row>
    <row r="468" spans="1:26" ht="12.75" customHeight="1" x14ac:dyDescent="0.25">
      <c r="A468" s="283"/>
      <c r="B468" s="285"/>
      <c r="C468" s="203"/>
      <c r="D468" s="286">
        <f>VLOOKUP(C468,Itinerario!$D$117:$W$147,18,FALSE)</f>
        <v>0</v>
      </c>
      <c r="E468" s="287">
        <f>VLOOKUP(C468,Itinerario!$D$117:$W$147,19,FALSE)</f>
        <v>0</v>
      </c>
      <c r="F468" s="287" t="e">
        <f>VLOOKUP(C468,Organización_Modular!$F$103:$G$133,2,FALSE)</f>
        <v>#N/A</v>
      </c>
      <c r="G468" s="25"/>
      <c r="H468" s="25"/>
      <c r="I468" s="25"/>
      <c r="J468" s="25"/>
      <c r="K468" s="25"/>
      <c r="L468" s="25"/>
      <c r="M468" s="25"/>
      <c r="N468" s="25"/>
      <c r="O468" s="25"/>
      <c r="P468" s="25"/>
      <c r="Q468" s="25"/>
      <c r="R468" s="25"/>
      <c r="S468" s="25"/>
      <c r="T468" s="25"/>
      <c r="U468" s="25"/>
      <c r="V468" s="25"/>
      <c r="W468" s="25"/>
      <c r="X468" s="25"/>
      <c r="Y468" s="25"/>
      <c r="Z468" s="25"/>
    </row>
    <row r="469" spans="1:26" ht="12.75" customHeight="1" x14ac:dyDescent="0.25">
      <c r="A469" s="283"/>
      <c r="B469" s="285"/>
      <c r="C469" s="203"/>
      <c r="D469" s="286">
        <f>VLOOKUP(C469,Itinerario!$D$117:$W$147,18,FALSE)</f>
        <v>0</v>
      </c>
      <c r="E469" s="287">
        <f>VLOOKUP(C469,Itinerario!$D$117:$W$147,19,FALSE)</f>
        <v>0</v>
      </c>
      <c r="F469" s="287" t="e">
        <f>VLOOKUP(C469,Organización_Modular!$F$103:$G$133,2,FALSE)</f>
        <v>#N/A</v>
      </c>
      <c r="G469" s="25"/>
      <c r="H469" s="25"/>
      <c r="I469" s="25"/>
      <c r="J469" s="25"/>
      <c r="K469" s="25"/>
      <c r="L469" s="25"/>
      <c r="M469" s="25"/>
      <c r="N469" s="25"/>
      <c r="O469" s="25"/>
      <c r="P469" s="25"/>
      <c r="Q469" s="25"/>
      <c r="R469" s="25"/>
      <c r="S469" s="25"/>
      <c r="T469" s="25"/>
      <c r="U469" s="25"/>
      <c r="V469" s="25"/>
      <c r="W469" s="25"/>
      <c r="X469" s="25"/>
      <c r="Y469" s="25"/>
      <c r="Z469" s="25"/>
    </row>
    <row r="470" spans="1:26" ht="12.75" customHeight="1" x14ac:dyDescent="0.25">
      <c r="A470" s="283"/>
      <c r="B470" s="285"/>
      <c r="C470" s="203"/>
      <c r="D470" s="286">
        <f>VLOOKUP(C470,Itinerario!$D$117:$W$147,18,FALSE)</f>
        <v>0</v>
      </c>
      <c r="E470" s="287">
        <f>VLOOKUP(C470,Itinerario!$D$117:$W$147,19,FALSE)</f>
        <v>0</v>
      </c>
      <c r="F470" s="287" t="e">
        <f>VLOOKUP(C470,Organización_Modular!$F$103:$G$133,2,FALSE)</f>
        <v>#N/A</v>
      </c>
      <c r="G470" s="25"/>
      <c r="H470" s="25"/>
      <c r="I470" s="25"/>
      <c r="J470" s="25"/>
      <c r="K470" s="25"/>
      <c r="L470" s="25"/>
      <c r="M470" s="25"/>
      <c r="N470" s="25"/>
      <c r="O470" s="25"/>
      <c r="P470" s="25"/>
      <c r="Q470" s="25"/>
      <c r="R470" s="25"/>
      <c r="S470" s="25"/>
      <c r="T470" s="25"/>
      <c r="U470" s="25"/>
      <c r="V470" s="25"/>
      <c r="W470" s="25"/>
      <c r="X470" s="25"/>
      <c r="Y470" s="25"/>
      <c r="Z470" s="25"/>
    </row>
    <row r="471" spans="1:26" ht="12.75" customHeight="1" x14ac:dyDescent="0.25">
      <c r="A471" s="283"/>
      <c r="B471" s="285"/>
      <c r="C471" s="203"/>
      <c r="D471" s="286">
        <f>VLOOKUP(C471,Itinerario!$D$117:$W$147,18,FALSE)</f>
        <v>0</v>
      </c>
      <c r="E471" s="287">
        <f>VLOOKUP(C471,Itinerario!$D$117:$W$147,19,FALSE)</f>
        <v>0</v>
      </c>
      <c r="F471" s="287" t="e">
        <f>VLOOKUP(C471,Organización_Modular!$F$103:$G$133,2,FALSE)</f>
        <v>#N/A</v>
      </c>
      <c r="G471" s="25"/>
      <c r="H471" s="25"/>
      <c r="I471" s="25"/>
      <c r="J471" s="25"/>
      <c r="K471" s="25"/>
      <c r="L471" s="25"/>
      <c r="M471" s="25"/>
      <c r="N471" s="25"/>
      <c r="O471" s="25"/>
      <c r="P471" s="25"/>
      <c r="Q471" s="25"/>
      <c r="R471" s="25"/>
      <c r="S471" s="25"/>
      <c r="T471" s="25"/>
      <c r="U471" s="25"/>
      <c r="V471" s="25"/>
      <c r="W471" s="25"/>
      <c r="X471" s="25"/>
      <c r="Y471" s="25"/>
      <c r="Z471" s="25"/>
    </row>
    <row r="472" spans="1:26" ht="12.75" customHeight="1" x14ac:dyDescent="0.25">
      <c r="A472" s="283"/>
      <c r="B472" s="285"/>
      <c r="C472" s="203"/>
      <c r="D472" s="286">
        <f>VLOOKUP(C472,Itinerario!$D$117:$W$147,18,FALSE)</f>
        <v>0</v>
      </c>
      <c r="E472" s="287">
        <f>VLOOKUP(C472,Itinerario!$D$117:$W$147,19,FALSE)</f>
        <v>0</v>
      </c>
      <c r="F472" s="287" t="e">
        <f>VLOOKUP(C472,Organización_Modular!$F$103:$G$133,2,FALSE)</f>
        <v>#N/A</v>
      </c>
      <c r="G472" s="25"/>
      <c r="H472" s="25"/>
      <c r="I472" s="25"/>
      <c r="J472" s="25"/>
      <c r="K472" s="25"/>
      <c r="L472" s="25"/>
      <c r="M472" s="25"/>
      <c r="N472" s="25"/>
      <c r="O472" s="25"/>
      <c r="P472" s="25"/>
      <c r="Q472" s="25"/>
      <c r="R472" s="25"/>
      <c r="S472" s="25"/>
      <c r="T472" s="25"/>
      <c r="U472" s="25"/>
      <c r="V472" s="25"/>
      <c r="W472" s="25"/>
      <c r="X472" s="25"/>
      <c r="Y472" s="25"/>
      <c r="Z472" s="25"/>
    </row>
    <row r="473" spans="1:26" ht="12.75" customHeight="1" x14ac:dyDescent="0.25">
      <c r="A473" s="283"/>
      <c r="B473" s="285"/>
      <c r="C473" s="203"/>
      <c r="D473" s="286">
        <f>VLOOKUP(C473,Itinerario!$D$117:$W$147,18,FALSE)</f>
        <v>0</v>
      </c>
      <c r="E473" s="287">
        <f>VLOOKUP(C473,Itinerario!$D$117:$W$147,19,FALSE)</f>
        <v>0</v>
      </c>
      <c r="F473" s="287" t="e">
        <f>VLOOKUP(C473,Organización_Modular!$F$103:$G$133,2,FALSE)</f>
        <v>#N/A</v>
      </c>
      <c r="G473" s="25"/>
      <c r="H473" s="25"/>
      <c r="I473" s="25"/>
      <c r="J473" s="25"/>
      <c r="K473" s="25"/>
      <c r="L473" s="25"/>
      <c r="M473" s="25"/>
      <c r="N473" s="25"/>
      <c r="O473" s="25"/>
      <c r="P473" s="25"/>
      <c r="Q473" s="25"/>
      <c r="R473" s="25"/>
      <c r="S473" s="25"/>
      <c r="T473" s="25"/>
      <c r="U473" s="25"/>
      <c r="V473" s="25"/>
      <c r="W473" s="25"/>
      <c r="X473" s="25"/>
      <c r="Y473" s="25"/>
      <c r="Z473" s="25"/>
    </row>
    <row r="474" spans="1:26" ht="12.75" customHeight="1" x14ac:dyDescent="0.25">
      <c r="A474" s="283"/>
      <c r="B474" s="285"/>
      <c r="C474" s="203"/>
      <c r="D474" s="286">
        <f>VLOOKUP(C474,Itinerario!$D$117:$W$147,18,FALSE)</f>
        <v>0</v>
      </c>
      <c r="E474" s="287">
        <f>VLOOKUP(C474,Itinerario!$D$117:$W$147,19,FALSE)</f>
        <v>0</v>
      </c>
      <c r="F474" s="287" t="e">
        <f>VLOOKUP(C474,Organización_Modular!$F$103:$G$133,2,FALSE)</f>
        <v>#N/A</v>
      </c>
      <c r="G474" s="25"/>
      <c r="H474" s="25"/>
      <c r="I474" s="25"/>
      <c r="J474" s="25"/>
      <c r="K474" s="25"/>
      <c r="L474" s="25"/>
      <c r="M474" s="25"/>
      <c r="N474" s="25"/>
      <c r="O474" s="25"/>
      <c r="P474" s="25"/>
      <c r="Q474" s="25"/>
      <c r="R474" s="25"/>
      <c r="S474" s="25"/>
      <c r="T474" s="25"/>
      <c r="U474" s="25"/>
      <c r="V474" s="25"/>
      <c r="W474" s="25"/>
      <c r="X474" s="25"/>
      <c r="Y474" s="25"/>
      <c r="Z474" s="25"/>
    </row>
    <row r="475" spans="1:26" ht="12.75" customHeight="1" x14ac:dyDescent="0.25">
      <c r="A475" s="283"/>
      <c r="B475" s="285"/>
      <c r="C475" s="203"/>
      <c r="D475" s="286">
        <f>VLOOKUP(C475,Itinerario!$D$117:$W$147,18,FALSE)</f>
        <v>0</v>
      </c>
      <c r="E475" s="287">
        <f>VLOOKUP(C475,Itinerario!$D$117:$W$147,19,FALSE)</f>
        <v>0</v>
      </c>
      <c r="F475" s="287" t="e">
        <f>VLOOKUP(C475,Organización_Modular!$F$103:$G$133,2,FALSE)</f>
        <v>#N/A</v>
      </c>
      <c r="G475" s="25"/>
      <c r="H475" s="25"/>
      <c r="I475" s="25"/>
      <c r="J475" s="25"/>
      <c r="K475" s="25"/>
      <c r="L475" s="25"/>
      <c r="M475" s="25"/>
      <c r="N475" s="25"/>
      <c r="O475" s="25"/>
      <c r="P475" s="25"/>
      <c r="Q475" s="25"/>
      <c r="R475" s="25"/>
      <c r="S475" s="25"/>
      <c r="T475" s="25"/>
      <c r="U475" s="25"/>
      <c r="V475" s="25"/>
      <c r="W475" s="25"/>
      <c r="X475" s="25"/>
      <c r="Y475" s="25"/>
      <c r="Z475" s="25"/>
    </row>
    <row r="476" spans="1:26" ht="12.75" customHeight="1" x14ac:dyDescent="0.25">
      <c r="A476" s="283"/>
      <c r="B476" s="285"/>
      <c r="C476" s="203"/>
      <c r="D476" s="286">
        <f>VLOOKUP(C476,Itinerario!$D$117:$W$147,18,FALSE)</f>
        <v>0</v>
      </c>
      <c r="E476" s="287">
        <f>VLOOKUP(C476,Itinerario!$D$117:$W$147,19,FALSE)</f>
        <v>0</v>
      </c>
      <c r="F476" s="287" t="e">
        <f>VLOOKUP(C476,Organización_Modular!$F$103:$G$133,2,FALSE)</f>
        <v>#N/A</v>
      </c>
      <c r="G476" s="25"/>
      <c r="H476" s="25"/>
      <c r="I476" s="25"/>
      <c r="J476" s="25"/>
      <c r="K476" s="25"/>
      <c r="L476" s="25"/>
      <c r="M476" s="25"/>
      <c r="N476" s="25"/>
      <c r="O476" s="25"/>
      <c r="P476" s="25"/>
      <c r="Q476" s="25"/>
      <c r="R476" s="25"/>
      <c r="S476" s="25"/>
      <c r="T476" s="25"/>
      <c r="U476" s="25"/>
      <c r="V476" s="25"/>
      <c r="W476" s="25"/>
      <c r="X476" s="25"/>
      <c r="Y476" s="25"/>
      <c r="Z476" s="25"/>
    </row>
    <row r="477" spans="1:26" ht="12.75" customHeight="1" x14ac:dyDescent="0.25">
      <c r="A477" s="283"/>
      <c r="B477" s="285"/>
      <c r="C477" s="203"/>
      <c r="D477" s="286">
        <f>VLOOKUP(C477,Itinerario!$D$117:$W$147,18,FALSE)</f>
        <v>0</v>
      </c>
      <c r="E477" s="287">
        <f>VLOOKUP(C477,Itinerario!$D$117:$W$147,19,FALSE)</f>
        <v>0</v>
      </c>
      <c r="F477" s="287" t="e">
        <f>VLOOKUP(C477,Organización_Modular!$F$103:$G$133,2,FALSE)</f>
        <v>#N/A</v>
      </c>
      <c r="G477" s="25"/>
      <c r="H477" s="25"/>
      <c r="I477" s="25"/>
      <c r="J477" s="25"/>
      <c r="K477" s="25"/>
      <c r="L477" s="25"/>
      <c r="M477" s="25"/>
      <c r="N477" s="25"/>
      <c r="O477" s="25"/>
      <c r="P477" s="25"/>
      <c r="Q477" s="25"/>
      <c r="R477" s="25"/>
      <c r="S477" s="25"/>
      <c r="T477" s="25"/>
      <c r="U477" s="25"/>
      <c r="V477" s="25"/>
      <c r="W477" s="25"/>
      <c r="X477" s="25"/>
      <c r="Y477" s="25"/>
      <c r="Z477" s="25"/>
    </row>
    <row r="478" spans="1:26" ht="12.75" customHeight="1" x14ac:dyDescent="0.25">
      <c r="A478" s="283"/>
      <c r="B478" s="285"/>
      <c r="C478" s="203"/>
      <c r="D478" s="286">
        <f>VLOOKUP(C478,Itinerario!$D$117:$W$147,18,FALSE)</f>
        <v>0</v>
      </c>
      <c r="E478" s="287">
        <f>VLOOKUP(C478,Itinerario!$D$117:$W$147,19,FALSE)</f>
        <v>0</v>
      </c>
      <c r="F478" s="287" t="e">
        <f>VLOOKUP(C478,Organización_Modular!$F$103:$G$133,2,FALSE)</f>
        <v>#N/A</v>
      </c>
      <c r="G478" s="25"/>
      <c r="H478" s="25"/>
      <c r="I478" s="25"/>
      <c r="J478" s="25"/>
      <c r="K478" s="25"/>
      <c r="L478" s="25"/>
      <c r="M478" s="25"/>
      <c r="N478" s="25"/>
      <c r="O478" s="25"/>
      <c r="P478" s="25"/>
      <c r="Q478" s="25"/>
      <c r="R478" s="25"/>
      <c r="S478" s="25"/>
      <c r="T478" s="25"/>
      <c r="U478" s="25"/>
      <c r="V478" s="25"/>
      <c r="W478" s="25"/>
      <c r="X478" s="25"/>
      <c r="Y478" s="25"/>
      <c r="Z478" s="25"/>
    </row>
    <row r="479" spans="1:26" ht="12.75" customHeight="1" x14ac:dyDescent="0.25">
      <c r="A479" s="283"/>
      <c r="B479" s="285"/>
      <c r="C479" s="203"/>
      <c r="D479" s="286">
        <f>VLOOKUP(C479,Itinerario!$D$117:$W$147,18,FALSE)</f>
        <v>0</v>
      </c>
      <c r="E479" s="287">
        <f>VLOOKUP(C479,Itinerario!$D$117:$W$147,19,FALSE)</f>
        <v>0</v>
      </c>
      <c r="F479" s="287" t="e">
        <f>VLOOKUP(C479,Organización_Modular!$F$103:$G$133,2,FALSE)</f>
        <v>#N/A</v>
      </c>
      <c r="G479" s="25"/>
      <c r="H479" s="25"/>
      <c r="I479" s="25"/>
      <c r="J479" s="25"/>
      <c r="K479" s="25"/>
      <c r="L479" s="25"/>
      <c r="M479" s="25"/>
      <c r="N479" s="25"/>
      <c r="O479" s="25"/>
      <c r="P479" s="25"/>
      <c r="Q479" s="25"/>
      <c r="R479" s="25"/>
      <c r="S479" s="25"/>
      <c r="T479" s="25"/>
      <c r="U479" s="25"/>
      <c r="V479" s="25"/>
      <c r="W479" s="25"/>
      <c r="X479" s="25"/>
      <c r="Y479" s="25"/>
      <c r="Z479" s="25"/>
    </row>
    <row r="480" spans="1:26" ht="12" customHeight="1" x14ac:dyDescent="0.25">
      <c r="A480" s="283"/>
      <c r="B480" s="285"/>
      <c r="C480" s="203"/>
      <c r="D480" s="286">
        <f>VLOOKUP(C480,Itinerario!$D$117:$W$147,18,FALSE)</f>
        <v>0</v>
      </c>
      <c r="E480" s="287">
        <f>VLOOKUP(C480,Itinerario!$D$117:$W$147,19,FALSE)</f>
        <v>0</v>
      </c>
      <c r="F480" s="287" t="e">
        <f>VLOOKUP(C480,Organización_Modular!$F$103:$G$133,2,FALSE)</f>
        <v>#N/A</v>
      </c>
      <c r="G480" s="25"/>
      <c r="H480" s="25"/>
      <c r="I480" s="25"/>
      <c r="J480" s="25"/>
      <c r="K480" s="25"/>
      <c r="L480" s="25"/>
      <c r="M480" s="25"/>
      <c r="N480" s="25"/>
      <c r="O480" s="25"/>
      <c r="P480" s="25"/>
      <c r="Q480" s="25"/>
      <c r="R480" s="25"/>
      <c r="S480" s="25"/>
      <c r="T480" s="25"/>
      <c r="U480" s="25"/>
      <c r="V480" s="25"/>
      <c r="W480" s="25"/>
      <c r="X480" s="25"/>
      <c r="Y480" s="25"/>
      <c r="Z480" s="25"/>
    </row>
    <row r="481" spans="1:26" ht="12" customHeight="1" x14ac:dyDescent="0.25">
      <c r="A481" s="283"/>
      <c r="B481" s="285"/>
      <c r="C481" s="203"/>
      <c r="D481" s="286">
        <f>VLOOKUP(C481,Itinerario!$D$117:$W$147,18,FALSE)</f>
        <v>0</v>
      </c>
      <c r="E481" s="287">
        <f>VLOOKUP(C481,Itinerario!$D$117:$W$147,19,FALSE)</f>
        <v>0</v>
      </c>
      <c r="F481" s="287" t="e">
        <f>VLOOKUP(C481,Organización_Modular!$F$103:$G$133,2,FALSE)</f>
        <v>#N/A</v>
      </c>
      <c r="G481" s="25"/>
      <c r="H481" s="25"/>
      <c r="I481" s="25"/>
      <c r="J481" s="25"/>
      <c r="K481" s="25"/>
      <c r="L481" s="25"/>
      <c r="M481" s="25"/>
      <c r="N481" s="25"/>
      <c r="O481" s="25"/>
      <c r="P481" s="25"/>
      <c r="Q481" s="25"/>
      <c r="R481" s="25"/>
      <c r="S481" s="25"/>
      <c r="T481" s="25"/>
      <c r="U481" s="25"/>
      <c r="V481" s="25"/>
      <c r="W481" s="25"/>
      <c r="X481" s="25"/>
      <c r="Y481" s="25"/>
      <c r="Z481" s="25"/>
    </row>
    <row r="482" spans="1:26" ht="12" customHeight="1" x14ac:dyDescent="0.25">
      <c r="A482" s="283"/>
      <c r="B482" s="285"/>
      <c r="C482" s="203"/>
      <c r="D482" s="286">
        <f>VLOOKUP(C482,Itinerario!$D$117:$W$147,18,FALSE)</f>
        <v>0</v>
      </c>
      <c r="E482" s="287">
        <f>VLOOKUP(C482,Itinerario!$D$117:$W$147,19,FALSE)</f>
        <v>0</v>
      </c>
      <c r="F482" s="287" t="e">
        <f>VLOOKUP(C482,Organización_Modular!$F$103:$G$133,2,FALSE)</f>
        <v>#N/A</v>
      </c>
      <c r="G482" s="25"/>
      <c r="H482" s="25"/>
      <c r="I482" s="25"/>
      <c r="J482" s="25"/>
      <c r="K482" s="25"/>
      <c r="L482" s="25"/>
      <c r="M482" s="25"/>
      <c r="N482" s="25"/>
      <c r="O482" s="25"/>
      <c r="P482" s="25"/>
      <c r="Q482" s="25"/>
      <c r="R482" s="25"/>
      <c r="S482" s="25"/>
      <c r="T482" s="25"/>
      <c r="U482" s="25"/>
      <c r="V482" s="25"/>
      <c r="W482" s="25"/>
      <c r="X482" s="25"/>
      <c r="Y482" s="25"/>
      <c r="Z482" s="25"/>
    </row>
    <row r="483" spans="1:26" ht="12" customHeight="1" x14ac:dyDescent="0.25">
      <c r="A483" s="283"/>
      <c r="B483" s="285"/>
      <c r="C483" s="203"/>
      <c r="D483" s="286">
        <f>VLOOKUP(C483,Itinerario!$D$117:$W$147,18,FALSE)</f>
        <v>0</v>
      </c>
      <c r="E483" s="287">
        <f>VLOOKUP(C483,Itinerario!$D$117:$W$147,19,FALSE)</f>
        <v>0</v>
      </c>
      <c r="F483" s="287" t="e">
        <f>VLOOKUP(C483,Organización_Modular!$F$103:$G$133,2,FALSE)</f>
        <v>#N/A</v>
      </c>
      <c r="G483" s="25"/>
      <c r="H483" s="25"/>
      <c r="I483" s="25"/>
      <c r="J483" s="25"/>
      <c r="K483" s="25"/>
      <c r="L483" s="25"/>
      <c r="M483" s="25"/>
      <c r="N483" s="25"/>
      <c r="O483" s="25"/>
      <c r="P483" s="25"/>
      <c r="Q483" s="25"/>
      <c r="R483" s="25"/>
      <c r="S483" s="25"/>
      <c r="T483" s="25"/>
      <c r="U483" s="25"/>
      <c r="V483" s="25"/>
      <c r="W483" s="25"/>
      <c r="X483" s="25"/>
      <c r="Y483" s="25"/>
      <c r="Z483" s="25"/>
    </row>
    <row r="484" spans="1:26" ht="12" customHeight="1" x14ac:dyDescent="0.25">
      <c r="A484" s="283"/>
      <c r="B484" s="285"/>
      <c r="C484" s="203"/>
      <c r="D484" s="286">
        <f>VLOOKUP(C484,Itinerario!$D$117:$W$147,18,FALSE)</f>
        <v>0</v>
      </c>
      <c r="E484" s="287">
        <f>VLOOKUP(C484,Itinerario!$D$117:$W$147,19,FALSE)</f>
        <v>0</v>
      </c>
      <c r="F484" s="287" t="e">
        <f>VLOOKUP(C484,Organización_Modular!$F$103:$G$133,2,FALSE)</f>
        <v>#N/A</v>
      </c>
      <c r="G484" s="25"/>
      <c r="H484" s="25"/>
      <c r="I484" s="25"/>
      <c r="J484" s="25"/>
      <c r="K484" s="25"/>
      <c r="L484" s="25"/>
      <c r="M484" s="25"/>
      <c r="N484" s="25"/>
      <c r="O484" s="25"/>
      <c r="P484" s="25"/>
      <c r="Q484" s="25"/>
      <c r="R484" s="25"/>
      <c r="S484" s="25"/>
      <c r="T484" s="25"/>
      <c r="U484" s="25"/>
      <c r="V484" s="25"/>
      <c r="W484" s="25"/>
      <c r="X484" s="25"/>
      <c r="Y484" s="25"/>
      <c r="Z484" s="25"/>
    </row>
    <row r="485" spans="1:26" ht="12" customHeight="1" x14ac:dyDescent="0.25">
      <c r="A485" s="283"/>
      <c r="B485" s="285"/>
      <c r="C485" s="203"/>
      <c r="D485" s="286">
        <f>VLOOKUP(C485,Itinerario!$D$117:$W$147,18,FALSE)</f>
        <v>0</v>
      </c>
      <c r="E485" s="287">
        <f>VLOOKUP(C485,Itinerario!$D$117:$W$147,19,FALSE)</f>
        <v>0</v>
      </c>
      <c r="F485" s="287" t="e">
        <f>VLOOKUP(C485,Organización_Modular!$F$103:$G$133,2,FALSE)</f>
        <v>#N/A</v>
      </c>
      <c r="G485" s="25"/>
      <c r="H485" s="25"/>
      <c r="I485" s="25"/>
      <c r="J485" s="25"/>
      <c r="K485" s="25"/>
      <c r="L485" s="25"/>
      <c r="M485" s="25"/>
      <c r="N485" s="25"/>
      <c r="O485" s="25"/>
      <c r="P485" s="25"/>
      <c r="Q485" s="25"/>
      <c r="R485" s="25"/>
      <c r="S485" s="25"/>
      <c r="T485" s="25"/>
      <c r="U485" s="25"/>
      <c r="V485" s="25"/>
      <c r="W485" s="25"/>
      <c r="X485" s="25"/>
      <c r="Y485" s="25"/>
      <c r="Z485" s="25"/>
    </row>
    <row r="486" spans="1:26" ht="12" customHeight="1" x14ac:dyDescent="0.25">
      <c r="A486" s="283"/>
      <c r="B486" s="285"/>
      <c r="C486" s="203"/>
      <c r="D486" s="286">
        <f>VLOOKUP(C486,Itinerario!$D$117:$W$147,18,FALSE)</f>
        <v>0</v>
      </c>
      <c r="E486" s="287">
        <f>VLOOKUP(C486,Itinerario!$D$117:$W$147,19,FALSE)</f>
        <v>0</v>
      </c>
      <c r="F486" s="287" t="e">
        <f>VLOOKUP(C486,Organización_Modular!$F$103:$G$133,2,FALSE)</f>
        <v>#N/A</v>
      </c>
      <c r="G486" s="25"/>
      <c r="H486" s="25"/>
      <c r="I486" s="25"/>
      <c r="J486" s="25"/>
      <c r="K486" s="25"/>
      <c r="L486" s="25"/>
      <c r="M486" s="25"/>
      <c r="N486" s="25"/>
      <c r="O486" s="25"/>
      <c r="P486" s="25"/>
      <c r="Q486" s="25"/>
      <c r="R486" s="25"/>
      <c r="S486" s="25"/>
      <c r="T486" s="25"/>
      <c r="U486" s="25"/>
      <c r="V486" s="25"/>
      <c r="W486" s="25"/>
      <c r="X486" s="25"/>
      <c r="Y486" s="25"/>
      <c r="Z486" s="25"/>
    </row>
    <row r="487" spans="1:26" ht="12" customHeight="1" x14ac:dyDescent="0.25">
      <c r="A487" s="283"/>
      <c r="B487" s="285"/>
      <c r="C487" s="203"/>
      <c r="D487" s="286">
        <f>VLOOKUP(C487,Itinerario!$D$117:$W$147,18,FALSE)</f>
        <v>0</v>
      </c>
      <c r="E487" s="287">
        <f>VLOOKUP(C487,Itinerario!$D$117:$W$147,19,FALSE)</f>
        <v>0</v>
      </c>
      <c r="F487" s="287" t="e">
        <f>VLOOKUP(C487,Organización_Modular!$F$103:$G$133,2,FALSE)</f>
        <v>#N/A</v>
      </c>
      <c r="G487" s="25"/>
      <c r="H487" s="25"/>
      <c r="I487" s="25"/>
      <c r="J487" s="25"/>
      <c r="K487" s="25"/>
      <c r="L487" s="25"/>
      <c r="M487" s="25"/>
      <c r="N487" s="25"/>
      <c r="O487" s="25"/>
      <c r="P487" s="25"/>
      <c r="Q487" s="25"/>
      <c r="R487" s="25"/>
      <c r="S487" s="25"/>
      <c r="T487" s="25"/>
      <c r="U487" s="25"/>
      <c r="V487" s="25"/>
      <c r="W487" s="25"/>
      <c r="X487" s="25"/>
      <c r="Y487" s="25"/>
      <c r="Z487" s="25"/>
    </row>
    <row r="488" spans="1:26" ht="12" customHeight="1" x14ac:dyDescent="0.25">
      <c r="A488" s="283"/>
      <c r="B488" s="285"/>
      <c r="C488" s="203"/>
      <c r="D488" s="286">
        <f>VLOOKUP(C488,Itinerario!$D$117:$W$147,18,FALSE)</f>
        <v>0</v>
      </c>
      <c r="E488" s="287">
        <f>VLOOKUP(C488,Itinerario!$D$117:$W$147,19,FALSE)</f>
        <v>0</v>
      </c>
      <c r="F488" s="287" t="e">
        <f>VLOOKUP(C488,Organización_Modular!$F$103:$G$133,2,FALSE)</f>
        <v>#N/A</v>
      </c>
      <c r="G488" s="25"/>
      <c r="H488" s="25"/>
      <c r="I488" s="25"/>
      <c r="J488" s="25"/>
      <c r="K488" s="25"/>
      <c r="L488" s="25"/>
      <c r="M488" s="25"/>
      <c r="N488" s="25"/>
      <c r="O488" s="25"/>
      <c r="P488" s="25"/>
      <c r="Q488" s="25"/>
      <c r="R488" s="25"/>
      <c r="S488" s="25"/>
      <c r="T488" s="25"/>
      <c r="U488" s="25"/>
      <c r="V488" s="25"/>
      <c r="W488" s="25"/>
      <c r="X488" s="25"/>
      <c r="Y488" s="25"/>
      <c r="Z488" s="25"/>
    </row>
    <row r="489" spans="1:26" ht="12" customHeight="1" x14ac:dyDescent="0.25">
      <c r="A489" s="283"/>
      <c r="B489" s="285"/>
      <c r="C489" s="203"/>
      <c r="D489" s="286">
        <f>VLOOKUP(C489,Itinerario!$D$117:$W$147,18,FALSE)</f>
        <v>0</v>
      </c>
      <c r="E489" s="287">
        <f>VLOOKUP(C489,Itinerario!$D$117:$W$147,19,FALSE)</f>
        <v>0</v>
      </c>
      <c r="F489" s="287" t="e">
        <f>VLOOKUP(C489,Organización_Modular!$F$103:$G$133,2,FALSE)</f>
        <v>#N/A</v>
      </c>
      <c r="G489" s="25"/>
      <c r="H489" s="25"/>
      <c r="I489" s="25"/>
      <c r="J489" s="25"/>
      <c r="K489" s="25"/>
      <c r="L489" s="25"/>
      <c r="M489" s="25"/>
      <c r="N489" s="25"/>
      <c r="O489" s="25"/>
      <c r="P489" s="25"/>
      <c r="Q489" s="25"/>
      <c r="R489" s="25"/>
      <c r="S489" s="25"/>
      <c r="T489" s="25"/>
      <c r="U489" s="25"/>
      <c r="V489" s="25"/>
      <c r="W489" s="25"/>
      <c r="X489" s="25"/>
      <c r="Y489" s="25"/>
      <c r="Z489" s="25"/>
    </row>
    <row r="490" spans="1:26" ht="12" customHeight="1" x14ac:dyDescent="0.25">
      <c r="A490" s="283"/>
      <c r="B490" s="285"/>
      <c r="C490" s="203"/>
      <c r="D490" s="286">
        <f>VLOOKUP(C490,Itinerario!$D$117:$W$147,18,FALSE)</f>
        <v>0</v>
      </c>
      <c r="E490" s="287">
        <f>VLOOKUP(C490,Itinerario!$D$117:$W$147,19,FALSE)</f>
        <v>0</v>
      </c>
      <c r="F490" s="287" t="e">
        <f>VLOOKUP(C490,Organización_Modular!$F$103:$G$133,2,FALSE)</f>
        <v>#N/A</v>
      </c>
      <c r="G490" s="25"/>
      <c r="H490" s="25"/>
      <c r="I490" s="25"/>
      <c r="J490" s="25"/>
      <c r="K490" s="25"/>
      <c r="L490" s="25"/>
      <c r="M490" s="25"/>
      <c r="N490" s="25"/>
      <c r="O490" s="25"/>
      <c r="P490" s="25"/>
      <c r="Q490" s="25"/>
      <c r="R490" s="25"/>
      <c r="S490" s="25"/>
      <c r="T490" s="25"/>
      <c r="U490" s="25"/>
      <c r="V490" s="25"/>
      <c r="W490" s="25"/>
      <c r="X490" s="25"/>
      <c r="Y490" s="25"/>
      <c r="Z490" s="25"/>
    </row>
    <row r="491" spans="1:26" ht="12" customHeight="1" x14ac:dyDescent="0.25">
      <c r="A491" s="283"/>
      <c r="B491" s="285"/>
      <c r="C491" s="203"/>
      <c r="D491" s="286">
        <f>VLOOKUP(C491,Itinerario!$D$117:$W$147,18,FALSE)</f>
        <v>0</v>
      </c>
      <c r="E491" s="287">
        <f>VLOOKUP(C491,Itinerario!$D$117:$W$147,19,FALSE)</f>
        <v>0</v>
      </c>
      <c r="F491" s="287" t="e">
        <f>VLOOKUP(C491,Organización_Modular!$F$103:$G$133,2,FALSE)</f>
        <v>#N/A</v>
      </c>
      <c r="G491" s="25"/>
      <c r="H491" s="25"/>
      <c r="I491" s="25"/>
      <c r="J491" s="25"/>
      <c r="K491" s="25"/>
      <c r="L491" s="25"/>
      <c r="M491" s="25"/>
      <c r="N491" s="25"/>
      <c r="O491" s="25"/>
      <c r="P491" s="25"/>
      <c r="Q491" s="25"/>
      <c r="R491" s="25"/>
      <c r="S491" s="25"/>
      <c r="T491" s="25"/>
      <c r="U491" s="25"/>
      <c r="V491" s="25"/>
      <c r="W491" s="25"/>
      <c r="X491" s="25"/>
      <c r="Y491" s="25"/>
      <c r="Z491" s="25"/>
    </row>
    <row r="492" spans="1:26" ht="12.75" customHeight="1" x14ac:dyDescent="0.25">
      <c r="A492" s="283"/>
      <c r="B492" s="285"/>
      <c r="C492" s="203"/>
      <c r="D492" s="286">
        <f>VLOOKUP(C492,Itinerario!$D$117:$W$147,18,FALSE)</f>
        <v>0</v>
      </c>
      <c r="E492" s="287">
        <f>VLOOKUP(C492,Itinerario!$D$117:$W$147,19,FALSE)</f>
        <v>0</v>
      </c>
      <c r="F492" s="287" t="e">
        <f>VLOOKUP(C492,Organización_Modular!$F$103:$G$133,2,FALSE)</f>
        <v>#N/A</v>
      </c>
      <c r="G492" s="25"/>
      <c r="H492" s="25"/>
      <c r="I492" s="25"/>
      <c r="J492" s="25"/>
      <c r="K492" s="25"/>
      <c r="L492" s="25"/>
      <c r="M492" s="25"/>
      <c r="N492" s="25"/>
      <c r="O492" s="25"/>
      <c r="P492" s="25"/>
      <c r="Q492" s="25"/>
      <c r="R492" s="25"/>
      <c r="S492" s="25"/>
      <c r="T492" s="25"/>
      <c r="U492" s="25"/>
      <c r="V492" s="25"/>
      <c r="W492" s="25"/>
      <c r="X492" s="25"/>
      <c r="Y492" s="25"/>
      <c r="Z492" s="25"/>
    </row>
    <row r="493" spans="1:26" ht="12.75" customHeight="1" x14ac:dyDescent="0.25">
      <c r="A493" s="283"/>
      <c r="B493" s="285"/>
      <c r="C493" s="203"/>
      <c r="D493" s="286">
        <f>VLOOKUP(C493,Itinerario!$D$117:$W$147,18,FALSE)</f>
        <v>0</v>
      </c>
      <c r="E493" s="287">
        <f>VLOOKUP(C493,Itinerario!$D$117:$W$147,19,FALSE)</f>
        <v>0</v>
      </c>
      <c r="F493" s="287" t="e">
        <f>VLOOKUP(C493,Organización_Modular!$F$103:$G$133,2,FALSE)</f>
        <v>#N/A</v>
      </c>
      <c r="G493" s="25"/>
      <c r="H493" s="25"/>
      <c r="I493" s="25"/>
      <c r="J493" s="25"/>
      <c r="K493" s="25"/>
      <c r="L493" s="25"/>
      <c r="M493" s="25"/>
      <c r="N493" s="25"/>
      <c r="O493" s="25"/>
      <c r="P493" s="25"/>
      <c r="Q493" s="25"/>
      <c r="R493" s="25"/>
      <c r="S493" s="25"/>
      <c r="T493" s="25"/>
      <c r="U493" s="25"/>
      <c r="V493" s="25"/>
      <c r="W493" s="25"/>
      <c r="X493" s="25"/>
      <c r="Y493" s="25"/>
      <c r="Z493" s="25"/>
    </row>
    <row r="494" spans="1:26" ht="12.75" customHeight="1" x14ac:dyDescent="0.25">
      <c r="A494" s="283"/>
      <c r="B494" s="285"/>
      <c r="C494" s="203"/>
      <c r="D494" s="286">
        <f>VLOOKUP(C494,Itinerario!$D$117:$W$147,18,FALSE)</f>
        <v>0</v>
      </c>
      <c r="E494" s="287">
        <f>VLOOKUP(C494,Itinerario!$D$117:$W$147,19,FALSE)</f>
        <v>0</v>
      </c>
      <c r="F494" s="287" t="e">
        <f>VLOOKUP(C494,Organización_Modular!$F$103:$G$133,2,FALSE)</f>
        <v>#N/A</v>
      </c>
      <c r="G494" s="25"/>
      <c r="H494" s="25"/>
      <c r="I494" s="25"/>
      <c r="J494" s="25"/>
      <c r="K494" s="25"/>
      <c r="L494" s="25"/>
      <c r="M494" s="25"/>
      <c r="N494" s="25"/>
      <c r="O494" s="25"/>
      <c r="P494" s="25"/>
      <c r="Q494" s="25"/>
      <c r="R494" s="25"/>
      <c r="S494" s="25"/>
      <c r="T494" s="25"/>
      <c r="U494" s="25"/>
      <c r="V494" s="25"/>
      <c r="W494" s="25"/>
      <c r="X494" s="25"/>
      <c r="Y494" s="25"/>
      <c r="Z494" s="25"/>
    </row>
    <row r="495" spans="1:26" ht="12.75" customHeight="1" x14ac:dyDescent="0.25">
      <c r="A495" s="283"/>
      <c r="B495" s="285"/>
      <c r="C495" s="203"/>
      <c r="D495" s="286">
        <f>VLOOKUP(C495,Itinerario!$D$117:$W$147,18,FALSE)</f>
        <v>0</v>
      </c>
      <c r="E495" s="287">
        <f>VLOOKUP(C495,Itinerario!$D$117:$W$147,19,FALSE)</f>
        <v>0</v>
      </c>
      <c r="F495" s="287" t="e">
        <f>VLOOKUP(C495,Organización_Modular!$F$103:$G$133,2,FALSE)</f>
        <v>#N/A</v>
      </c>
      <c r="G495" s="25"/>
      <c r="H495" s="25"/>
      <c r="I495" s="25"/>
      <c r="J495" s="25"/>
      <c r="K495" s="25"/>
      <c r="L495" s="25"/>
      <c r="M495" s="25"/>
      <c r="N495" s="25"/>
      <c r="O495" s="25"/>
      <c r="P495" s="25"/>
      <c r="Q495" s="25"/>
      <c r="R495" s="25"/>
      <c r="S495" s="25"/>
      <c r="T495" s="25"/>
      <c r="U495" s="25"/>
      <c r="V495" s="25"/>
      <c r="W495" s="25"/>
      <c r="X495" s="25"/>
      <c r="Y495" s="25"/>
      <c r="Z495" s="25"/>
    </row>
    <row r="496" spans="1:26" ht="12.75" customHeight="1" x14ac:dyDescent="0.25">
      <c r="A496" s="283"/>
      <c r="B496" s="285"/>
      <c r="C496" s="203"/>
      <c r="D496" s="286">
        <f>VLOOKUP(C496,Itinerario!$D$117:$W$147,18,FALSE)</f>
        <v>0</v>
      </c>
      <c r="E496" s="287">
        <f>VLOOKUP(C496,Itinerario!$D$117:$W$147,19,FALSE)</f>
        <v>0</v>
      </c>
      <c r="F496" s="287" t="e">
        <f>VLOOKUP(C496,Organización_Modular!$F$103:$G$133,2,FALSE)</f>
        <v>#N/A</v>
      </c>
      <c r="G496" s="25"/>
      <c r="H496" s="25"/>
      <c r="I496" s="25"/>
      <c r="J496" s="25"/>
      <c r="K496" s="25"/>
      <c r="L496" s="25"/>
      <c r="M496" s="25"/>
      <c r="N496" s="25"/>
      <c r="O496" s="25"/>
      <c r="P496" s="25"/>
      <c r="Q496" s="25"/>
      <c r="R496" s="25"/>
      <c r="S496" s="25"/>
      <c r="T496" s="25"/>
      <c r="U496" s="25"/>
      <c r="V496" s="25"/>
      <c r="W496" s="25"/>
      <c r="X496" s="25"/>
      <c r="Y496" s="25"/>
      <c r="Z496" s="25"/>
    </row>
    <row r="497" spans="1:26" ht="12.75" customHeight="1" x14ac:dyDescent="0.25">
      <c r="A497" s="283"/>
      <c r="B497" s="285"/>
      <c r="C497" s="203"/>
      <c r="D497" s="286">
        <f>VLOOKUP(C497,Itinerario!$D$117:$W$147,18,FALSE)</f>
        <v>0</v>
      </c>
      <c r="E497" s="287">
        <f>VLOOKUP(C497,Itinerario!$D$117:$W$147,19,FALSE)</f>
        <v>0</v>
      </c>
      <c r="F497" s="287" t="e">
        <f>VLOOKUP(C497,Organización_Modular!$F$103:$G$133,2,FALSE)</f>
        <v>#N/A</v>
      </c>
      <c r="G497" s="25"/>
      <c r="H497" s="25"/>
      <c r="I497" s="25"/>
      <c r="J497" s="25"/>
      <c r="K497" s="25"/>
      <c r="L497" s="25"/>
      <c r="M497" s="25"/>
      <c r="N497" s="25"/>
      <c r="O497" s="25"/>
      <c r="P497" s="25"/>
      <c r="Q497" s="25"/>
      <c r="R497" s="25"/>
      <c r="S497" s="25"/>
      <c r="T497" s="25"/>
      <c r="U497" s="25"/>
      <c r="V497" s="25"/>
      <c r="W497" s="25"/>
      <c r="X497" s="25"/>
      <c r="Y497" s="25"/>
      <c r="Z497" s="25"/>
    </row>
    <row r="498" spans="1:26" ht="12.75" customHeight="1" x14ac:dyDescent="0.25">
      <c r="A498" s="283"/>
      <c r="B498" s="285"/>
      <c r="C498" s="203"/>
      <c r="D498" s="286">
        <f>VLOOKUP(C498,Itinerario!$D$117:$W$147,18,FALSE)</f>
        <v>0</v>
      </c>
      <c r="E498" s="287">
        <f>VLOOKUP(C498,Itinerario!$D$117:$W$147,19,FALSE)</f>
        <v>0</v>
      </c>
      <c r="F498" s="287" t="e">
        <f>VLOOKUP(C498,Organización_Modular!$F$103:$G$133,2,FALSE)</f>
        <v>#N/A</v>
      </c>
      <c r="G498" s="25"/>
      <c r="H498" s="25"/>
      <c r="I498" s="25"/>
      <c r="J498" s="25"/>
      <c r="K498" s="25"/>
      <c r="L498" s="25"/>
      <c r="M498" s="25"/>
      <c r="N498" s="25"/>
      <c r="O498" s="25"/>
      <c r="P498" s="25"/>
      <c r="Q498" s="25"/>
      <c r="R498" s="25"/>
      <c r="S498" s="25"/>
      <c r="T498" s="25"/>
      <c r="U498" s="25"/>
      <c r="V498" s="25"/>
      <c r="W498" s="25"/>
      <c r="X498" s="25"/>
      <c r="Y498" s="25"/>
      <c r="Z498" s="25"/>
    </row>
    <row r="499" spans="1:26" ht="12.75" customHeight="1" x14ac:dyDescent="0.25">
      <c r="A499" s="283"/>
      <c r="B499" s="285"/>
      <c r="C499" s="203"/>
      <c r="D499" s="286">
        <f>VLOOKUP(C499,Itinerario!$D$117:$W$147,18,FALSE)</f>
        <v>0</v>
      </c>
      <c r="E499" s="287">
        <f>VLOOKUP(C499,Itinerario!$D$117:$W$147,19,FALSE)</f>
        <v>0</v>
      </c>
      <c r="F499" s="287" t="e">
        <f>VLOOKUP(C499,Organización_Modular!$F$103:$G$133,2,FALSE)</f>
        <v>#N/A</v>
      </c>
      <c r="G499" s="25"/>
      <c r="H499" s="25"/>
      <c r="I499" s="25"/>
      <c r="J499" s="25"/>
      <c r="K499" s="25"/>
      <c r="L499" s="25"/>
      <c r="M499" s="25"/>
      <c r="N499" s="25"/>
      <c r="O499" s="25"/>
      <c r="P499" s="25"/>
      <c r="Q499" s="25"/>
      <c r="R499" s="25"/>
      <c r="S499" s="25"/>
      <c r="T499" s="25"/>
      <c r="U499" s="25"/>
      <c r="V499" s="25"/>
      <c r="W499" s="25"/>
      <c r="X499" s="25"/>
      <c r="Y499" s="25"/>
      <c r="Z499" s="25"/>
    </row>
    <row r="500" spans="1:26" ht="12.75" customHeight="1" x14ac:dyDescent="0.25">
      <c r="A500" s="283"/>
      <c r="B500" s="285"/>
      <c r="C500" s="203"/>
      <c r="D500" s="286">
        <f>VLOOKUP(C500,Itinerario!$D$117:$W$147,18,FALSE)</f>
        <v>0</v>
      </c>
      <c r="E500" s="287">
        <f>VLOOKUP(C500,Itinerario!$D$117:$W$147,19,FALSE)</f>
        <v>0</v>
      </c>
      <c r="F500" s="287" t="e">
        <f>VLOOKUP(C500,Organización_Modular!$F$103:$G$133,2,FALSE)</f>
        <v>#N/A</v>
      </c>
      <c r="G500" s="25"/>
      <c r="H500" s="25"/>
      <c r="I500" s="25"/>
      <c r="J500" s="25"/>
      <c r="K500" s="25"/>
      <c r="L500" s="25"/>
      <c r="M500" s="25"/>
      <c r="N500" s="25"/>
      <c r="O500" s="25"/>
      <c r="P500" s="25"/>
      <c r="Q500" s="25"/>
      <c r="R500" s="25"/>
      <c r="S500" s="25"/>
      <c r="T500" s="25"/>
      <c r="U500" s="25"/>
      <c r="V500" s="25"/>
      <c r="W500" s="25"/>
      <c r="X500" s="25"/>
      <c r="Y500" s="25"/>
      <c r="Z500" s="25"/>
    </row>
    <row r="501" spans="1:26" ht="12.75" customHeight="1" x14ac:dyDescent="0.25">
      <c r="A501" s="283"/>
      <c r="B501" s="285"/>
      <c r="C501" s="203"/>
      <c r="D501" s="286">
        <f>VLOOKUP(C501,Itinerario!$D$117:$W$147,18,FALSE)</f>
        <v>0</v>
      </c>
      <c r="E501" s="287">
        <f>VLOOKUP(C501,Itinerario!$D$117:$W$147,19,FALSE)</f>
        <v>0</v>
      </c>
      <c r="F501" s="287" t="e">
        <f>VLOOKUP(C501,Organización_Modular!$F$103:$G$133,2,FALSE)</f>
        <v>#N/A</v>
      </c>
      <c r="G501" s="25"/>
      <c r="H501" s="25"/>
      <c r="I501" s="25"/>
      <c r="J501" s="25"/>
      <c r="K501" s="25"/>
      <c r="L501" s="25"/>
      <c r="M501" s="25"/>
      <c r="N501" s="25"/>
      <c r="O501" s="25"/>
      <c r="P501" s="25"/>
      <c r="Q501" s="25"/>
      <c r="R501" s="25"/>
      <c r="S501" s="25"/>
      <c r="T501" s="25"/>
      <c r="U501" s="25"/>
      <c r="V501" s="25"/>
      <c r="W501" s="25"/>
      <c r="X501" s="25"/>
      <c r="Y501" s="25"/>
      <c r="Z501" s="25"/>
    </row>
    <row r="502" spans="1:26" ht="12.75" customHeight="1" x14ac:dyDescent="0.25">
      <c r="A502" s="283"/>
      <c r="B502" s="285"/>
      <c r="C502" s="203"/>
      <c r="D502" s="286">
        <f>VLOOKUP(C502,Itinerario!$D$117:$W$147,18,FALSE)</f>
        <v>0</v>
      </c>
      <c r="E502" s="287">
        <f>VLOOKUP(C502,Itinerario!$D$117:$W$147,19,FALSE)</f>
        <v>0</v>
      </c>
      <c r="F502" s="287" t="e">
        <f>VLOOKUP(C502,Organización_Modular!$F$103:$G$133,2,FALSE)</f>
        <v>#N/A</v>
      </c>
      <c r="G502" s="25"/>
      <c r="H502" s="25"/>
      <c r="I502" s="25"/>
      <c r="J502" s="25"/>
      <c r="K502" s="25"/>
      <c r="L502" s="25"/>
      <c r="M502" s="25"/>
      <c r="N502" s="25"/>
      <c r="O502" s="25"/>
      <c r="P502" s="25"/>
      <c r="Q502" s="25"/>
      <c r="R502" s="25"/>
      <c r="S502" s="25"/>
      <c r="T502" s="25"/>
      <c r="U502" s="25"/>
      <c r="V502" s="25"/>
      <c r="W502" s="25"/>
      <c r="X502" s="25"/>
      <c r="Y502" s="25"/>
      <c r="Z502" s="25"/>
    </row>
    <row r="503" spans="1:26" ht="12.75" customHeight="1" x14ac:dyDescent="0.25">
      <c r="A503" s="283"/>
      <c r="B503" s="285"/>
      <c r="C503" s="203"/>
      <c r="D503" s="286">
        <f>VLOOKUP(C503,Itinerario!$D$117:$W$147,18,FALSE)</f>
        <v>0</v>
      </c>
      <c r="E503" s="287">
        <f>VLOOKUP(C503,Itinerario!$D$117:$W$147,19,FALSE)</f>
        <v>0</v>
      </c>
      <c r="F503" s="287" t="e">
        <f>VLOOKUP(C503,Organización_Modular!$F$103:$G$133,2,FALSE)</f>
        <v>#N/A</v>
      </c>
      <c r="G503" s="25"/>
      <c r="H503" s="25"/>
      <c r="I503" s="25"/>
      <c r="J503" s="25"/>
      <c r="K503" s="25"/>
      <c r="L503" s="25"/>
      <c r="M503" s="25"/>
      <c r="N503" s="25"/>
      <c r="O503" s="25"/>
      <c r="P503" s="25"/>
      <c r="Q503" s="25"/>
      <c r="R503" s="25"/>
      <c r="S503" s="25"/>
      <c r="T503" s="25"/>
      <c r="U503" s="25"/>
      <c r="V503" s="25"/>
      <c r="W503" s="25"/>
      <c r="X503" s="25"/>
      <c r="Y503" s="25"/>
      <c r="Z503" s="25"/>
    </row>
    <row r="504" spans="1:26" ht="12.75" customHeight="1" x14ac:dyDescent="0.25">
      <c r="A504" s="283"/>
      <c r="B504" s="285"/>
      <c r="C504" s="203"/>
      <c r="D504" s="286">
        <f>VLOOKUP(C504,Itinerario!$D$117:$W$147,18,FALSE)</f>
        <v>0</v>
      </c>
      <c r="E504" s="287">
        <f>VLOOKUP(C504,Itinerario!$D$117:$W$147,19,FALSE)</f>
        <v>0</v>
      </c>
      <c r="F504" s="287" t="e">
        <f>VLOOKUP(C504,Organización_Modular!$F$103:$G$133,2,FALSE)</f>
        <v>#N/A</v>
      </c>
      <c r="G504" s="25"/>
      <c r="H504" s="25"/>
      <c r="I504" s="25"/>
      <c r="J504" s="25"/>
      <c r="K504" s="25"/>
      <c r="L504" s="25"/>
      <c r="M504" s="25"/>
      <c r="N504" s="25"/>
      <c r="O504" s="25"/>
      <c r="P504" s="25"/>
      <c r="Q504" s="25"/>
      <c r="R504" s="25"/>
      <c r="S504" s="25"/>
      <c r="T504" s="25"/>
      <c r="U504" s="25"/>
      <c r="V504" s="25"/>
      <c r="W504" s="25"/>
      <c r="X504" s="25"/>
      <c r="Y504" s="25"/>
      <c r="Z504" s="25"/>
    </row>
    <row r="505" spans="1:26" ht="12.75" customHeight="1" x14ac:dyDescent="0.25">
      <c r="A505" s="283"/>
      <c r="B505" s="285"/>
      <c r="C505" s="203"/>
      <c r="D505" s="286">
        <f>VLOOKUP(C505,Itinerario!$D$117:$W$147,18,FALSE)</f>
        <v>0</v>
      </c>
      <c r="E505" s="287">
        <f>VLOOKUP(C505,Itinerario!$D$117:$W$147,19,FALSE)</f>
        <v>0</v>
      </c>
      <c r="F505" s="287" t="e">
        <f>VLOOKUP(C505,Organización_Modular!$F$103:$G$133,2,FALSE)</f>
        <v>#N/A</v>
      </c>
      <c r="G505" s="25"/>
      <c r="H505" s="25"/>
      <c r="I505" s="25"/>
      <c r="J505" s="25"/>
      <c r="K505" s="25"/>
      <c r="L505" s="25"/>
      <c r="M505" s="25"/>
      <c r="N505" s="25"/>
      <c r="O505" s="25"/>
      <c r="P505" s="25"/>
      <c r="Q505" s="25"/>
      <c r="R505" s="25"/>
      <c r="S505" s="25"/>
      <c r="T505" s="25"/>
      <c r="U505" s="25"/>
      <c r="V505" s="25"/>
      <c r="W505" s="25"/>
      <c r="X505" s="25"/>
      <c r="Y505" s="25"/>
      <c r="Z505" s="25"/>
    </row>
    <row r="506" spans="1:26" ht="12.75" customHeight="1" x14ac:dyDescent="0.25">
      <c r="A506" s="283"/>
      <c r="B506" s="285"/>
      <c r="C506" s="203"/>
      <c r="D506" s="286">
        <f>VLOOKUP(C506,Itinerario!$D$117:$W$147,18,FALSE)</f>
        <v>0</v>
      </c>
      <c r="E506" s="287">
        <f>VLOOKUP(C506,Itinerario!$D$117:$W$147,19,FALSE)</f>
        <v>0</v>
      </c>
      <c r="F506" s="287" t="e">
        <f>VLOOKUP(C506,Organización_Modular!$F$103:$G$133,2,FALSE)</f>
        <v>#N/A</v>
      </c>
      <c r="G506" s="25"/>
      <c r="H506" s="25"/>
      <c r="I506" s="25"/>
      <c r="J506" s="25"/>
      <c r="K506" s="25"/>
      <c r="L506" s="25"/>
      <c r="M506" s="25"/>
      <c r="N506" s="25"/>
      <c r="O506" s="25"/>
      <c r="P506" s="25"/>
      <c r="Q506" s="25"/>
      <c r="R506" s="25"/>
      <c r="S506" s="25"/>
      <c r="T506" s="25"/>
      <c r="U506" s="25"/>
      <c r="V506" s="25"/>
      <c r="W506" s="25"/>
      <c r="X506" s="25"/>
      <c r="Y506" s="25"/>
      <c r="Z506" s="25"/>
    </row>
    <row r="507" spans="1:26" ht="12.75" customHeight="1" x14ac:dyDescent="0.25">
      <c r="A507" s="283"/>
      <c r="B507" s="285"/>
      <c r="C507" s="203"/>
      <c r="D507" s="286">
        <f>VLOOKUP(C507,Itinerario!$D$117:$W$147,18,FALSE)</f>
        <v>0</v>
      </c>
      <c r="E507" s="287">
        <f>VLOOKUP(C507,Itinerario!$D$117:$W$147,19,FALSE)</f>
        <v>0</v>
      </c>
      <c r="F507" s="287" t="e">
        <f>VLOOKUP(C507,Organización_Modular!$F$103:$G$133,2,FALSE)</f>
        <v>#N/A</v>
      </c>
      <c r="G507" s="25"/>
      <c r="H507" s="25"/>
      <c r="I507" s="25"/>
      <c r="J507" s="25"/>
      <c r="K507" s="25"/>
      <c r="L507" s="25"/>
      <c r="M507" s="25"/>
      <c r="N507" s="25"/>
      <c r="O507" s="25"/>
      <c r="P507" s="25"/>
      <c r="Q507" s="25"/>
      <c r="R507" s="25"/>
      <c r="S507" s="25"/>
      <c r="T507" s="25"/>
      <c r="U507" s="25"/>
      <c r="V507" s="25"/>
      <c r="W507" s="25"/>
      <c r="X507" s="25"/>
      <c r="Y507" s="25"/>
      <c r="Z507" s="25"/>
    </row>
    <row r="508" spans="1:26" ht="12.75" customHeight="1" x14ac:dyDescent="0.25">
      <c r="A508" s="283"/>
      <c r="B508" s="285"/>
      <c r="C508" s="203"/>
      <c r="D508" s="286">
        <f>VLOOKUP(C508,Itinerario!$D$117:$W$147,18,FALSE)</f>
        <v>0</v>
      </c>
      <c r="E508" s="287">
        <f>VLOOKUP(C508,Itinerario!$D$117:$W$147,19,FALSE)</f>
        <v>0</v>
      </c>
      <c r="F508" s="287" t="e">
        <f>VLOOKUP(C508,Organización_Modular!$F$103:$G$133,2,FALSE)</f>
        <v>#N/A</v>
      </c>
      <c r="G508" s="25"/>
      <c r="H508" s="25"/>
      <c r="I508" s="25"/>
      <c r="J508" s="25"/>
      <c r="K508" s="25"/>
      <c r="L508" s="25"/>
      <c r="M508" s="25"/>
      <c r="N508" s="25"/>
      <c r="O508" s="25"/>
      <c r="P508" s="25"/>
      <c r="Q508" s="25"/>
      <c r="R508" s="25"/>
      <c r="S508" s="25"/>
      <c r="T508" s="25"/>
      <c r="U508" s="25"/>
      <c r="V508" s="25"/>
      <c r="W508" s="25"/>
      <c r="X508" s="25"/>
      <c r="Y508" s="25"/>
      <c r="Z508" s="25"/>
    </row>
    <row r="509" spans="1:26" ht="12.75" customHeight="1" x14ac:dyDescent="0.25">
      <c r="A509" s="283"/>
      <c r="B509" s="285"/>
      <c r="C509" s="203"/>
      <c r="D509" s="286">
        <f>VLOOKUP(C509,Itinerario!$D$117:$W$147,18,FALSE)</f>
        <v>0</v>
      </c>
      <c r="E509" s="287">
        <f>VLOOKUP(C509,Itinerario!$D$117:$W$147,19,FALSE)</f>
        <v>0</v>
      </c>
      <c r="F509" s="287" t="e">
        <f>VLOOKUP(C509,Organización_Modular!$F$103:$G$133,2,FALSE)</f>
        <v>#N/A</v>
      </c>
      <c r="G509" s="25"/>
      <c r="H509" s="25"/>
      <c r="I509" s="25"/>
      <c r="J509" s="25"/>
      <c r="K509" s="25"/>
      <c r="L509" s="25"/>
      <c r="M509" s="25"/>
      <c r="N509" s="25"/>
      <c r="O509" s="25"/>
      <c r="P509" s="25"/>
      <c r="Q509" s="25"/>
      <c r="R509" s="25"/>
      <c r="S509" s="25"/>
      <c r="T509" s="25"/>
      <c r="U509" s="25"/>
      <c r="V509" s="25"/>
      <c r="W509" s="25"/>
      <c r="X509" s="25"/>
      <c r="Y509" s="25"/>
      <c r="Z509" s="25"/>
    </row>
    <row r="510" spans="1:26" ht="12.75" customHeight="1" x14ac:dyDescent="0.25">
      <c r="A510" s="283"/>
      <c r="B510" s="285"/>
      <c r="C510" s="203"/>
      <c r="D510" s="286">
        <f>VLOOKUP(C510,Itinerario!$D$117:$W$147,18,FALSE)</f>
        <v>0</v>
      </c>
      <c r="E510" s="287">
        <f>VLOOKUP(C510,Itinerario!$D$117:$W$147,19,FALSE)</f>
        <v>0</v>
      </c>
      <c r="F510" s="287" t="e">
        <f>VLOOKUP(C510,Organización_Modular!$F$103:$G$133,2,FALSE)</f>
        <v>#N/A</v>
      </c>
      <c r="G510" s="25"/>
      <c r="H510" s="25"/>
      <c r="I510" s="25"/>
      <c r="J510" s="25"/>
      <c r="K510" s="25"/>
      <c r="L510" s="25"/>
      <c r="M510" s="25"/>
      <c r="N510" s="25"/>
      <c r="O510" s="25"/>
      <c r="P510" s="25"/>
      <c r="Q510" s="25"/>
      <c r="R510" s="25"/>
      <c r="S510" s="25"/>
      <c r="T510" s="25"/>
      <c r="U510" s="25"/>
      <c r="V510" s="25"/>
      <c r="W510" s="25"/>
      <c r="X510" s="25"/>
      <c r="Y510" s="25"/>
      <c r="Z510" s="25"/>
    </row>
    <row r="511" spans="1:26" ht="12.75" customHeight="1" x14ac:dyDescent="0.25">
      <c r="A511" s="283"/>
      <c r="B511" s="285"/>
      <c r="C511" s="203"/>
      <c r="D511" s="286">
        <f>VLOOKUP(C511,Itinerario!$D$117:$W$147,18,FALSE)</f>
        <v>0</v>
      </c>
      <c r="E511" s="287">
        <f>VLOOKUP(C511,Itinerario!$D$117:$W$147,19,FALSE)</f>
        <v>0</v>
      </c>
      <c r="F511" s="287" t="e">
        <f>VLOOKUP(C511,Organización_Modular!$F$103:$G$133,2,FALSE)</f>
        <v>#N/A</v>
      </c>
      <c r="G511" s="25"/>
      <c r="H511" s="25"/>
      <c r="I511" s="25"/>
      <c r="J511" s="25"/>
      <c r="K511" s="25"/>
      <c r="L511" s="25"/>
      <c r="M511" s="25"/>
      <c r="N511" s="25"/>
      <c r="O511" s="25"/>
      <c r="P511" s="25"/>
      <c r="Q511" s="25"/>
      <c r="R511" s="25"/>
      <c r="S511" s="25"/>
      <c r="T511" s="25"/>
      <c r="U511" s="25"/>
      <c r="V511" s="25"/>
      <c r="W511" s="25"/>
      <c r="X511" s="25"/>
      <c r="Y511" s="25"/>
      <c r="Z511" s="25"/>
    </row>
    <row r="512" spans="1:26" ht="12.75" customHeight="1" x14ac:dyDescent="0.25">
      <c r="A512" s="283"/>
      <c r="B512" s="285"/>
      <c r="C512" s="203"/>
      <c r="D512" s="286">
        <f>VLOOKUP(C512,Itinerario!$D$117:$W$147,18,FALSE)</f>
        <v>0</v>
      </c>
      <c r="E512" s="287">
        <f>VLOOKUP(C512,Itinerario!$D$117:$W$147,19,FALSE)</f>
        <v>0</v>
      </c>
      <c r="F512" s="287" t="e">
        <f>VLOOKUP(C512,Organización_Modular!$F$103:$G$133,2,FALSE)</f>
        <v>#N/A</v>
      </c>
      <c r="G512" s="25"/>
      <c r="H512" s="25"/>
      <c r="I512" s="25"/>
      <c r="J512" s="25"/>
      <c r="K512" s="25"/>
      <c r="L512" s="25"/>
      <c r="M512" s="25"/>
      <c r="N512" s="25"/>
      <c r="O512" s="25"/>
      <c r="P512" s="25"/>
      <c r="Q512" s="25"/>
      <c r="R512" s="25"/>
      <c r="S512" s="25"/>
      <c r="T512" s="25"/>
      <c r="U512" s="25"/>
      <c r="V512" s="25"/>
      <c r="W512" s="25"/>
      <c r="X512" s="25"/>
      <c r="Y512" s="25"/>
      <c r="Z512" s="25"/>
    </row>
    <row r="513" spans="1:26" ht="12.75" customHeight="1" x14ac:dyDescent="0.25">
      <c r="A513" s="283"/>
      <c r="B513" s="285"/>
      <c r="C513" s="203"/>
      <c r="D513" s="286">
        <f>VLOOKUP(C513,Itinerario!$D$117:$W$147,18,FALSE)</f>
        <v>0</v>
      </c>
      <c r="E513" s="287">
        <f>VLOOKUP(C513,Itinerario!$D$117:$W$147,19,FALSE)</f>
        <v>0</v>
      </c>
      <c r="F513" s="287" t="e">
        <f>VLOOKUP(C513,Organización_Modular!$F$103:$G$133,2,FALSE)</f>
        <v>#N/A</v>
      </c>
      <c r="G513" s="25"/>
      <c r="H513" s="25"/>
      <c r="I513" s="25"/>
      <c r="J513" s="25"/>
      <c r="K513" s="25"/>
      <c r="L513" s="25"/>
      <c r="M513" s="25"/>
      <c r="N513" s="25"/>
      <c r="O513" s="25"/>
      <c r="P513" s="25"/>
      <c r="Q513" s="25"/>
      <c r="R513" s="25"/>
      <c r="S513" s="25"/>
      <c r="T513" s="25"/>
      <c r="U513" s="25"/>
      <c r="V513" s="25"/>
      <c r="W513" s="25"/>
      <c r="X513" s="25"/>
      <c r="Y513" s="25"/>
      <c r="Z513" s="25"/>
    </row>
    <row r="514" spans="1:26" ht="12.75" customHeight="1" x14ac:dyDescent="0.25">
      <c r="A514" s="283"/>
      <c r="B514" s="285"/>
      <c r="C514" s="203"/>
      <c r="D514" s="286">
        <f>VLOOKUP(C514,Itinerario!$D$117:$W$147,18,FALSE)</f>
        <v>0</v>
      </c>
      <c r="E514" s="287">
        <f>VLOOKUP(C514,Itinerario!$D$117:$W$147,19,FALSE)</f>
        <v>0</v>
      </c>
      <c r="F514" s="287" t="e">
        <f>VLOOKUP(C514,Organización_Modular!$F$103:$G$133,2,FALSE)</f>
        <v>#N/A</v>
      </c>
      <c r="G514" s="25"/>
      <c r="H514" s="25"/>
      <c r="I514" s="25"/>
      <c r="J514" s="25"/>
      <c r="K514" s="25"/>
      <c r="L514" s="25"/>
      <c r="M514" s="25"/>
      <c r="N514" s="25"/>
      <c r="O514" s="25"/>
      <c r="P514" s="25"/>
      <c r="Q514" s="25"/>
      <c r="R514" s="25"/>
      <c r="S514" s="25"/>
      <c r="T514" s="25"/>
      <c r="U514" s="25"/>
      <c r="V514" s="25"/>
      <c r="W514" s="25"/>
      <c r="X514" s="25"/>
      <c r="Y514" s="25"/>
      <c r="Z514" s="25"/>
    </row>
    <row r="515" spans="1:26" ht="12.75" customHeight="1" x14ac:dyDescent="0.25">
      <c r="A515" s="283"/>
      <c r="B515" s="285"/>
      <c r="C515" s="203"/>
      <c r="D515" s="286">
        <f>VLOOKUP(C515,Itinerario!$D$117:$W$147,18,FALSE)</f>
        <v>0</v>
      </c>
      <c r="E515" s="287">
        <f>VLOOKUP(C515,Itinerario!$D$117:$W$147,19,FALSE)</f>
        <v>0</v>
      </c>
      <c r="F515" s="287" t="e">
        <f>VLOOKUP(C515,Organización_Modular!$F$103:$G$133,2,FALSE)</f>
        <v>#N/A</v>
      </c>
      <c r="G515" s="25"/>
      <c r="H515" s="25"/>
      <c r="I515" s="25"/>
      <c r="J515" s="25"/>
      <c r="K515" s="25"/>
      <c r="L515" s="25"/>
      <c r="M515" s="25"/>
      <c r="N515" s="25"/>
      <c r="O515" s="25"/>
      <c r="P515" s="25"/>
      <c r="Q515" s="25"/>
      <c r="R515" s="25"/>
      <c r="S515" s="25"/>
      <c r="T515" s="25"/>
      <c r="U515" s="25"/>
      <c r="V515" s="25"/>
      <c r="W515" s="25"/>
      <c r="X515" s="25"/>
      <c r="Y515" s="25"/>
      <c r="Z515" s="25"/>
    </row>
    <row r="516" spans="1:26" ht="12.75" customHeight="1" x14ac:dyDescent="0.25">
      <c r="A516" s="283"/>
      <c r="B516" s="285"/>
      <c r="C516" s="203"/>
      <c r="D516" s="286">
        <f>VLOOKUP(C516,Itinerario!$D$117:$W$147,18,FALSE)</f>
        <v>0</v>
      </c>
      <c r="E516" s="287">
        <f>VLOOKUP(C516,Itinerario!$D$117:$W$147,19,FALSE)</f>
        <v>0</v>
      </c>
      <c r="F516" s="287" t="e">
        <f>VLOOKUP(C516,Organización_Modular!$F$103:$G$133,2,FALSE)</f>
        <v>#N/A</v>
      </c>
      <c r="G516" s="25"/>
      <c r="H516" s="25"/>
      <c r="I516" s="25"/>
      <c r="J516" s="25"/>
      <c r="K516" s="25"/>
      <c r="L516" s="25"/>
      <c r="M516" s="25"/>
      <c r="N516" s="25"/>
      <c r="O516" s="25"/>
      <c r="P516" s="25"/>
      <c r="Q516" s="25"/>
      <c r="R516" s="25"/>
      <c r="S516" s="25"/>
      <c r="T516" s="25"/>
      <c r="U516" s="25"/>
      <c r="V516" s="25"/>
      <c r="W516" s="25"/>
      <c r="X516" s="25"/>
      <c r="Y516" s="25"/>
      <c r="Z516" s="25"/>
    </row>
    <row r="517" spans="1:26" ht="12.75" customHeight="1" x14ac:dyDescent="0.25">
      <c r="A517" s="283"/>
      <c r="B517" s="285"/>
      <c r="C517" s="203"/>
      <c r="D517" s="286">
        <f>VLOOKUP(C517,Itinerario!$D$117:$W$147,18,FALSE)</f>
        <v>0</v>
      </c>
      <c r="E517" s="287">
        <f>VLOOKUP(C517,Itinerario!$D$117:$W$147,19,FALSE)</f>
        <v>0</v>
      </c>
      <c r="F517" s="287" t="e">
        <f>VLOOKUP(C517,Organización_Modular!$F$103:$G$133,2,FALSE)</f>
        <v>#N/A</v>
      </c>
      <c r="G517" s="25"/>
      <c r="H517" s="25"/>
      <c r="I517" s="25"/>
      <c r="J517" s="25"/>
      <c r="K517" s="25"/>
      <c r="L517" s="25"/>
      <c r="M517" s="25"/>
      <c r="N517" s="25"/>
      <c r="O517" s="25"/>
      <c r="P517" s="25"/>
      <c r="Q517" s="25"/>
      <c r="R517" s="25"/>
      <c r="S517" s="25"/>
      <c r="T517" s="25"/>
      <c r="U517" s="25"/>
      <c r="V517" s="25"/>
      <c r="W517" s="25"/>
      <c r="X517" s="25"/>
      <c r="Y517" s="25"/>
      <c r="Z517" s="25"/>
    </row>
    <row r="518" spans="1:26" ht="12.75" customHeight="1" x14ac:dyDescent="0.25">
      <c r="A518" s="283"/>
      <c r="B518" s="285"/>
      <c r="C518" s="203"/>
      <c r="D518" s="286">
        <f>VLOOKUP(C518,Itinerario!$D$117:$W$147,18,FALSE)</f>
        <v>0</v>
      </c>
      <c r="E518" s="287">
        <f>VLOOKUP(C518,Itinerario!$D$117:$W$147,19,FALSE)</f>
        <v>0</v>
      </c>
      <c r="F518" s="287" t="e">
        <f>VLOOKUP(C518,Organización_Modular!$F$103:$G$133,2,FALSE)</f>
        <v>#N/A</v>
      </c>
      <c r="G518" s="25"/>
      <c r="H518" s="25"/>
      <c r="I518" s="25"/>
      <c r="J518" s="25"/>
      <c r="K518" s="25"/>
      <c r="L518" s="25"/>
      <c r="M518" s="25"/>
      <c r="N518" s="25"/>
      <c r="O518" s="25"/>
      <c r="P518" s="25"/>
      <c r="Q518" s="25"/>
      <c r="R518" s="25"/>
      <c r="S518" s="25"/>
      <c r="T518" s="25"/>
      <c r="U518" s="25"/>
      <c r="V518" s="25"/>
      <c r="W518" s="25"/>
      <c r="X518" s="25"/>
      <c r="Y518" s="25"/>
      <c r="Z518" s="25"/>
    </row>
    <row r="519" spans="1:26" ht="12.75" customHeight="1" x14ac:dyDescent="0.25">
      <c r="A519" s="283"/>
      <c r="B519" s="285"/>
      <c r="C519" s="203"/>
      <c r="D519" s="286">
        <f>VLOOKUP(C519,Itinerario!$D$117:$W$147,18,FALSE)</f>
        <v>0</v>
      </c>
      <c r="E519" s="287">
        <f>VLOOKUP(C519,Itinerario!$D$117:$W$147,19,FALSE)</f>
        <v>0</v>
      </c>
      <c r="F519" s="287" t="e">
        <f>VLOOKUP(C519,Organización_Modular!$F$103:$G$133,2,FALSE)</f>
        <v>#N/A</v>
      </c>
      <c r="G519" s="25"/>
      <c r="H519" s="25"/>
      <c r="I519" s="25"/>
      <c r="J519" s="25"/>
      <c r="K519" s="25"/>
      <c r="L519" s="25"/>
      <c r="M519" s="25"/>
      <c r="N519" s="25"/>
      <c r="O519" s="25"/>
      <c r="P519" s="25"/>
      <c r="Q519" s="25"/>
      <c r="R519" s="25"/>
      <c r="S519" s="25"/>
      <c r="T519" s="25"/>
      <c r="U519" s="25"/>
      <c r="V519" s="25"/>
      <c r="W519" s="25"/>
      <c r="X519" s="25"/>
      <c r="Y519" s="25"/>
      <c r="Z519" s="25"/>
    </row>
    <row r="520" spans="1:26" ht="12.75" customHeight="1" x14ac:dyDescent="0.25">
      <c r="A520" s="283"/>
      <c r="B520" s="285"/>
      <c r="C520" s="203"/>
      <c r="D520" s="286">
        <f>VLOOKUP(C520,Itinerario!$D$117:$W$147,18,FALSE)</f>
        <v>0</v>
      </c>
      <c r="E520" s="287">
        <f>VLOOKUP(C520,Itinerario!$D$117:$W$147,19,FALSE)</f>
        <v>0</v>
      </c>
      <c r="F520" s="287" t="e">
        <f>VLOOKUP(C520,Organización_Modular!$F$103:$G$133,2,FALSE)</f>
        <v>#N/A</v>
      </c>
      <c r="G520" s="25"/>
      <c r="H520" s="25"/>
      <c r="I520" s="25"/>
      <c r="J520" s="25"/>
      <c r="K520" s="25"/>
      <c r="L520" s="25"/>
      <c r="M520" s="25"/>
      <c r="N520" s="25"/>
      <c r="O520" s="25"/>
      <c r="P520" s="25"/>
      <c r="Q520" s="25"/>
      <c r="R520" s="25"/>
      <c r="S520" s="25"/>
      <c r="T520" s="25"/>
      <c r="U520" s="25"/>
      <c r="V520" s="25"/>
      <c r="W520" s="25"/>
      <c r="X520" s="25"/>
      <c r="Y520" s="25"/>
      <c r="Z520" s="25"/>
    </row>
    <row r="521" spans="1:26" ht="12.75" customHeight="1" x14ac:dyDescent="0.25">
      <c r="A521" s="283"/>
      <c r="B521" s="285"/>
      <c r="C521" s="203"/>
      <c r="D521" s="286">
        <f>VLOOKUP(C521,Itinerario!$D$117:$W$147,18,FALSE)</f>
        <v>0</v>
      </c>
      <c r="E521" s="287">
        <f>VLOOKUP(C521,Itinerario!$D$117:$W$147,19,FALSE)</f>
        <v>0</v>
      </c>
      <c r="F521" s="287" t="e">
        <f>VLOOKUP(C521,Organización_Modular!$F$103:$G$133,2,FALSE)</f>
        <v>#N/A</v>
      </c>
      <c r="G521" s="25"/>
      <c r="H521" s="25"/>
      <c r="I521" s="25"/>
      <c r="J521" s="25"/>
      <c r="K521" s="25"/>
      <c r="L521" s="25"/>
      <c r="M521" s="25"/>
      <c r="N521" s="25"/>
      <c r="O521" s="25"/>
      <c r="P521" s="25"/>
      <c r="Q521" s="25"/>
      <c r="R521" s="25"/>
      <c r="S521" s="25"/>
      <c r="T521" s="25"/>
      <c r="U521" s="25"/>
      <c r="V521" s="25"/>
      <c r="W521" s="25"/>
      <c r="X521" s="25"/>
      <c r="Y521" s="25"/>
      <c r="Z521" s="25"/>
    </row>
    <row r="522" spans="1:26" ht="12.75" customHeight="1" x14ac:dyDescent="0.25">
      <c r="A522" s="283"/>
      <c r="B522" s="285"/>
      <c r="C522" s="203"/>
      <c r="D522" s="286">
        <f>VLOOKUP(C522,Itinerario!$D$117:$W$147,18,FALSE)</f>
        <v>0</v>
      </c>
      <c r="E522" s="287">
        <f>VLOOKUP(C522,Itinerario!$D$117:$W$147,19,FALSE)</f>
        <v>0</v>
      </c>
      <c r="F522" s="287" t="e">
        <f>VLOOKUP(C522,Organización_Modular!$F$103:$G$133,2,FALSE)</f>
        <v>#N/A</v>
      </c>
      <c r="G522" s="25"/>
      <c r="H522" s="25"/>
      <c r="I522" s="25"/>
      <c r="J522" s="25"/>
      <c r="K522" s="25"/>
      <c r="L522" s="25"/>
      <c r="M522" s="25"/>
      <c r="N522" s="25"/>
      <c r="O522" s="25"/>
      <c r="P522" s="25"/>
      <c r="Q522" s="25"/>
      <c r="R522" s="25"/>
      <c r="S522" s="25"/>
      <c r="T522" s="25"/>
      <c r="U522" s="25"/>
      <c r="V522" s="25"/>
      <c r="W522" s="25"/>
      <c r="X522" s="25"/>
      <c r="Y522" s="25"/>
      <c r="Z522" s="25"/>
    </row>
    <row r="523" spans="1:26" ht="12.75" customHeight="1" x14ac:dyDescent="0.25">
      <c r="A523" s="283"/>
      <c r="B523" s="285"/>
      <c r="C523" s="203"/>
      <c r="D523" s="286">
        <f>VLOOKUP(C523,Itinerario!$D$117:$W$147,18,FALSE)</f>
        <v>0</v>
      </c>
      <c r="E523" s="287">
        <f>VLOOKUP(C523,Itinerario!$D$117:$W$147,19,FALSE)</f>
        <v>0</v>
      </c>
      <c r="F523" s="287" t="e">
        <f>VLOOKUP(C523,Organización_Modular!$F$103:$G$133,2,FALSE)</f>
        <v>#N/A</v>
      </c>
      <c r="G523" s="25"/>
      <c r="H523" s="25"/>
      <c r="I523" s="25"/>
      <c r="J523" s="25"/>
      <c r="K523" s="25"/>
      <c r="L523" s="25"/>
      <c r="M523" s="25"/>
      <c r="N523" s="25"/>
      <c r="O523" s="25"/>
      <c r="P523" s="25"/>
      <c r="Q523" s="25"/>
      <c r="R523" s="25"/>
      <c r="S523" s="25"/>
      <c r="T523" s="25"/>
      <c r="U523" s="25"/>
      <c r="V523" s="25"/>
      <c r="W523" s="25"/>
      <c r="X523" s="25"/>
      <c r="Y523" s="25"/>
      <c r="Z523" s="25"/>
    </row>
    <row r="524" spans="1:26" ht="12.75" customHeight="1" x14ac:dyDescent="0.25">
      <c r="A524" s="283"/>
      <c r="B524" s="285"/>
      <c r="C524" s="203"/>
      <c r="D524" s="286">
        <f>VLOOKUP(C524,Itinerario!$D$117:$W$147,18,FALSE)</f>
        <v>0</v>
      </c>
      <c r="E524" s="287">
        <f>VLOOKUP(C524,Itinerario!$D$117:$W$147,19,FALSE)</f>
        <v>0</v>
      </c>
      <c r="F524" s="287" t="e">
        <f>VLOOKUP(C524,Organización_Modular!$F$103:$G$133,2,FALSE)</f>
        <v>#N/A</v>
      </c>
      <c r="G524" s="25"/>
      <c r="H524" s="25"/>
      <c r="I524" s="25"/>
      <c r="J524" s="25"/>
      <c r="K524" s="25"/>
      <c r="L524" s="25"/>
      <c r="M524" s="25"/>
      <c r="N524" s="25"/>
      <c r="O524" s="25"/>
      <c r="P524" s="25"/>
      <c r="Q524" s="25"/>
      <c r="R524" s="25"/>
      <c r="S524" s="25"/>
      <c r="T524" s="25"/>
      <c r="U524" s="25"/>
      <c r="V524" s="25"/>
      <c r="W524" s="25"/>
      <c r="X524" s="25"/>
      <c r="Y524" s="25"/>
      <c r="Z524" s="25"/>
    </row>
    <row r="525" spans="1:26" ht="12.75" customHeight="1" x14ac:dyDescent="0.25">
      <c r="A525" s="283"/>
      <c r="B525" s="285"/>
      <c r="C525" s="203"/>
      <c r="D525" s="286">
        <f>VLOOKUP(C525,Itinerario!$D$117:$W$147,18,FALSE)</f>
        <v>0</v>
      </c>
      <c r="E525" s="287">
        <f>VLOOKUP(C525,Itinerario!$D$117:$W$147,19,FALSE)</f>
        <v>0</v>
      </c>
      <c r="F525" s="287" t="e">
        <f>VLOOKUP(C525,Organización_Modular!$F$103:$G$133,2,FALSE)</f>
        <v>#N/A</v>
      </c>
      <c r="G525" s="25"/>
      <c r="H525" s="25"/>
      <c r="I525" s="25"/>
      <c r="J525" s="25"/>
      <c r="K525" s="25"/>
      <c r="L525" s="25"/>
      <c r="M525" s="25"/>
      <c r="N525" s="25"/>
      <c r="O525" s="25"/>
      <c r="P525" s="25"/>
      <c r="Q525" s="25"/>
      <c r="R525" s="25"/>
      <c r="S525" s="25"/>
      <c r="T525" s="25"/>
      <c r="U525" s="25"/>
      <c r="V525" s="25"/>
      <c r="W525" s="25"/>
      <c r="X525" s="25"/>
      <c r="Y525" s="25"/>
      <c r="Z525" s="25"/>
    </row>
    <row r="526" spans="1:26" ht="12.75" customHeight="1" x14ac:dyDescent="0.25">
      <c r="A526" s="283"/>
      <c r="B526" s="285"/>
      <c r="C526" s="203"/>
      <c r="D526" s="286">
        <f>VLOOKUP(C526,Itinerario!$D$117:$W$147,18,FALSE)</f>
        <v>0</v>
      </c>
      <c r="E526" s="287">
        <f>VLOOKUP(C526,Itinerario!$D$117:$W$147,19,FALSE)</f>
        <v>0</v>
      </c>
      <c r="F526" s="287" t="e">
        <f>VLOOKUP(C526,Organización_Modular!$F$103:$G$133,2,FALSE)</f>
        <v>#N/A</v>
      </c>
      <c r="G526" s="25"/>
      <c r="H526" s="25"/>
      <c r="I526" s="25"/>
      <c r="J526" s="25"/>
      <c r="K526" s="25"/>
      <c r="L526" s="25"/>
      <c r="M526" s="25"/>
      <c r="N526" s="25"/>
      <c r="O526" s="25"/>
      <c r="P526" s="25"/>
      <c r="Q526" s="25"/>
      <c r="R526" s="25"/>
      <c r="S526" s="25"/>
      <c r="T526" s="25"/>
      <c r="U526" s="25"/>
      <c r="V526" s="25"/>
      <c r="W526" s="25"/>
      <c r="X526" s="25"/>
      <c r="Y526" s="25"/>
      <c r="Z526" s="25"/>
    </row>
    <row r="527" spans="1:26" ht="12.75" customHeight="1" x14ac:dyDescent="0.25">
      <c r="A527" s="283"/>
      <c r="B527" s="285"/>
      <c r="C527" s="203"/>
      <c r="D527" s="286">
        <f>VLOOKUP(C527,Itinerario!$D$117:$W$147,18,FALSE)</f>
        <v>0</v>
      </c>
      <c r="E527" s="287">
        <f>VLOOKUP(C527,Itinerario!$D$117:$W$147,19,FALSE)</f>
        <v>0</v>
      </c>
      <c r="F527" s="287" t="e">
        <f>VLOOKUP(C527,Organización_Modular!$F$103:$G$133,2,FALSE)</f>
        <v>#N/A</v>
      </c>
      <c r="G527" s="25"/>
      <c r="H527" s="25"/>
      <c r="I527" s="25"/>
      <c r="J527" s="25"/>
      <c r="K527" s="25"/>
      <c r="L527" s="25"/>
      <c r="M527" s="25"/>
      <c r="N527" s="25"/>
      <c r="O527" s="25"/>
      <c r="P527" s="25"/>
      <c r="Q527" s="25"/>
      <c r="R527" s="25"/>
      <c r="S527" s="25"/>
      <c r="T527" s="25"/>
      <c r="U527" s="25"/>
      <c r="V527" s="25"/>
      <c r="W527" s="25"/>
      <c r="X527" s="25"/>
      <c r="Y527" s="25"/>
      <c r="Z527" s="25"/>
    </row>
    <row r="528" spans="1:26" ht="12.75" customHeight="1" x14ac:dyDescent="0.25">
      <c r="A528" s="283"/>
      <c r="B528" s="285"/>
      <c r="C528" s="203"/>
      <c r="D528" s="286">
        <f>VLOOKUP(C528,Itinerario!$D$117:$W$147,18,FALSE)</f>
        <v>0</v>
      </c>
      <c r="E528" s="287">
        <f>VLOOKUP(C528,Itinerario!$D$117:$W$147,19,FALSE)</f>
        <v>0</v>
      </c>
      <c r="F528" s="287" t="e">
        <f>VLOOKUP(C528,Organización_Modular!$F$103:$G$133,2,FALSE)</f>
        <v>#N/A</v>
      </c>
      <c r="G528" s="25"/>
      <c r="H528" s="25"/>
      <c r="I528" s="25"/>
      <c r="J528" s="25"/>
      <c r="K528" s="25"/>
      <c r="L528" s="25"/>
      <c r="M528" s="25"/>
      <c r="N528" s="25"/>
      <c r="O528" s="25"/>
      <c r="P528" s="25"/>
      <c r="Q528" s="25"/>
      <c r="R528" s="25"/>
      <c r="S528" s="25"/>
      <c r="T528" s="25"/>
      <c r="U528" s="25"/>
      <c r="V528" s="25"/>
      <c r="W528" s="25"/>
      <c r="X528" s="25"/>
      <c r="Y528" s="25"/>
      <c r="Z528" s="25"/>
    </row>
    <row r="529" spans="1:26" ht="12.75" customHeight="1" x14ac:dyDescent="0.25">
      <c r="A529" s="283"/>
      <c r="B529" s="285"/>
      <c r="C529" s="203"/>
      <c r="D529" s="286">
        <f>VLOOKUP(C529,Itinerario!$D$117:$W$147,18,FALSE)</f>
        <v>0</v>
      </c>
      <c r="E529" s="287">
        <f>VLOOKUP(C529,Itinerario!$D$117:$W$147,19,FALSE)</f>
        <v>0</v>
      </c>
      <c r="F529" s="287" t="e">
        <f>VLOOKUP(C529,Organización_Modular!$F$103:$G$133,2,FALSE)</f>
        <v>#N/A</v>
      </c>
      <c r="G529" s="25"/>
      <c r="H529" s="25"/>
      <c r="I529" s="25"/>
      <c r="J529" s="25"/>
      <c r="K529" s="25"/>
      <c r="L529" s="25"/>
      <c r="M529" s="25"/>
      <c r="N529" s="25"/>
      <c r="O529" s="25"/>
      <c r="P529" s="25"/>
      <c r="Q529" s="25"/>
      <c r="R529" s="25"/>
      <c r="S529" s="25"/>
      <c r="T529" s="25"/>
      <c r="U529" s="25"/>
      <c r="V529" s="25"/>
      <c r="W529" s="25"/>
      <c r="X529" s="25"/>
      <c r="Y529" s="25"/>
      <c r="Z529" s="25"/>
    </row>
    <row r="530" spans="1:26" ht="12.75" customHeight="1" x14ac:dyDescent="0.25">
      <c r="A530" s="283"/>
      <c r="B530" s="285"/>
      <c r="C530" s="203"/>
      <c r="D530" s="286">
        <f>VLOOKUP(C530,Itinerario!$D$117:$W$147,18,FALSE)</f>
        <v>0</v>
      </c>
      <c r="E530" s="287">
        <f>VLOOKUP(C530,Itinerario!$D$117:$W$147,19,FALSE)</f>
        <v>0</v>
      </c>
      <c r="F530" s="287" t="e">
        <f>VLOOKUP(C530,Organización_Modular!$F$103:$G$133,2,FALSE)</f>
        <v>#N/A</v>
      </c>
      <c r="G530" s="25"/>
      <c r="H530" s="25"/>
      <c r="I530" s="25"/>
      <c r="J530" s="25"/>
      <c r="K530" s="25"/>
      <c r="L530" s="25"/>
      <c r="M530" s="25"/>
      <c r="N530" s="25"/>
      <c r="O530" s="25"/>
      <c r="P530" s="25"/>
      <c r="Q530" s="25"/>
      <c r="R530" s="25"/>
      <c r="S530" s="25"/>
      <c r="T530" s="25"/>
      <c r="U530" s="25"/>
      <c r="V530" s="25"/>
      <c r="W530" s="25"/>
      <c r="X530" s="25"/>
      <c r="Y530" s="25"/>
      <c r="Z530" s="25"/>
    </row>
    <row r="531" spans="1:26" ht="12.75" customHeight="1" x14ac:dyDescent="0.25">
      <c r="A531" s="283"/>
      <c r="B531" s="285"/>
      <c r="C531" s="203"/>
      <c r="D531" s="286">
        <f>VLOOKUP(C531,Itinerario!$D$117:$W$147,18,FALSE)</f>
        <v>0</v>
      </c>
      <c r="E531" s="287">
        <f>VLOOKUP(C531,Itinerario!$D$117:$W$147,19,FALSE)</f>
        <v>0</v>
      </c>
      <c r="F531" s="287" t="e">
        <f>VLOOKUP(C531,Organización_Modular!$F$103:$G$133,2,FALSE)</f>
        <v>#N/A</v>
      </c>
      <c r="G531" s="25"/>
      <c r="H531" s="25"/>
      <c r="I531" s="25"/>
      <c r="J531" s="25"/>
      <c r="K531" s="25"/>
      <c r="L531" s="25"/>
      <c r="M531" s="25"/>
      <c r="N531" s="25"/>
      <c r="O531" s="25"/>
      <c r="P531" s="25"/>
      <c r="Q531" s="25"/>
      <c r="R531" s="25"/>
      <c r="S531" s="25"/>
      <c r="T531" s="25"/>
      <c r="U531" s="25"/>
      <c r="V531" s="25"/>
      <c r="W531" s="25"/>
      <c r="X531" s="25"/>
      <c r="Y531" s="25"/>
      <c r="Z531" s="25"/>
    </row>
    <row r="532" spans="1:26" ht="12.75" customHeight="1" x14ac:dyDescent="0.25">
      <c r="A532" s="283"/>
      <c r="B532" s="285"/>
      <c r="C532" s="203"/>
      <c r="D532" s="286">
        <f>VLOOKUP(C532,Itinerario!$D$117:$W$147,18,FALSE)</f>
        <v>0</v>
      </c>
      <c r="E532" s="287">
        <f>VLOOKUP(C532,Itinerario!$D$117:$W$147,19,FALSE)</f>
        <v>0</v>
      </c>
      <c r="F532" s="287" t="e">
        <f>VLOOKUP(C532,Organización_Modular!$F$103:$G$133,2,FALSE)</f>
        <v>#N/A</v>
      </c>
      <c r="G532" s="25"/>
      <c r="H532" s="25"/>
      <c r="I532" s="25"/>
      <c r="J532" s="25"/>
      <c r="K532" s="25"/>
      <c r="L532" s="25"/>
      <c r="M532" s="25"/>
      <c r="N532" s="25"/>
      <c r="O532" s="25"/>
      <c r="P532" s="25"/>
      <c r="Q532" s="25"/>
      <c r="R532" s="25"/>
      <c r="S532" s="25"/>
      <c r="T532" s="25"/>
      <c r="U532" s="25"/>
      <c r="V532" s="25"/>
      <c r="W532" s="25"/>
      <c r="X532" s="25"/>
      <c r="Y532" s="25"/>
      <c r="Z532" s="25"/>
    </row>
    <row r="533" spans="1:26" ht="12.75" customHeight="1" x14ac:dyDescent="0.25">
      <c r="A533" s="283"/>
      <c r="B533" s="285"/>
      <c r="C533" s="203"/>
      <c r="D533" s="286">
        <f>VLOOKUP(C533,Itinerario!$D$117:$W$147,18,FALSE)</f>
        <v>0</v>
      </c>
      <c r="E533" s="287">
        <f>VLOOKUP(C533,Itinerario!$D$117:$W$147,19,FALSE)</f>
        <v>0</v>
      </c>
      <c r="F533" s="287" t="e">
        <f>VLOOKUP(C533,Organización_Modular!$F$103:$G$133,2,FALSE)</f>
        <v>#N/A</v>
      </c>
      <c r="G533" s="25"/>
      <c r="H533" s="25"/>
      <c r="I533" s="25"/>
      <c r="J533" s="25"/>
      <c r="K533" s="25"/>
      <c r="L533" s="25"/>
      <c r="M533" s="25"/>
      <c r="N533" s="25"/>
      <c r="O533" s="25"/>
      <c r="P533" s="25"/>
      <c r="Q533" s="25"/>
      <c r="R533" s="25"/>
      <c r="S533" s="25"/>
      <c r="T533" s="25"/>
      <c r="U533" s="25"/>
      <c r="V533" s="25"/>
      <c r="W533" s="25"/>
      <c r="X533" s="25"/>
      <c r="Y533" s="25"/>
      <c r="Z533" s="25"/>
    </row>
    <row r="534" spans="1:26" ht="12.75" customHeight="1" x14ac:dyDescent="0.25">
      <c r="A534" s="283"/>
      <c r="B534" s="285"/>
      <c r="C534" s="203"/>
      <c r="D534" s="286">
        <f>VLOOKUP(C534,Itinerario!$D$117:$W$147,18,FALSE)</f>
        <v>0</v>
      </c>
      <c r="E534" s="287">
        <f>VLOOKUP(C534,Itinerario!$D$117:$W$147,19,FALSE)</f>
        <v>0</v>
      </c>
      <c r="F534" s="287" t="e">
        <f>VLOOKUP(C534,Organización_Modular!$F$103:$G$133,2,FALSE)</f>
        <v>#N/A</v>
      </c>
      <c r="G534" s="25"/>
      <c r="H534" s="25"/>
      <c r="I534" s="25"/>
      <c r="J534" s="25"/>
      <c r="K534" s="25"/>
      <c r="L534" s="25"/>
      <c r="M534" s="25"/>
      <c r="N534" s="25"/>
      <c r="O534" s="25"/>
      <c r="P534" s="25"/>
      <c r="Q534" s="25"/>
      <c r="R534" s="25"/>
      <c r="S534" s="25"/>
      <c r="T534" s="25"/>
      <c r="U534" s="25"/>
      <c r="V534" s="25"/>
      <c r="W534" s="25"/>
      <c r="X534" s="25"/>
      <c r="Y534" s="25"/>
      <c r="Z534" s="25"/>
    </row>
    <row r="535" spans="1:26" ht="12.75" customHeight="1" x14ac:dyDescent="0.25">
      <c r="A535" s="283"/>
      <c r="B535" s="285"/>
      <c r="C535" s="203"/>
      <c r="D535" s="286">
        <f>VLOOKUP(C535,Itinerario!$D$117:$W$147,18,FALSE)</f>
        <v>0</v>
      </c>
      <c r="E535" s="287">
        <f>VLOOKUP(C535,Itinerario!$D$117:$W$147,19,FALSE)</f>
        <v>0</v>
      </c>
      <c r="F535" s="287" t="e">
        <f>VLOOKUP(C535,Organización_Modular!$F$103:$G$133,2,FALSE)</f>
        <v>#N/A</v>
      </c>
      <c r="G535" s="25"/>
      <c r="H535" s="25"/>
      <c r="I535" s="25"/>
      <c r="J535" s="25"/>
      <c r="K535" s="25"/>
      <c r="L535" s="25"/>
      <c r="M535" s="25"/>
      <c r="N535" s="25"/>
      <c r="O535" s="25"/>
      <c r="P535" s="25"/>
      <c r="Q535" s="25"/>
      <c r="R535" s="25"/>
      <c r="S535" s="25"/>
      <c r="T535" s="25"/>
      <c r="U535" s="25"/>
      <c r="V535" s="25"/>
      <c r="W535" s="25"/>
      <c r="X535" s="25"/>
      <c r="Y535" s="25"/>
      <c r="Z535" s="25"/>
    </row>
    <row r="536" spans="1:26" ht="12.75" customHeight="1" x14ac:dyDescent="0.25">
      <c r="A536" s="283"/>
      <c r="B536" s="285"/>
      <c r="C536" s="203"/>
      <c r="D536" s="286">
        <f>VLOOKUP(C536,Itinerario!$D$117:$W$147,18,FALSE)</f>
        <v>0</v>
      </c>
      <c r="E536" s="287">
        <f>VLOOKUP(C536,Itinerario!$D$117:$W$147,19,FALSE)</f>
        <v>0</v>
      </c>
      <c r="F536" s="287" t="e">
        <f>VLOOKUP(C536,Organización_Modular!$F$103:$G$133,2,FALSE)</f>
        <v>#N/A</v>
      </c>
      <c r="G536" s="25"/>
      <c r="H536" s="25"/>
      <c r="I536" s="25"/>
      <c r="J536" s="25"/>
      <c r="K536" s="25"/>
      <c r="L536" s="25"/>
      <c r="M536" s="25"/>
      <c r="N536" s="25"/>
      <c r="O536" s="25"/>
      <c r="P536" s="25"/>
      <c r="Q536" s="25"/>
      <c r="R536" s="25"/>
      <c r="S536" s="25"/>
      <c r="T536" s="25"/>
      <c r="U536" s="25"/>
      <c r="V536" s="25"/>
      <c r="W536" s="25"/>
      <c r="X536" s="25"/>
      <c r="Y536" s="25"/>
      <c r="Z536" s="25"/>
    </row>
    <row r="537" spans="1:26" ht="12.75" customHeight="1" x14ac:dyDescent="0.25">
      <c r="A537" s="283"/>
      <c r="B537" s="285"/>
      <c r="C537" s="203"/>
      <c r="D537" s="286">
        <f>VLOOKUP(C537,Itinerario!$D$117:$W$147,18,FALSE)</f>
        <v>0</v>
      </c>
      <c r="E537" s="287">
        <f>VLOOKUP(C537,Itinerario!$D$117:$W$147,19,FALSE)</f>
        <v>0</v>
      </c>
      <c r="F537" s="287" t="e">
        <f>VLOOKUP(C537,Organización_Modular!$F$103:$G$133,2,FALSE)</f>
        <v>#N/A</v>
      </c>
      <c r="G537" s="25"/>
      <c r="H537" s="25"/>
      <c r="I537" s="25"/>
      <c r="J537" s="25"/>
      <c r="K537" s="25"/>
      <c r="L537" s="25"/>
      <c r="M537" s="25"/>
      <c r="N537" s="25"/>
      <c r="O537" s="25"/>
      <c r="P537" s="25"/>
      <c r="Q537" s="25"/>
      <c r="R537" s="25"/>
      <c r="S537" s="25"/>
      <c r="T537" s="25"/>
      <c r="U537" s="25"/>
      <c r="V537" s="25"/>
      <c r="W537" s="25"/>
      <c r="X537" s="25"/>
      <c r="Y537" s="25"/>
      <c r="Z537" s="25"/>
    </row>
    <row r="538" spans="1:26" ht="12.75" customHeight="1" x14ac:dyDescent="0.25">
      <c r="A538" s="283"/>
      <c r="B538" s="285"/>
      <c r="C538" s="203"/>
      <c r="D538" s="286">
        <f>VLOOKUP(C538,Itinerario!$D$117:$W$147,18,FALSE)</f>
        <v>0</v>
      </c>
      <c r="E538" s="287">
        <f>VLOOKUP(C538,Itinerario!$D$117:$W$147,19,FALSE)</f>
        <v>0</v>
      </c>
      <c r="F538" s="287" t="e">
        <f>VLOOKUP(C538,Organización_Modular!$F$103:$G$133,2,FALSE)</f>
        <v>#N/A</v>
      </c>
      <c r="G538" s="25"/>
      <c r="H538" s="25"/>
      <c r="I538" s="25"/>
      <c r="J538" s="25"/>
      <c r="K538" s="25"/>
      <c r="L538" s="25"/>
      <c r="M538" s="25"/>
      <c r="N538" s="25"/>
      <c r="O538" s="25"/>
      <c r="P538" s="25"/>
      <c r="Q538" s="25"/>
      <c r="R538" s="25"/>
      <c r="S538" s="25"/>
      <c r="T538" s="25"/>
      <c r="U538" s="25"/>
      <c r="V538" s="25"/>
      <c r="W538" s="25"/>
      <c r="X538" s="25"/>
      <c r="Y538" s="25"/>
      <c r="Z538" s="25"/>
    </row>
    <row r="539" spans="1:26" ht="12.75" customHeight="1" x14ac:dyDescent="0.25">
      <c r="A539" s="283"/>
      <c r="B539" s="285"/>
      <c r="C539" s="203"/>
      <c r="D539" s="286">
        <f>VLOOKUP(C539,Itinerario!$D$117:$W$147,18,FALSE)</f>
        <v>0</v>
      </c>
      <c r="E539" s="287">
        <f>VLOOKUP(C539,Itinerario!$D$117:$W$147,19,FALSE)</f>
        <v>0</v>
      </c>
      <c r="F539" s="287" t="e">
        <f>VLOOKUP(C539,Organización_Modular!$F$103:$G$133,2,FALSE)</f>
        <v>#N/A</v>
      </c>
      <c r="G539" s="25"/>
      <c r="H539" s="25"/>
      <c r="I539" s="25"/>
      <c r="J539" s="25"/>
      <c r="K539" s="25"/>
      <c r="L539" s="25"/>
      <c r="M539" s="25"/>
      <c r="N539" s="25"/>
      <c r="O539" s="25"/>
      <c r="P539" s="25"/>
      <c r="Q539" s="25"/>
      <c r="R539" s="25"/>
      <c r="S539" s="25"/>
      <c r="T539" s="25"/>
      <c r="U539" s="25"/>
      <c r="V539" s="25"/>
      <c r="W539" s="25"/>
      <c r="X539" s="25"/>
      <c r="Y539" s="25"/>
      <c r="Z539" s="25"/>
    </row>
    <row r="540" spans="1:26" ht="12.75" customHeight="1" x14ac:dyDescent="0.25">
      <c r="A540" s="283"/>
      <c r="B540" s="285"/>
      <c r="C540" s="203"/>
      <c r="D540" s="286">
        <f>VLOOKUP(C540,Itinerario!$D$117:$W$147,18,FALSE)</f>
        <v>0</v>
      </c>
      <c r="E540" s="287">
        <f>VLOOKUP(C540,Itinerario!$D$117:$W$147,19,FALSE)</f>
        <v>0</v>
      </c>
      <c r="F540" s="287" t="e">
        <f>VLOOKUP(C540,Organización_Modular!$F$103:$G$133,2,FALSE)</f>
        <v>#N/A</v>
      </c>
      <c r="G540" s="25"/>
      <c r="H540" s="25"/>
      <c r="I540" s="25"/>
      <c r="J540" s="25"/>
      <c r="K540" s="25"/>
      <c r="L540" s="25"/>
      <c r="M540" s="25"/>
      <c r="N540" s="25"/>
      <c r="O540" s="25"/>
      <c r="P540" s="25"/>
      <c r="Q540" s="25"/>
      <c r="R540" s="25"/>
      <c r="S540" s="25"/>
      <c r="T540" s="25"/>
      <c r="U540" s="25"/>
      <c r="V540" s="25"/>
      <c r="W540" s="25"/>
      <c r="X540" s="25"/>
      <c r="Y540" s="25"/>
      <c r="Z540" s="25"/>
    </row>
    <row r="541" spans="1:26" ht="12.75" customHeight="1" x14ac:dyDescent="0.25">
      <c r="A541" s="283"/>
      <c r="B541" s="285"/>
      <c r="C541" s="203"/>
      <c r="D541" s="286">
        <f>VLOOKUP(C541,Itinerario!$D$117:$W$147,18,FALSE)</f>
        <v>0</v>
      </c>
      <c r="E541" s="287">
        <f>VLOOKUP(C541,Itinerario!$D$117:$W$147,19,FALSE)</f>
        <v>0</v>
      </c>
      <c r="F541" s="287" t="e">
        <f>VLOOKUP(C541,Organización_Modular!$F$103:$G$133,2,FALSE)</f>
        <v>#N/A</v>
      </c>
      <c r="G541" s="25"/>
      <c r="H541" s="25"/>
      <c r="I541" s="25"/>
      <c r="J541" s="25"/>
      <c r="K541" s="25"/>
      <c r="L541" s="25"/>
      <c r="M541" s="25"/>
      <c r="N541" s="25"/>
      <c r="O541" s="25"/>
      <c r="P541" s="25"/>
      <c r="Q541" s="25"/>
      <c r="R541" s="25"/>
      <c r="S541" s="25"/>
      <c r="T541" s="25"/>
      <c r="U541" s="25"/>
      <c r="V541" s="25"/>
      <c r="W541" s="25"/>
      <c r="X541" s="25"/>
      <c r="Y541" s="25"/>
      <c r="Z541" s="25"/>
    </row>
    <row r="542" spans="1:26" ht="12.75" customHeight="1" x14ac:dyDescent="0.25">
      <c r="A542" s="283"/>
      <c r="B542" s="285"/>
      <c r="C542" s="203"/>
      <c r="D542" s="286">
        <f>VLOOKUP(C542,Itinerario!$D$117:$W$147,18,FALSE)</f>
        <v>0</v>
      </c>
      <c r="E542" s="287">
        <f>VLOOKUP(C542,Itinerario!$D$117:$W$147,19,FALSE)</f>
        <v>0</v>
      </c>
      <c r="F542" s="287" t="e">
        <f>VLOOKUP(C542,Organización_Modular!$F$103:$G$133,2,FALSE)</f>
        <v>#N/A</v>
      </c>
      <c r="G542" s="25"/>
      <c r="H542" s="25"/>
      <c r="I542" s="25"/>
      <c r="J542" s="25"/>
      <c r="K542" s="25"/>
      <c r="L542" s="25"/>
      <c r="M542" s="25"/>
      <c r="N542" s="25"/>
      <c r="O542" s="25"/>
      <c r="P542" s="25"/>
      <c r="Q542" s="25"/>
      <c r="R542" s="25"/>
      <c r="S542" s="25"/>
      <c r="T542" s="25"/>
      <c r="U542" s="25"/>
      <c r="V542" s="25"/>
      <c r="W542" s="25"/>
      <c r="X542" s="25"/>
      <c r="Y542" s="25"/>
      <c r="Z542" s="25"/>
    </row>
    <row r="543" spans="1:26" ht="12.75" customHeight="1" x14ac:dyDescent="0.25">
      <c r="A543" s="283"/>
      <c r="B543" s="285"/>
      <c r="C543" s="203"/>
      <c r="D543" s="286">
        <f>VLOOKUP(C543,Itinerario!$D$117:$W$147,18,FALSE)</f>
        <v>0</v>
      </c>
      <c r="E543" s="287">
        <f>VLOOKUP(C543,Itinerario!$D$117:$W$147,19,FALSE)</f>
        <v>0</v>
      </c>
      <c r="F543" s="287" t="e">
        <f>VLOOKUP(C543,Organización_Modular!$F$103:$G$133,2,FALSE)</f>
        <v>#N/A</v>
      </c>
      <c r="G543" s="25"/>
      <c r="H543" s="25"/>
      <c r="I543" s="25"/>
      <c r="J543" s="25"/>
      <c r="K543" s="25"/>
      <c r="L543" s="25"/>
      <c r="M543" s="25"/>
      <c r="N543" s="25"/>
      <c r="O543" s="25"/>
      <c r="P543" s="25"/>
      <c r="Q543" s="25"/>
      <c r="R543" s="25"/>
      <c r="S543" s="25"/>
      <c r="T543" s="25"/>
      <c r="U543" s="25"/>
      <c r="V543" s="25"/>
      <c r="W543" s="25"/>
      <c r="X543" s="25"/>
      <c r="Y543" s="25"/>
      <c r="Z543" s="25"/>
    </row>
    <row r="544" spans="1:26" ht="12.75" customHeight="1" x14ac:dyDescent="0.25">
      <c r="A544" s="283"/>
      <c r="B544" s="285"/>
      <c r="C544" s="203"/>
      <c r="D544" s="286">
        <f>VLOOKUP(C544,Itinerario!$D$117:$W$147,18,FALSE)</f>
        <v>0</v>
      </c>
      <c r="E544" s="287">
        <f>VLOOKUP(C544,Itinerario!$D$117:$W$147,19,FALSE)</f>
        <v>0</v>
      </c>
      <c r="F544" s="287" t="e">
        <f>VLOOKUP(C544,Organización_Modular!$F$103:$G$133,2,FALSE)</f>
        <v>#N/A</v>
      </c>
      <c r="G544" s="25"/>
      <c r="H544" s="25"/>
      <c r="I544" s="25"/>
      <c r="J544" s="25"/>
      <c r="K544" s="25"/>
      <c r="L544" s="25"/>
      <c r="M544" s="25"/>
      <c r="N544" s="25"/>
      <c r="O544" s="25"/>
      <c r="P544" s="25"/>
      <c r="Q544" s="25"/>
      <c r="R544" s="25"/>
      <c r="S544" s="25"/>
      <c r="T544" s="25"/>
      <c r="U544" s="25"/>
      <c r="V544" s="25"/>
      <c r="W544" s="25"/>
      <c r="X544" s="25"/>
      <c r="Y544" s="25"/>
      <c r="Z544" s="25"/>
    </row>
    <row r="545" spans="1:26" ht="12.75" customHeight="1" x14ac:dyDescent="0.25">
      <c r="A545" s="283"/>
      <c r="B545" s="285"/>
      <c r="C545" s="203"/>
      <c r="D545" s="286">
        <f>VLOOKUP(C545,Itinerario!$D$117:$W$147,18,FALSE)</f>
        <v>0</v>
      </c>
      <c r="E545" s="287">
        <f>VLOOKUP(C545,Itinerario!$D$117:$W$147,19,FALSE)</f>
        <v>0</v>
      </c>
      <c r="F545" s="287" t="e">
        <f>VLOOKUP(C545,Organización_Modular!$F$103:$G$133,2,FALSE)</f>
        <v>#N/A</v>
      </c>
      <c r="G545" s="25"/>
      <c r="H545" s="25"/>
      <c r="I545" s="25"/>
      <c r="J545" s="25"/>
      <c r="K545" s="25"/>
      <c r="L545" s="25"/>
      <c r="M545" s="25"/>
      <c r="N545" s="25"/>
      <c r="O545" s="25"/>
      <c r="P545" s="25"/>
      <c r="Q545" s="25"/>
      <c r="R545" s="25"/>
      <c r="S545" s="25"/>
      <c r="T545" s="25"/>
      <c r="U545" s="25"/>
      <c r="V545" s="25"/>
      <c r="W545" s="25"/>
      <c r="X545" s="25"/>
      <c r="Y545" s="25"/>
      <c r="Z545" s="25"/>
    </row>
    <row r="546" spans="1:26" ht="12.75" customHeight="1" x14ac:dyDescent="0.25">
      <c r="A546" s="283"/>
      <c r="B546" s="285"/>
      <c r="C546" s="203"/>
      <c r="D546" s="286">
        <f>VLOOKUP(C546,Itinerario!$D$117:$W$147,18,FALSE)</f>
        <v>0</v>
      </c>
      <c r="E546" s="287">
        <f>VLOOKUP(C546,Itinerario!$D$117:$W$147,19,FALSE)</f>
        <v>0</v>
      </c>
      <c r="F546" s="287" t="e">
        <f>VLOOKUP(C546,Organización_Modular!$F$103:$G$133,2,FALSE)</f>
        <v>#N/A</v>
      </c>
      <c r="G546" s="25"/>
      <c r="H546" s="25"/>
      <c r="I546" s="25"/>
      <c r="J546" s="25"/>
      <c r="K546" s="25"/>
      <c r="L546" s="25"/>
      <c r="M546" s="25"/>
      <c r="N546" s="25"/>
      <c r="O546" s="25"/>
      <c r="P546" s="25"/>
      <c r="Q546" s="25"/>
      <c r="R546" s="25"/>
      <c r="S546" s="25"/>
      <c r="T546" s="25"/>
      <c r="U546" s="25"/>
      <c r="V546" s="25"/>
      <c r="W546" s="25"/>
      <c r="X546" s="25"/>
      <c r="Y546" s="25"/>
      <c r="Z546" s="25"/>
    </row>
    <row r="547" spans="1:26" ht="12.75" customHeight="1" x14ac:dyDescent="0.25">
      <c r="A547" s="283"/>
      <c r="B547" s="285"/>
      <c r="C547" s="203"/>
      <c r="D547" s="286">
        <f>VLOOKUP(C547,Itinerario!$D$117:$W$147,18,FALSE)</f>
        <v>0</v>
      </c>
      <c r="E547" s="287">
        <f>VLOOKUP(C547,Itinerario!$D$117:$W$147,19,FALSE)</f>
        <v>0</v>
      </c>
      <c r="F547" s="287" t="e">
        <f>VLOOKUP(C547,Organización_Modular!$F$103:$G$133,2,FALSE)</f>
        <v>#N/A</v>
      </c>
      <c r="G547" s="25"/>
      <c r="H547" s="25"/>
      <c r="I547" s="25"/>
      <c r="J547" s="25"/>
      <c r="K547" s="25"/>
      <c r="L547" s="25"/>
      <c r="M547" s="25"/>
      <c r="N547" s="25"/>
      <c r="O547" s="25"/>
      <c r="P547" s="25"/>
      <c r="Q547" s="25"/>
      <c r="R547" s="25"/>
      <c r="S547" s="25"/>
      <c r="T547" s="25"/>
      <c r="U547" s="25"/>
      <c r="V547" s="25"/>
      <c r="W547" s="25"/>
      <c r="X547" s="25"/>
      <c r="Y547" s="25"/>
      <c r="Z547" s="25"/>
    </row>
    <row r="548" spans="1:26" ht="12.75" customHeight="1" x14ac:dyDescent="0.25">
      <c r="A548" s="283"/>
      <c r="B548" s="285"/>
      <c r="C548" s="203"/>
      <c r="D548" s="286">
        <f>VLOOKUP(C548,Itinerario!$D$117:$W$147,18,FALSE)</f>
        <v>0</v>
      </c>
      <c r="E548" s="287">
        <f>VLOOKUP(C548,Itinerario!$D$117:$W$147,19,FALSE)</f>
        <v>0</v>
      </c>
      <c r="F548" s="287" t="e">
        <f>VLOOKUP(C548,Organización_Modular!$F$103:$G$133,2,FALSE)</f>
        <v>#N/A</v>
      </c>
      <c r="G548" s="25"/>
      <c r="H548" s="25"/>
      <c r="I548" s="25"/>
      <c r="J548" s="25"/>
      <c r="K548" s="25"/>
      <c r="L548" s="25"/>
      <c r="M548" s="25"/>
      <c r="N548" s="25"/>
      <c r="O548" s="25"/>
      <c r="P548" s="25"/>
      <c r="Q548" s="25"/>
      <c r="R548" s="25"/>
      <c r="S548" s="25"/>
      <c r="T548" s="25"/>
      <c r="U548" s="25"/>
      <c r="V548" s="25"/>
      <c r="W548" s="25"/>
      <c r="X548" s="25"/>
      <c r="Y548" s="25"/>
      <c r="Z548" s="25"/>
    </row>
    <row r="549" spans="1:26" ht="12.75" customHeight="1" x14ac:dyDescent="0.25">
      <c r="A549" s="283"/>
      <c r="B549" s="285"/>
      <c r="C549" s="203"/>
      <c r="D549" s="286">
        <f>VLOOKUP(C549,Itinerario!$D$117:$W$147,18,FALSE)</f>
        <v>0</v>
      </c>
      <c r="E549" s="287">
        <f>VLOOKUP(C549,Itinerario!$D$117:$W$147,19,FALSE)</f>
        <v>0</v>
      </c>
      <c r="F549" s="287" t="e">
        <f>VLOOKUP(C549,Organización_Modular!$F$103:$G$133,2,FALSE)</f>
        <v>#N/A</v>
      </c>
      <c r="G549" s="25"/>
      <c r="H549" s="25"/>
      <c r="I549" s="25"/>
      <c r="J549" s="25"/>
      <c r="K549" s="25"/>
      <c r="L549" s="25"/>
      <c r="M549" s="25"/>
      <c r="N549" s="25"/>
      <c r="O549" s="25"/>
      <c r="P549" s="25"/>
      <c r="Q549" s="25"/>
      <c r="R549" s="25"/>
      <c r="S549" s="25"/>
      <c r="T549" s="25"/>
      <c r="U549" s="25"/>
      <c r="V549" s="25"/>
      <c r="W549" s="25"/>
      <c r="X549" s="25"/>
      <c r="Y549" s="25"/>
      <c r="Z549" s="25"/>
    </row>
    <row r="550" spans="1:26" ht="12.75" customHeight="1" x14ac:dyDescent="0.25">
      <c r="A550" s="283"/>
      <c r="B550" s="285"/>
      <c r="C550" s="203"/>
      <c r="D550" s="286">
        <f>VLOOKUP(C550,Itinerario!$D$117:$W$147,18,FALSE)</f>
        <v>0</v>
      </c>
      <c r="E550" s="287">
        <f>VLOOKUP(C550,Itinerario!$D$117:$W$147,19,FALSE)</f>
        <v>0</v>
      </c>
      <c r="F550" s="287" t="e">
        <f>VLOOKUP(C550,Organización_Modular!$F$103:$G$133,2,FALSE)</f>
        <v>#N/A</v>
      </c>
      <c r="G550" s="25"/>
      <c r="H550" s="25"/>
      <c r="I550" s="25"/>
      <c r="J550" s="25"/>
      <c r="K550" s="25"/>
      <c r="L550" s="25"/>
      <c r="M550" s="25"/>
      <c r="N550" s="25"/>
      <c r="O550" s="25"/>
      <c r="P550" s="25"/>
      <c r="Q550" s="25"/>
      <c r="R550" s="25"/>
      <c r="S550" s="25"/>
      <c r="T550" s="25"/>
      <c r="U550" s="25"/>
      <c r="V550" s="25"/>
      <c r="W550" s="25"/>
      <c r="X550" s="25"/>
      <c r="Y550" s="25"/>
      <c r="Z550" s="25"/>
    </row>
    <row r="551" spans="1:26" ht="12.75" customHeight="1" x14ac:dyDescent="0.25">
      <c r="A551" s="283"/>
      <c r="B551" s="285"/>
      <c r="C551" s="203"/>
      <c r="D551" s="286">
        <f>VLOOKUP(C551,Itinerario!$D$117:$W$147,18,FALSE)</f>
        <v>0</v>
      </c>
      <c r="E551" s="287">
        <f>VLOOKUP(C551,Itinerario!$D$117:$W$147,19,FALSE)</f>
        <v>0</v>
      </c>
      <c r="F551" s="287" t="e">
        <f>VLOOKUP(C551,Organización_Modular!$F$103:$G$133,2,FALSE)</f>
        <v>#N/A</v>
      </c>
      <c r="G551" s="25"/>
      <c r="H551" s="25"/>
      <c r="I551" s="25"/>
      <c r="J551" s="25"/>
      <c r="K551" s="25"/>
      <c r="L551" s="25"/>
      <c r="M551" s="25"/>
      <c r="N551" s="25"/>
      <c r="O551" s="25"/>
      <c r="P551" s="25"/>
      <c r="Q551" s="25"/>
      <c r="R551" s="25"/>
      <c r="S551" s="25"/>
      <c r="T551" s="25"/>
      <c r="U551" s="25"/>
      <c r="V551" s="25"/>
      <c r="W551" s="25"/>
      <c r="X551" s="25"/>
      <c r="Y551" s="25"/>
      <c r="Z551" s="25"/>
    </row>
    <row r="552" spans="1:26" ht="12.75" customHeight="1" x14ac:dyDescent="0.25">
      <c r="A552" s="283"/>
      <c r="B552" s="285"/>
      <c r="C552" s="203"/>
      <c r="D552" s="286">
        <f>VLOOKUP(C552,Itinerario!$D$117:$W$147,18,FALSE)</f>
        <v>0</v>
      </c>
      <c r="E552" s="287">
        <f>VLOOKUP(C552,Itinerario!$D$117:$W$147,19,FALSE)</f>
        <v>0</v>
      </c>
      <c r="F552" s="287" t="e">
        <f>VLOOKUP(C552,Organización_Modular!$F$103:$G$133,2,FALSE)</f>
        <v>#N/A</v>
      </c>
      <c r="G552" s="25"/>
      <c r="H552" s="25"/>
      <c r="I552" s="25"/>
      <c r="J552" s="25"/>
      <c r="K552" s="25"/>
      <c r="L552" s="25"/>
      <c r="M552" s="25"/>
      <c r="N552" s="25"/>
      <c r="O552" s="25"/>
      <c r="P552" s="25"/>
      <c r="Q552" s="25"/>
      <c r="R552" s="25"/>
      <c r="S552" s="25"/>
      <c r="T552" s="25"/>
      <c r="U552" s="25"/>
      <c r="V552" s="25"/>
      <c r="W552" s="25"/>
      <c r="X552" s="25"/>
      <c r="Y552" s="25"/>
      <c r="Z552" s="25"/>
    </row>
    <row r="553" spans="1:26" ht="12.75" customHeight="1" x14ac:dyDescent="0.25">
      <c r="A553" s="283"/>
      <c r="B553" s="285"/>
      <c r="C553" s="203"/>
      <c r="D553" s="286">
        <f>VLOOKUP(C553,Itinerario!$D$117:$W$147,18,FALSE)</f>
        <v>0</v>
      </c>
      <c r="E553" s="287">
        <f>VLOOKUP(C553,Itinerario!$D$117:$W$147,19,FALSE)</f>
        <v>0</v>
      </c>
      <c r="F553" s="287" t="e">
        <f>VLOOKUP(C553,Organización_Modular!$F$103:$G$133,2,FALSE)</f>
        <v>#N/A</v>
      </c>
      <c r="G553" s="25"/>
      <c r="H553" s="25"/>
      <c r="I553" s="25"/>
      <c r="J553" s="25"/>
      <c r="K553" s="25"/>
      <c r="L553" s="25"/>
      <c r="M553" s="25"/>
      <c r="N553" s="25"/>
      <c r="O553" s="25"/>
      <c r="P553" s="25"/>
      <c r="Q553" s="25"/>
      <c r="R553" s="25"/>
      <c r="S553" s="25"/>
      <c r="T553" s="25"/>
      <c r="U553" s="25"/>
      <c r="V553" s="25"/>
      <c r="W553" s="25"/>
      <c r="X553" s="25"/>
      <c r="Y553" s="25"/>
      <c r="Z553" s="25"/>
    </row>
    <row r="554" spans="1:26" ht="12.75" customHeight="1" x14ac:dyDescent="0.25">
      <c r="A554" s="283"/>
      <c r="B554" s="285"/>
      <c r="C554" s="203"/>
      <c r="D554" s="286">
        <f>VLOOKUP(C554,Itinerario!$D$117:$W$147,18,FALSE)</f>
        <v>0</v>
      </c>
      <c r="E554" s="287">
        <f>VLOOKUP(C554,Itinerario!$D$117:$W$147,19,FALSE)</f>
        <v>0</v>
      </c>
      <c r="F554" s="287" t="e">
        <f>VLOOKUP(C554,Organización_Modular!$F$103:$G$133,2,FALSE)</f>
        <v>#N/A</v>
      </c>
      <c r="G554" s="25"/>
      <c r="H554" s="25"/>
      <c r="I554" s="25"/>
      <c r="J554" s="25"/>
      <c r="K554" s="25"/>
      <c r="L554" s="25"/>
      <c r="M554" s="25"/>
      <c r="N554" s="25"/>
      <c r="O554" s="25"/>
      <c r="P554" s="25"/>
      <c r="Q554" s="25"/>
      <c r="R554" s="25"/>
      <c r="S554" s="25"/>
      <c r="T554" s="25"/>
      <c r="U554" s="25"/>
      <c r="V554" s="25"/>
      <c r="W554" s="25"/>
      <c r="X554" s="25"/>
      <c r="Y554" s="25"/>
      <c r="Z554" s="25"/>
    </row>
    <row r="555" spans="1:26" ht="12.75" customHeight="1" x14ac:dyDescent="0.25">
      <c r="A555" s="283"/>
      <c r="B555" s="285"/>
      <c r="C555" s="203"/>
      <c r="D555" s="286">
        <f>VLOOKUP(C555,Itinerario!$D$117:$W$147,18,FALSE)</f>
        <v>0</v>
      </c>
      <c r="E555" s="287">
        <f>VLOOKUP(C555,Itinerario!$D$117:$W$147,19,FALSE)</f>
        <v>0</v>
      </c>
      <c r="F555" s="287" t="e">
        <f>VLOOKUP(C555,Organización_Modular!$F$103:$G$133,2,FALSE)</f>
        <v>#N/A</v>
      </c>
      <c r="G555" s="25"/>
      <c r="H555" s="25"/>
      <c r="I555" s="25"/>
      <c r="J555" s="25"/>
      <c r="K555" s="25"/>
      <c r="L555" s="25"/>
      <c r="M555" s="25"/>
      <c r="N555" s="25"/>
      <c r="O555" s="25"/>
      <c r="P555" s="25"/>
      <c r="Q555" s="25"/>
      <c r="R555" s="25"/>
      <c r="S555" s="25"/>
      <c r="T555" s="25"/>
      <c r="U555" s="25"/>
      <c r="V555" s="25"/>
      <c r="W555" s="25"/>
      <c r="X555" s="25"/>
      <c r="Y555" s="25"/>
      <c r="Z555" s="25"/>
    </row>
    <row r="556" spans="1:26" ht="12.75" customHeight="1" x14ac:dyDescent="0.25">
      <c r="A556" s="283"/>
      <c r="B556" s="285"/>
      <c r="C556" s="203"/>
      <c r="D556" s="286">
        <f>VLOOKUP(C556,Itinerario!$D$117:$W$147,18,FALSE)</f>
        <v>0</v>
      </c>
      <c r="E556" s="287">
        <f>VLOOKUP(C556,Itinerario!$D$117:$W$147,19,FALSE)</f>
        <v>0</v>
      </c>
      <c r="F556" s="287" t="e">
        <f>VLOOKUP(C556,Organización_Modular!$F$103:$G$133,2,FALSE)</f>
        <v>#N/A</v>
      </c>
      <c r="G556" s="25"/>
      <c r="H556" s="25"/>
      <c r="I556" s="25"/>
      <c r="J556" s="25"/>
      <c r="K556" s="25"/>
      <c r="L556" s="25"/>
      <c r="M556" s="25"/>
      <c r="N556" s="25"/>
      <c r="O556" s="25"/>
      <c r="P556" s="25"/>
      <c r="Q556" s="25"/>
      <c r="R556" s="25"/>
      <c r="S556" s="25"/>
      <c r="T556" s="25"/>
      <c r="U556" s="25"/>
      <c r="V556" s="25"/>
      <c r="W556" s="25"/>
      <c r="X556" s="25"/>
      <c r="Y556" s="25"/>
      <c r="Z556" s="25"/>
    </row>
    <row r="557" spans="1:26" ht="12.75" customHeight="1" x14ac:dyDescent="0.25">
      <c r="A557" s="283"/>
      <c r="B557" s="285"/>
      <c r="C557" s="203"/>
      <c r="D557" s="286">
        <f>VLOOKUP(C557,Itinerario!$D$117:$W$147,18,FALSE)</f>
        <v>0</v>
      </c>
      <c r="E557" s="287">
        <f>VLOOKUP(C557,Itinerario!$D$117:$W$147,19,FALSE)</f>
        <v>0</v>
      </c>
      <c r="F557" s="287" t="e">
        <f>VLOOKUP(C557,Organización_Modular!$F$103:$G$133,2,FALSE)</f>
        <v>#N/A</v>
      </c>
      <c r="G557" s="25"/>
      <c r="H557" s="25"/>
      <c r="I557" s="25"/>
      <c r="J557" s="25"/>
      <c r="K557" s="25"/>
      <c r="L557" s="25"/>
      <c r="M557" s="25"/>
      <c r="N557" s="25"/>
      <c r="O557" s="25"/>
      <c r="P557" s="25"/>
      <c r="Q557" s="25"/>
      <c r="R557" s="25"/>
      <c r="S557" s="25"/>
      <c r="T557" s="25"/>
      <c r="U557" s="25"/>
      <c r="V557" s="25"/>
      <c r="W557" s="25"/>
      <c r="X557" s="25"/>
      <c r="Y557" s="25"/>
      <c r="Z557" s="25"/>
    </row>
    <row r="558" spans="1:26" ht="12.75" customHeight="1" x14ac:dyDescent="0.25">
      <c r="A558" s="283"/>
      <c r="B558" s="285"/>
      <c r="C558" s="203"/>
      <c r="D558" s="286">
        <f>VLOOKUP(C558,Itinerario!$D$117:$W$147,18,FALSE)</f>
        <v>0</v>
      </c>
      <c r="E558" s="287">
        <f>VLOOKUP(C558,Itinerario!$D$117:$W$147,19,FALSE)</f>
        <v>0</v>
      </c>
      <c r="F558" s="287" t="e">
        <f>VLOOKUP(C558,Organización_Modular!$F$103:$G$133,2,FALSE)</f>
        <v>#N/A</v>
      </c>
      <c r="G558" s="25"/>
      <c r="H558" s="25"/>
      <c r="I558" s="25"/>
      <c r="J558" s="25"/>
      <c r="K558" s="25"/>
      <c r="L558" s="25"/>
      <c r="M558" s="25"/>
      <c r="N558" s="25"/>
      <c r="O558" s="25"/>
      <c r="P558" s="25"/>
      <c r="Q558" s="25"/>
      <c r="R558" s="25"/>
      <c r="S558" s="25"/>
      <c r="T558" s="25"/>
      <c r="U558" s="25"/>
      <c r="V558" s="25"/>
      <c r="W558" s="25"/>
      <c r="X558" s="25"/>
      <c r="Y558" s="25"/>
      <c r="Z558" s="25"/>
    </row>
    <row r="559" spans="1:26" ht="12.75" customHeight="1" x14ac:dyDescent="0.25">
      <c r="A559" s="283"/>
      <c r="B559" s="285"/>
      <c r="C559" s="203"/>
      <c r="D559" s="286">
        <f>VLOOKUP(C559,Itinerario!$D$117:$W$147,18,FALSE)</f>
        <v>0</v>
      </c>
      <c r="E559" s="287">
        <f>VLOOKUP(C559,Itinerario!$D$117:$W$147,19,FALSE)</f>
        <v>0</v>
      </c>
      <c r="F559" s="287" t="e">
        <f>VLOOKUP(C559,Organización_Modular!$F$103:$G$133,2,FALSE)</f>
        <v>#N/A</v>
      </c>
      <c r="G559" s="25"/>
      <c r="H559" s="25"/>
      <c r="I559" s="25"/>
      <c r="J559" s="25"/>
      <c r="K559" s="25"/>
      <c r="L559" s="25"/>
      <c r="M559" s="25"/>
      <c r="N559" s="25"/>
      <c r="O559" s="25"/>
      <c r="P559" s="25"/>
      <c r="Q559" s="25"/>
      <c r="R559" s="25"/>
      <c r="S559" s="25"/>
      <c r="T559" s="25"/>
      <c r="U559" s="25"/>
      <c r="V559" s="25"/>
      <c r="W559" s="25"/>
      <c r="X559" s="25"/>
      <c r="Y559" s="25"/>
      <c r="Z559" s="25"/>
    </row>
    <row r="560" spans="1:26" ht="12.75" customHeight="1" x14ac:dyDescent="0.25">
      <c r="A560" s="283"/>
      <c r="B560" s="285"/>
      <c r="C560" s="203"/>
      <c r="D560" s="286">
        <f>VLOOKUP(C560,Itinerario!$D$117:$W$147,18,FALSE)</f>
        <v>0</v>
      </c>
      <c r="E560" s="287">
        <f>VLOOKUP(C560,Itinerario!$D$117:$W$147,19,FALSE)</f>
        <v>0</v>
      </c>
      <c r="F560" s="287" t="e">
        <f>VLOOKUP(C560,Organización_Modular!$F$103:$G$133,2,FALSE)</f>
        <v>#N/A</v>
      </c>
      <c r="G560" s="25"/>
      <c r="H560" s="25"/>
      <c r="I560" s="25"/>
      <c r="J560" s="25"/>
      <c r="K560" s="25"/>
      <c r="L560" s="25"/>
      <c r="M560" s="25"/>
      <c r="N560" s="25"/>
      <c r="O560" s="25"/>
      <c r="P560" s="25"/>
      <c r="Q560" s="25"/>
      <c r="R560" s="25"/>
      <c r="S560" s="25"/>
      <c r="T560" s="25"/>
      <c r="U560" s="25"/>
      <c r="V560" s="25"/>
      <c r="W560" s="25"/>
      <c r="X560" s="25"/>
      <c r="Y560" s="25"/>
      <c r="Z560" s="25"/>
    </row>
    <row r="561" spans="1:26" ht="12.75" customHeight="1" x14ac:dyDescent="0.25">
      <c r="A561" s="283"/>
      <c r="B561" s="285"/>
      <c r="C561" s="203"/>
      <c r="D561" s="286">
        <f>VLOOKUP(C561,Itinerario!$D$117:$W$147,18,FALSE)</f>
        <v>0</v>
      </c>
      <c r="E561" s="287">
        <f>VLOOKUP(C561,Itinerario!$D$117:$W$147,19,FALSE)</f>
        <v>0</v>
      </c>
      <c r="F561" s="287" t="e">
        <f>VLOOKUP(C561,Organización_Modular!$F$103:$G$133,2,FALSE)</f>
        <v>#N/A</v>
      </c>
      <c r="G561" s="25"/>
      <c r="H561" s="25"/>
      <c r="I561" s="25"/>
      <c r="J561" s="25"/>
      <c r="K561" s="25"/>
      <c r="L561" s="25"/>
      <c r="M561" s="25"/>
      <c r="N561" s="25"/>
      <c r="O561" s="25"/>
      <c r="P561" s="25"/>
      <c r="Q561" s="25"/>
      <c r="R561" s="25"/>
      <c r="S561" s="25"/>
      <c r="T561" s="25"/>
      <c r="U561" s="25"/>
      <c r="V561" s="25"/>
      <c r="W561" s="25"/>
      <c r="X561" s="25"/>
      <c r="Y561" s="25"/>
      <c r="Z561" s="25"/>
    </row>
    <row r="562" spans="1:26" ht="12.75" customHeight="1" x14ac:dyDescent="0.25">
      <c r="A562" s="283"/>
      <c r="B562" s="285"/>
      <c r="C562" s="203"/>
      <c r="D562" s="286">
        <f>VLOOKUP(C562,Itinerario!$D$117:$W$147,18,FALSE)</f>
        <v>0</v>
      </c>
      <c r="E562" s="287">
        <f>VLOOKUP(C562,Itinerario!$D$117:$W$147,19,FALSE)</f>
        <v>0</v>
      </c>
      <c r="F562" s="287" t="e">
        <f>VLOOKUP(C562,Organización_Modular!$F$103:$G$133,2,FALSE)</f>
        <v>#N/A</v>
      </c>
      <c r="G562" s="25"/>
      <c r="H562" s="25"/>
      <c r="I562" s="25"/>
      <c r="J562" s="25"/>
      <c r="K562" s="25"/>
      <c r="L562" s="25"/>
      <c r="M562" s="25"/>
      <c r="N562" s="25"/>
      <c r="O562" s="25"/>
      <c r="P562" s="25"/>
      <c r="Q562" s="25"/>
      <c r="R562" s="25"/>
      <c r="S562" s="25"/>
      <c r="T562" s="25"/>
      <c r="U562" s="25"/>
      <c r="V562" s="25"/>
      <c r="W562" s="25"/>
      <c r="X562" s="25"/>
      <c r="Y562" s="25"/>
      <c r="Z562" s="25"/>
    </row>
    <row r="563" spans="1:26" ht="12.75" customHeight="1" x14ac:dyDescent="0.25">
      <c r="A563" s="283"/>
      <c r="B563" s="285"/>
      <c r="C563" s="203"/>
      <c r="D563" s="286">
        <f>VLOOKUP(C563,Itinerario!$D$117:$W$147,18,FALSE)</f>
        <v>0</v>
      </c>
      <c r="E563" s="287">
        <f>VLOOKUP(C563,Itinerario!$D$117:$W$147,19,FALSE)</f>
        <v>0</v>
      </c>
      <c r="F563" s="287" t="e">
        <f>VLOOKUP(C563,Organización_Modular!$F$103:$G$133,2,FALSE)</f>
        <v>#N/A</v>
      </c>
      <c r="G563" s="25"/>
      <c r="H563" s="25"/>
      <c r="I563" s="25"/>
      <c r="J563" s="25"/>
      <c r="K563" s="25"/>
      <c r="L563" s="25"/>
      <c r="M563" s="25"/>
      <c r="N563" s="25"/>
      <c r="O563" s="25"/>
      <c r="P563" s="25"/>
      <c r="Q563" s="25"/>
      <c r="R563" s="25"/>
      <c r="S563" s="25"/>
      <c r="T563" s="25"/>
      <c r="U563" s="25"/>
      <c r="V563" s="25"/>
      <c r="W563" s="25"/>
      <c r="X563" s="25"/>
      <c r="Y563" s="25"/>
      <c r="Z563" s="25"/>
    </row>
    <row r="564" spans="1:26" ht="12.75" customHeight="1" x14ac:dyDescent="0.25">
      <c r="A564" s="283"/>
      <c r="B564" s="285"/>
      <c r="C564" s="203"/>
      <c r="D564" s="286">
        <f>VLOOKUP(C564,Itinerario!$D$117:$W$147,18,FALSE)</f>
        <v>0</v>
      </c>
      <c r="E564" s="287">
        <f>VLOOKUP(C564,Itinerario!$D$117:$W$147,19,FALSE)</f>
        <v>0</v>
      </c>
      <c r="F564" s="287" t="e">
        <f>VLOOKUP(C564,Organización_Modular!$F$103:$G$133,2,FALSE)</f>
        <v>#N/A</v>
      </c>
      <c r="G564" s="25"/>
      <c r="H564" s="25"/>
      <c r="I564" s="25"/>
      <c r="J564" s="25"/>
      <c r="K564" s="25"/>
      <c r="L564" s="25"/>
      <c r="M564" s="25"/>
      <c r="N564" s="25"/>
      <c r="O564" s="25"/>
      <c r="P564" s="25"/>
      <c r="Q564" s="25"/>
      <c r="R564" s="25"/>
      <c r="S564" s="25"/>
      <c r="T564" s="25"/>
      <c r="U564" s="25"/>
      <c r="V564" s="25"/>
      <c r="W564" s="25"/>
      <c r="X564" s="25"/>
      <c r="Y564" s="25"/>
      <c r="Z564" s="25"/>
    </row>
    <row r="565" spans="1:26" ht="12.75" customHeight="1" x14ac:dyDescent="0.25">
      <c r="A565" s="283"/>
      <c r="B565" s="285"/>
      <c r="C565" s="203"/>
      <c r="D565" s="286">
        <f>VLOOKUP(C565,Itinerario!$D$117:$W$147,18,FALSE)</f>
        <v>0</v>
      </c>
      <c r="E565" s="287">
        <f>VLOOKUP(C565,Itinerario!$D$117:$W$147,19,FALSE)</f>
        <v>0</v>
      </c>
      <c r="F565" s="287" t="e">
        <f>VLOOKUP(C565,Organización_Modular!$F$103:$G$133,2,FALSE)</f>
        <v>#N/A</v>
      </c>
      <c r="G565" s="25"/>
      <c r="H565" s="25"/>
      <c r="I565" s="25"/>
      <c r="J565" s="25"/>
      <c r="K565" s="25"/>
      <c r="L565" s="25"/>
      <c r="M565" s="25"/>
      <c r="N565" s="25"/>
      <c r="O565" s="25"/>
      <c r="P565" s="25"/>
      <c r="Q565" s="25"/>
      <c r="R565" s="25"/>
      <c r="S565" s="25"/>
      <c r="T565" s="25"/>
      <c r="U565" s="25"/>
      <c r="V565" s="25"/>
      <c r="W565" s="25"/>
      <c r="X565" s="25"/>
      <c r="Y565" s="25"/>
      <c r="Z565" s="25"/>
    </row>
    <row r="566" spans="1:26" ht="12.75" customHeight="1" x14ac:dyDescent="0.25">
      <c r="A566" s="283"/>
      <c r="B566" s="285"/>
      <c r="C566" s="203"/>
      <c r="D566" s="286">
        <f>VLOOKUP(C566,Itinerario!$D$117:$W$147,18,FALSE)</f>
        <v>0</v>
      </c>
      <c r="E566" s="287">
        <f>VLOOKUP(C566,Itinerario!$D$117:$W$147,19,FALSE)</f>
        <v>0</v>
      </c>
      <c r="F566" s="287" t="e">
        <f>VLOOKUP(C566,Organización_Modular!$F$103:$G$133,2,FALSE)</f>
        <v>#N/A</v>
      </c>
      <c r="G566" s="25"/>
      <c r="H566" s="25"/>
      <c r="I566" s="25"/>
      <c r="J566" s="25"/>
      <c r="K566" s="25"/>
      <c r="L566" s="25"/>
      <c r="M566" s="25"/>
      <c r="N566" s="25"/>
      <c r="O566" s="25"/>
      <c r="P566" s="25"/>
      <c r="Q566" s="25"/>
      <c r="R566" s="25"/>
      <c r="S566" s="25"/>
      <c r="T566" s="25"/>
      <c r="U566" s="25"/>
      <c r="V566" s="25"/>
      <c r="W566" s="25"/>
      <c r="X566" s="25"/>
      <c r="Y566" s="25"/>
      <c r="Z566" s="25"/>
    </row>
    <row r="567" spans="1:26" ht="12.75" customHeight="1" x14ac:dyDescent="0.25">
      <c r="A567" s="283"/>
      <c r="B567" s="285"/>
      <c r="C567" s="203"/>
      <c r="D567" s="286">
        <f>VLOOKUP(C567,Itinerario!$D$117:$W$147,18,FALSE)</f>
        <v>0</v>
      </c>
      <c r="E567" s="287">
        <f>VLOOKUP(C567,Itinerario!$D$117:$W$147,19,FALSE)</f>
        <v>0</v>
      </c>
      <c r="F567" s="287" t="e">
        <f>VLOOKUP(C567,Organización_Modular!$F$103:$G$133,2,FALSE)</f>
        <v>#N/A</v>
      </c>
      <c r="G567" s="25"/>
      <c r="H567" s="25"/>
      <c r="I567" s="25"/>
      <c r="J567" s="25"/>
      <c r="K567" s="25"/>
      <c r="L567" s="25"/>
      <c r="M567" s="25"/>
      <c r="N567" s="25"/>
      <c r="O567" s="25"/>
      <c r="P567" s="25"/>
      <c r="Q567" s="25"/>
      <c r="R567" s="25"/>
      <c r="S567" s="25"/>
      <c r="T567" s="25"/>
      <c r="U567" s="25"/>
      <c r="V567" s="25"/>
      <c r="W567" s="25"/>
      <c r="X567" s="25"/>
      <c r="Y567" s="25"/>
      <c r="Z567" s="25"/>
    </row>
    <row r="568" spans="1:26" ht="12.75" customHeight="1" x14ac:dyDescent="0.25">
      <c r="A568" s="283"/>
      <c r="B568" s="285"/>
      <c r="C568" s="203"/>
      <c r="D568" s="286">
        <f>VLOOKUP(C568,Itinerario!$D$117:$W$147,18,FALSE)</f>
        <v>0</v>
      </c>
      <c r="E568" s="287">
        <f>VLOOKUP(C568,Itinerario!$D$117:$W$147,19,FALSE)</f>
        <v>0</v>
      </c>
      <c r="F568" s="287" t="e">
        <f>VLOOKUP(C568,Organización_Modular!$F$103:$G$133,2,FALSE)</f>
        <v>#N/A</v>
      </c>
      <c r="G568" s="25"/>
      <c r="H568" s="25"/>
      <c r="I568" s="25"/>
      <c r="J568" s="25"/>
      <c r="K568" s="25"/>
      <c r="L568" s="25"/>
      <c r="M568" s="25"/>
      <c r="N568" s="25"/>
      <c r="O568" s="25"/>
      <c r="P568" s="25"/>
      <c r="Q568" s="25"/>
      <c r="R568" s="25"/>
      <c r="S568" s="25"/>
      <c r="T568" s="25"/>
      <c r="U568" s="25"/>
      <c r="V568" s="25"/>
      <c r="W568" s="25"/>
      <c r="X568" s="25"/>
      <c r="Y568" s="25"/>
      <c r="Z568" s="25"/>
    </row>
    <row r="569" spans="1:26" ht="12.75" customHeight="1" x14ac:dyDescent="0.25">
      <c r="A569" s="283"/>
      <c r="B569" s="285"/>
      <c r="C569" s="203"/>
      <c r="D569" s="286">
        <f>VLOOKUP(C569,Itinerario!$D$117:$W$147,18,FALSE)</f>
        <v>0</v>
      </c>
      <c r="E569" s="287">
        <f>VLOOKUP(C569,Itinerario!$D$117:$W$147,19,FALSE)</f>
        <v>0</v>
      </c>
      <c r="F569" s="287" t="e">
        <f>VLOOKUP(C569,Organización_Modular!$F$103:$G$133,2,FALSE)</f>
        <v>#N/A</v>
      </c>
      <c r="G569" s="25"/>
      <c r="H569" s="25"/>
      <c r="I569" s="25"/>
      <c r="J569" s="25"/>
      <c r="K569" s="25"/>
      <c r="L569" s="25"/>
      <c r="M569" s="25"/>
      <c r="N569" s="25"/>
      <c r="O569" s="25"/>
      <c r="P569" s="25"/>
      <c r="Q569" s="25"/>
      <c r="R569" s="25"/>
      <c r="S569" s="25"/>
      <c r="T569" s="25"/>
      <c r="U569" s="25"/>
      <c r="V569" s="25"/>
      <c r="W569" s="25"/>
      <c r="X569" s="25"/>
      <c r="Y569" s="25"/>
      <c r="Z569" s="25"/>
    </row>
    <row r="570" spans="1:26" ht="12.75" customHeight="1" x14ac:dyDescent="0.25">
      <c r="A570" s="283"/>
      <c r="B570" s="285"/>
      <c r="C570" s="203"/>
      <c r="D570" s="286">
        <f>VLOOKUP(C570,Itinerario!$D$117:$W$147,18,FALSE)</f>
        <v>0</v>
      </c>
      <c r="E570" s="287">
        <f>VLOOKUP(C570,Itinerario!$D$117:$W$147,19,FALSE)</f>
        <v>0</v>
      </c>
      <c r="F570" s="287" t="e">
        <f>VLOOKUP(C570,Organización_Modular!$F$103:$G$133,2,FALSE)</f>
        <v>#N/A</v>
      </c>
      <c r="G570" s="25"/>
      <c r="H570" s="25"/>
      <c r="I570" s="25"/>
      <c r="J570" s="25"/>
      <c r="K570" s="25"/>
      <c r="L570" s="25"/>
      <c r="M570" s="25"/>
      <c r="N570" s="25"/>
      <c r="O570" s="25"/>
      <c r="P570" s="25"/>
      <c r="Q570" s="25"/>
      <c r="R570" s="25"/>
      <c r="S570" s="25"/>
      <c r="T570" s="25"/>
      <c r="U570" s="25"/>
      <c r="V570" s="25"/>
      <c r="W570" s="25"/>
      <c r="X570" s="25"/>
      <c r="Y570" s="25"/>
      <c r="Z570" s="25"/>
    </row>
    <row r="571" spans="1:26" ht="12.75" customHeight="1" x14ac:dyDescent="0.25">
      <c r="A571" s="283"/>
      <c r="B571" s="285"/>
      <c r="C571" s="203"/>
      <c r="D571" s="286">
        <f>VLOOKUP(C571,Itinerario!$D$117:$W$147,18,FALSE)</f>
        <v>0</v>
      </c>
      <c r="E571" s="287">
        <f>VLOOKUP(C571,Itinerario!$D$117:$W$147,19,FALSE)</f>
        <v>0</v>
      </c>
      <c r="F571" s="287" t="e">
        <f>VLOOKUP(C571,Organización_Modular!$F$103:$G$133,2,FALSE)</f>
        <v>#N/A</v>
      </c>
      <c r="G571" s="25"/>
      <c r="H571" s="25"/>
      <c r="I571" s="25"/>
      <c r="J571" s="25"/>
      <c r="K571" s="25"/>
      <c r="L571" s="25"/>
      <c r="M571" s="25"/>
      <c r="N571" s="25"/>
      <c r="O571" s="25"/>
      <c r="P571" s="25"/>
      <c r="Q571" s="25"/>
      <c r="R571" s="25"/>
      <c r="S571" s="25"/>
      <c r="T571" s="25"/>
      <c r="U571" s="25"/>
      <c r="V571" s="25"/>
      <c r="W571" s="25"/>
      <c r="X571" s="25"/>
      <c r="Y571" s="25"/>
      <c r="Z571" s="25"/>
    </row>
    <row r="572" spans="1:26" ht="12.75" customHeight="1" x14ac:dyDescent="0.25">
      <c r="A572" s="283"/>
      <c r="B572" s="285"/>
      <c r="C572" s="203"/>
      <c r="D572" s="286">
        <f>VLOOKUP(C572,Itinerario!$D$117:$W$147,18,FALSE)</f>
        <v>0</v>
      </c>
      <c r="E572" s="287">
        <f>VLOOKUP(C572,Itinerario!$D$117:$W$147,19,FALSE)</f>
        <v>0</v>
      </c>
      <c r="F572" s="287" t="e">
        <f>VLOOKUP(C572,Organización_Modular!$F$103:$G$133,2,FALSE)</f>
        <v>#N/A</v>
      </c>
      <c r="G572" s="25"/>
      <c r="H572" s="25"/>
      <c r="I572" s="25"/>
      <c r="J572" s="25"/>
      <c r="K572" s="25"/>
      <c r="L572" s="25"/>
      <c r="M572" s="25"/>
      <c r="N572" s="25"/>
      <c r="O572" s="25"/>
      <c r="P572" s="25"/>
      <c r="Q572" s="25"/>
      <c r="R572" s="25"/>
      <c r="S572" s="25"/>
      <c r="T572" s="25"/>
      <c r="U572" s="25"/>
      <c r="V572" s="25"/>
      <c r="W572" s="25"/>
      <c r="X572" s="25"/>
      <c r="Y572" s="25"/>
      <c r="Z572" s="25"/>
    </row>
    <row r="573" spans="1:26" ht="12.75" customHeight="1" x14ac:dyDescent="0.25">
      <c r="A573" s="283"/>
      <c r="B573" s="285"/>
      <c r="C573" s="203"/>
      <c r="D573" s="286">
        <f>VLOOKUP(C573,Itinerario!$D$117:$W$147,18,FALSE)</f>
        <v>0</v>
      </c>
      <c r="E573" s="287">
        <f>VLOOKUP(C573,Itinerario!$D$117:$W$147,19,FALSE)</f>
        <v>0</v>
      </c>
      <c r="F573" s="287" t="e">
        <f>VLOOKUP(C573,Organización_Modular!$F$103:$G$133,2,FALSE)</f>
        <v>#N/A</v>
      </c>
      <c r="G573" s="25"/>
      <c r="H573" s="25"/>
      <c r="I573" s="25"/>
      <c r="J573" s="25"/>
      <c r="K573" s="25"/>
      <c r="L573" s="25"/>
      <c r="M573" s="25"/>
      <c r="N573" s="25"/>
      <c r="O573" s="25"/>
      <c r="P573" s="25"/>
      <c r="Q573" s="25"/>
      <c r="R573" s="25"/>
      <c r="S573" s="25"/>
      <c r="T573" s="25"/>
      <c r="U573" s="25"/>
      <c r="V573" s="25"/>
      <c r="W573" s="25"/>
      <c r="X573" s="25"/>
      <c r="Y573" s="25"/>
      <c r="Z573" s="25"/>
    </row>
    <row r="574" spans="1:26" ht="12.75" customHeight="1" x14ac:dyDescent="0.25">
      <c r="A574" s="283"/>
      <c r="B574" s="285"/>
      <c r="C574" s="203"/>
      <c r="D574" s="286">
        <f>VLOOKUP(C574,Itinerario!$D$117:$W$147,18,FALSE)</f>
        <v>0</v>
      </c>
      <c r="E574" s="287">
        <f>VLOOKUP(C574,Itinerario!$D$117:$W$147,19,FALSE)</f>
        <v>0</v>
      </c>
      <c r="F574" s="287" t="e">
        <f>VLOOKUP(C574,Organización_Modular!$F$103:$G$133,2,FALSE)</f>
        <v>#N/A</v>
      </c>
      <c r="G574" s="25"/>
      <c r="H574" s="25"/>
      <c r="I574" s="25"/>
      <c r="J574" s="25"/>
      <c r="K574" s="25"/>
      <c r="L574" s="25"/>
      <c r="M574" s="25"/>
      <c r="N574" s="25"/>
      <c r="O574" s="25"/>
      <c r="P574" s="25"/>
      <c r="Q574" s="25"/>
      <c r="R574" s="25"/>
      <c r="S574" s="25"/>
      <c r="T574" s="25"/>
      <c r="U574" s="25"/>
      <c r="V574" s="25"/>
      <c r="W574" s="25"/>
      <c r="X574" s="25"/>
      <c r="Y574" s="25"/>
      <c r="Z574" s="25"/>
    </row>
    <row r="575" spans="1:26" ht="12.75" customHeight="1" x14ac:dyDescent="0.25">
      <c r="A575" s="283"/>
      <c r="B575" s="285"/>
      <c r="C575" s="203"/>
      <c r="D575" s="286">
        <f>VLOOKUP(C575,Itinerario!$D$117:$W$147,18,FALSE)</f>
        <v>0</v>
      </c>
      <c r="E575" s="287">
        <f>VLOOKUP(C575,Itinerario!$D$117:$W$147,19,FALSE)</f>
        <v>0</v>
      </c>
      <c r="F575" s="287" t="e">
        <f>VLOOKUP(C575,Organización_Modular!$F$103:$G$133,2,FALSE)</f>
        <v>#N/A</v>
      </c>
      <c r="G575" s="25"/>
      <c r="H575" s="25"/>
      <c r="I575" s="25"/>
      <c r="J575" s="25"/>
      <c r="K575" s="25"/>
      <c r="L575" s="25"/>
      <c r="M575" s="25"/>
      <c r="N575" s="25"/>
      <c r="O575" s="25"/>
      <c r="P575" s="25"/>
      <c r="Q575" s="25"/>
      <c r="R575" s="25"/>
      <c r="S575" s="25"/>
      <c r="T575" s="25"/>
      <c r="U575" s="25"/>
      <c r="V575" s="25"/>
      <c r="W575" s="25"/>
      <c r="X575" s="25"/>
      <c r="Y575" s="25"/>
      <c r="Z575" s="25"/>
    </row>
    <row r="576" spans="1:26" ht="12.75" customHeight="1" x14ac:dyDescent="0.25">
      <c r="A576" s="283"/>
      <c r="B576" s="285"/>
      <c r="C576" s="203"/>
      <c r="D576" s="286">
        <f>VLOOKUP(C576,Itinerario!$D$117:$W$147,18,FALSE)</f>
        <v>0</v>
      </c>
      <c r="E576" s="287">
        <f>VLOOKUP(C576,Itinerario!$D$117:$W$147,19,FALSE)</f>
        <v>0</v>
      </c>
      <c r="F576" s="287" t="e">
        <f>VLOOKUP(C576,Organización_Modular!$F$103:$G$133,2,FALSE)</f>
        <v>#N/A</v>
      </c>
      <c r="G576" s="25"/>
      <c r="H576" s="25"/>
      <c r="I576" s="25"/>
      <c r="J576" s="25"/>
      <c r="K576" s="25"/>
      <c r="L576" s="25"/>
      <c r="M576" s="25"/>
      <c r="N576" s="25"/>
      <c r="O576" s="25"/>
      <c r="P576" s="25"/>
      <c r="Q576" s="25"/>
      <c r="R576" s="25"/>
      <c r="S576" s="25"/>
      <c r="T576" s="25"/>
      <c r="U576" s="25"/>
      <c r="V576" s="25"/>
      <c r="W576" s="25"/>
      <c r="X576" s="25"/>
      <c r="Y576" s="25"/>
      <c r="Z576" s="25"/>
    </row>
    <row r="577" spans="1:26" ht="12.75" customHeight="1" x14ac:dyDescent="0.25">
      <c r="A577" s="283"/>
      <c r="B577" s="285"/>
      <c r="C577" s="203"/>
      <c r="D577" s="286">
        <f>VLOOKUP(C577,Itinerario!$D$117:$W$147,18,FALSE)</f>
        <v>0</v>
      </c>
      <c r="E577" s="287">
        <f>VLOOKUP(C577,Itinerario!$D$117:$W$147,19,FALSE)</f>
        <v>0</v>
      </c>
      <c r="F577" s="287" t="e">
        <f>VLOOKUP(C577,Organización_Modular!$F$103:$G$133,2,FALSE)</f>
        <v>#N/A</v>
      </c>
      <c r="G577" s="25"/>
      <c r="H577" s="25"/>
      <c r="I577" s="25"/>
      <c r="J577" s="25"/>
      <c r="K577" s="25"/>
      <c r="L577" s="25"/>
      <c r="M577" s="25"/>
      <c r="N577" s="25"/>
      <c r="O577" s="25"/>
      <c r="P577" s="25"/>
      <c r="Q577" s="25"/>
      <c r="R577" s="25"/>
      <c r="S577" s="25"/>
      <c r="T577" s="25"/>
      <c r="U577" s="25"/>
      <c r="V577" s="25"/>
      <c r="W577" s="25"/>
      <c r="X577" s="25"/>
      <c r="Y577" s="25"/>
      <c r="Z577" s="25"/>
    </row>
    <row r="578" spans="1:26" ht="12.75" customHeight="1" x14ac:dyDescent="0.25">
      <c r="A578" s="283"/>
      <c r="B578" s="285"/>
      <c r="C578" s="203"/>
      <c r="D578" s="286">
        <f>VLOOKUP(C578,Itinerario!$D$117:$W$147,18,FALSE)</f>
        <v>0</v>
      </c>
      <c r="E578" s="287">
        <f>VLOOKUP(C578,Itinerario!$D$117:$W$147,19,FALSE)</f>
        <v>0</v>
      </c>
      <c r="F578" s="287" t="e">
        <f>VLOOKUP(C578,Organización_Modular!$F$103:$G$133,2,FALSE)</f>
        <v>#N/A</v>
      </c>
      <c r="G578" s="25"/>
      <c r="H578" s="25"/>
      <c r="I578" s="25"/>
      <c r="J578" s="25"/>
      <c r="K578" s="25"/>
      <c r="L578" s="25"/>
      <c r="M578" s="25"/>
      <c r="N578" s="25"/>
      <c r="O578" s="25"/>
      <c r="P578" s="25"/>
      <c r="Q578" s="25"/>
      <c r="R578" s="25"/>
      <c r="S578" s="25"/>
      <c r="T578" s="25"/>
      <c r="U578" s="25"/>
      <c r="V578" s="25"/>
      <c r="W578" s="25"/>
      <c r="X578" s="25"/>
      <c r="Y578" s="25"/>
      <c r="Z578" s="25"/>
    </row>
    <row r="579" spans="1:26" ht="12.75" customHeight="1" x14ac:dyDescent="0.25">
      <c r="A579" s="283"/>
      <c r="B579" s="285"/>
      <c r="C579" s="203"/>
      <c r="D579" s="286">
        <f>VLOOKUP(C579,Itinerario!$D$117:$W$147,18,FALSE)</f>
        <v>0</v>
      </c>
      <c r="E579" s="287">
        <f>VLOOKUP(C579,Itinerario!$D$117:$W$147,19,FALSE)</f>
        <v>0</v>
      </c>
      <c r="F579" s="287" t="e">
        <f>VLOOKUP(C579,Organización_Modular!$F$103:$G$133,2,FALSE)</f>
        <v>#N/A</v>
      </c>
      <c r="G579" s="25"/>
      <c r="H579" s="25"/>
      <c r="I579" s="25"/>
      <c r="J579" s="25"/>
      <c r="K579" s="25"/>
      <c r="L579" s="25"/>
      <c r="M579" s="25"/>
      <c r="N579" s="25"/>
      <c r="O579" s="25"/>
      <c r="P579" s="25"/>
      <c r="Q579" s="25"/>
      <c r="R579" s="25"/>
      <c r="S579" s="25"/>
      <c r="T579" s="25"/>
      <c r="U579" s="25"/>
      <c r="V579" s="25"/>
      <c r="W579" s="25"/>
      <c r="X579" s="25"/>
      <c r="Y579" s="25"/>
      <c r="Z579" s="25"/>
    </row>
    <row r="580" spans="1:26" ht="12.75" customHeight="1" x14ac:dyDescent="0.25">
      <c r="A580" s="283"/>
      <c r="B580" s="285"/>
      <c r="C580" s="203"/>
      <c r="D580" s="286">
        <f>VLOOKUP(C580,Itinerario!$D$117:$W$147,18,FALSE)</f>
        <v>0</v>
      </c>
      <c r="E580" s="287">
        <f>VLOOKUP(C580,Itinerario!$D$117:$W$147,19,FALSE)</f>
        <v>0</v>
      </c>
      <c r="F580" s="287" t="e">
        <f>VLOOKUP(C580,Organización_Modular!$F$103:$G$133,2,FALSE)</f>
        <v>#N/A</v>
      </c>
      <c r="G580" s="25"/>
      <c r="H580" s="25"/>
      <c r="I580" s="25"/>
      <c r="J580" s="25"/>
      <c r="K580" s="25"/>
      <c r="L580" s="25"/>
      <c r="M580" s="25"/>
      <c r="N580" s="25"/>
      <c r="O580" s="25"/>
      <c r="P580" s="25"/>
      <c r="Q580" s="25"/>
      <c r="R580" s="25"/>
      <c r="S580" s="25"/>
      <c r="T580" s="25"/>
      <c r="U580" s="25"/>
      <c r="V580" s="25"/>
      <c r="W580" s="25"/>
      <c r="X580" s="25"/>
      <c r="Y580" s="25"/>
      <c r="Z580" s="25"/>
    </row>
    <row r="581" spans="1:26" ht="12.75" customHeight="1" x14ac:dyDescent="0.25">
      <c r="A581" s="283"/>
      <c r="B581" s="285"/>
      <c r="C581" s="203"/>
      <c r="D581" s="286">
        <f>VLOOKUP(C581,Itinerario!$D$117:$W$147,18,FALSE)</f>
        <v>0</v>
      </c>
      <c r="E581" s="287">
        <f>VLOOKUP(C581,Itinerario!$D$117:$W$147,19,FALSE)</f>
        <v>0</v>
      </c>
      <c r="F581" s="287" t="e">
        <f>VLOOKUP(C581,Organización_Modular!$F$103:$G$133,2,FALSE)</f>
        <v>#N/A</v>
      </c>
      <c r="G581" s="25"/>
      <c r="H581" s="25"/>
      <c r="I581" s="25"/>
      <c r="J581" s="25"/>
      <c r="K581" s="25"/>
      <c r="L581" s="25"/>
      <c r="M581" s="25"/>
      <c r="N581" s="25"/>
      <c r="O581" s="25"/>
      <c r="P581" s="25"/>
      <c r="Q581" s="25"/>
      <c r="R581" s="25"/>
      <c r="S581" s="25"/>
      <c r="T581" s="25"/>
      <c r="U581" s="25"/>
      <c r="V581" s="25"/>
      <c r="W581" s="25"/>
      <c r="X581" s="25"/>
      <c r="Y581" s="25"/>
      <c r="Z581" s="25"/>
    </row>
    <row r="582" spans="1:26" ht="12.75" customHeight="1" x14ac:dyDescent="0.25">
      <c r="A582" s="283"/>
      <c r="B582" s="285"/>
      <c r="C582" s="203"/>
      <c r="D582" s="286">
        <f>VLOOKUP(C582,Itinerario!$D$117:$W$147,18,FALSE)</f>
        <v>0</v>
      </c>
      <c r="E582" s="287">
        <f>VLOOKUP(C582,Itinerario!$D$117:$W$147,19,FALSE)</f>
        <v>0</v>
      </c>
      <c r="F582" s="287" t="e">
        <f>VLOOKUP(C582,Organización_Modular!$F$103:$G$133,2,FALSE)</f>
        <v>#N/A</v>
      </c>
      <c r="G582" s="25"/>
      <c r="H582" s="25"/>
      <c r="I582" s="25"/>
      <c r="J582" s="25"/>
      <c r="K582" s="25"/>
      <c r="L582" s="25"/>
      <c r="M582" s="25"/>
      <c r="N582" s="25"/>
      <c r="O582" s="25"/>
      <c r="P582" s="25"/>
      <c r="Q582" s="25"/>
      <c r="R582" s="25"/>
      <c r="S582" s="25"/>
      <c r="T582" s="25"/>
      <c r="U582" s="25"/>
      <c r="V582" s="25"/>
      <c r="W582" s="25"/>
      <c r="X582" s="25"/>
      <c r="Y582" s="25"/>
      <c r="Z582" s="25"/>
    </row>
    <row r="583" spans="1:26" ht="12.75" customHeight="1" x14ac:dyDescent="0.25">
      <c r="A583" s="283"/>
      <c r="B583" s="285"/>
      <c r="C583" s="203"/>
      <c r="D583" s="286">
        <f>VLOOKUP(C583,Itinerario!$D$117:$W$147,18,FALSE)</f>
        <v>0</v>
      </c>
      <c r="E583" s="287">
        <f>VLOOKUP(C583,Itinerario!$D$117:$W$147,19,FALSE)</f>
        <v>0</v>
      </c>
      <c r="F583" s="287" t="e">
        <f>VLOOKUP(C583,Organización_Modular!$F$103:$G$133,2,FALSE)</f>
        <v>#N/A</v>
      </c>
      <c r="G583" s="25"/>
      <c r="H583" s="25"/>
      <c r="I583" s="25"/>
      <c r="J583" s="25"/>
      <c r="K583" s="25"/>
      <c r="L583" s="25"/>
      <c r="M583" s="25"/>
      <c r="N583" s="25"/>
      <c r="O583" s="25"/>
      <c r="P583" s="25"/>
      <c r="Q583" s="25"/>
      <c r="R583" s="25"/>
      <c r="S583" s="25"/>
      <c r="T583" s="25"/>
      <c r="U583" s="25"/>
      <c r="V583" s="25"/>
      <c r="W583" s="25"/>
      <c r="X583" s="25"/>
      <c r="Y583" s="25"/>
      <c r="Z583" s="25"/>
    </row>
    <row r="584" spans="1:26" ht="12.75" customHeight="1" x14ac:dyDescent="0.25">
      <c r="A584" s="283"/>
      <c r="B584" s="285"/>
      <c r="C584" s="203"/>
      <c r="D584" s="286">
        <f>VLOOKUP(C584,Itinerario!$D$117:$W$147,18,FALSE)</f>
        <v>0</v>
      </c>
      <c r="E584" s="287">
        <f>VLOOKUP(C584,Itinerario!$D$117:$W$147,19,FALSE)</f>
        <v>0</v>
      </c>
      <c r="F584" s="287" t="e">
        <f>VLOOKUP(C584,Organización_Modular!$F$103:$G$133,2,FALSE)</f>
        <v>#N/A</v>
      </c>
      <c r="G584" s="25"/>
      <c r="H584" s="25"/>
      <c r="I584" s="25"/>
      <c r="J584" s="25"/>
      <c r="K584" s="25"/>
      <c r="L584" s="25"/>
      <c r="M584" s="25"/>
      <c r="N584" s="25"/>
      <c r="O584" s="25"/>
      <c r="P584" s="25"/>
      <c r="Q584" s="25"/>
      <c r="R584" s="25"/>
      <c r="S584" s="25"/>
      <c r="T584" s="25"/>
      <c r="U584" s="25"/>
      <c r="V584" s="25"/>
      <c r="W584" s="25"/>
      <c r="X584" s="25"/>
      <c r="Y584" s="25"/>
      <c r="Z584" s="25"/>
    </row>
    <row r="585" spans="1:26" ht="12.75" customHeight="1" x14ac:dyDescent="0.25">
      <c r="A585" s="283"/>
      <c r="B585" s="285"/>
      <c r="C585" s="203"/>
      <c r="D585" s="286">
        <f>VLOOKUP(C585,Itinerario!$D$117:$W$147,18,FALSE)</f>
        <v>0</v>
      </c>
      <c r="E585" s="287">
        <f>VLOOKUP(C585,Itinerario!$D$117:$W$147,19,FALSE)</f>
        <v>0</v>
      </c>
      <c r="F585" s="287" t="e">
        <f>VLOOKUP(C585,Organización_Modular!$F$103:$G$133,2,FALSE)</f>
        <v>#N/A</v>
      </c>
      <c r="G585" s="25"/>
      <c r="H585" s="25"/>
      <c r="I585" s="25"/>
      <c r="J585" s="25"/>
      <c r="K585" s="25"/>
      <c r="L585" s="25"/>
      <c r="M585" s="25"/>
      <c r="N585" s="25"/>
      <c r="O585" s="25"/>
      <c r="P585" s="25"/>
      <c r="Q585" s="25"/>
      <c r="R585" s="25"/>
      <c r="S585" s="25"/>
      <c r="T585" s="25"/>
      <c r="U585" s="25"/>
      <c r="V585" s="25"/>
      <c r="W585" s="25"/>
      <c r="X585" s="25"/>
      <c r="Y585" s="25"/>
      <c r="Z585" s="25"/>
    </row>
    <row r="586" spans="1:26" ht="12.75" customHeight="1" x14ac:dyDescent="0.25">
      <c r="A586" s="283"/>
      <c r="B586" s="285"/>
      <c r="C586" s="203"/>
      <c r="D586" s="286">
        <f>VLOOKUP(C586,Itinerario!$D$117:$W$147,18,FALSE)</f>
        <v>0</v>
      </c>
      <c r="E586" s="287">
        <f>VLOOKUP(C586,Itinerario!$D$117:$W$147,19,FALSE)</f>
        <v>0</v>
      </c>
      <c r="F586" s="287" t="e">
        <f>VLOOKUP(C586,Organización_Modular!$F$103:$G$133,2,FALSE)</f>
        <v>#N/A</v>
      </c>
      <c r="G586" s="25"/>
      <c r="H586" s="25"/>
      <c r="I586" s="25"/>
      <c r="J586" s="25"/>
      <c r="K586" s="25"/>
      <c r="L586" s="25"/>
      <c r="M586" s="25"/>
      <c r="N586" s="25"/>
      <c r="O586" s="25"/>
      <c r="P586" s="25"/>
      <c r="Q586" s="25"/>
      <c r="R586" s="25"/>
      <c r="S586" s="25"/>
      <c r="T586" s="25"/>
      <c r="U586" s="25"/>
      <c r="V586" s="25"/>
      <c r="W586" s="25"/>
      <c r="X586" s="25"/>
      <c r="Y586" s="25"/>
      <c r="Z586" s="25"/>
    </row>
    <row r="587" spans="1:26" ht="12.75" customHeight="1" x14ac:dyDescent="0.25">
      <c r="A587" s="283"/>
      <c r="B587" s="285"/>
      <c r="C587" s="203"/>
      <c r="D587" s="286">
        <f>VLOOKUP(C587,Itinerario!$D$117:$W$147,18,FALSE)</f>
        <v>0</v>
      </c>
      <c r="E587" s="287">
        <f>VLOOKUP(C587,Itinerario!$D$117:$W$147,19,FALSE)</f>
        <v>0</v>
      </c>
      <c r="F587" s="287" t="e">
        <f>VLOOKUP(C587,Organización_Modular!$F$103:$G$133,2,FALSE)</f>
        <v>#N/A</v>
      </c>
      <c r="G587" s="25"/>
      <c r="H587" s="25"/>
      <c r="I587" s="25"/>
      <c r="J587" s="25"/>
      <c r="K587" s="25"/>
      <c r="L587" s="25"/>
      <c r="M587" s="25"/>
      <c r="N587" s="25"/>
      <c r="O587" s="25"/>
      <c r="P587" s="25"/>
      <c r="Q587" s="25"/>
      <c r="R587" s="25"/>
      <c r="S587" s="25"/>
      <c r="T587" s="25"/>
      <c r="U587" s="25"/>
      <c r="V587" s="25"/>
      <c r="W587" s="25"/>
      <c r="X587" s="25"/>
      <c r="Y587" s="25"/>
      <c r="Z587" s="25"/>
    </row>
    <row r="588" spans="1:26" ht="12.75" customHeight="1" x14ac:dyDescent="0.25">
      <c r="A588" s="283"/>
      <c r="B588" s="285"/>
      <c r="C588" s="203"/>
      <c r="D588" s="286">
        <f>VLOOKUP(C588,Itinerario!$D$117:$W$147,18,FALSE)</f>
        <v>0</v>
      </c>
      <c r="E588" s="287">
        <f>VLOOKUP(C588,Itinerario!$D$117:$W$147,19,FALSE)</f>
        <v>0</v>
      </c>
      <c r="F588" s="287" t="e">
        <f>VLOOKUP(C588,Organización_Modular!$F$103:$G$133,2,FALSE)</f>
        <v>#N/A</v>
      </c>
      <c r="G588" s="25"/>
      <c r="H588" s="25"/>
      <c r="I588" s="25"/>
      <c r="J588" s="25"/>
      <c r="K588" s="25"/>
      <c r="L588" s="25"/>
      <c r="M588" s="25"/>
      <c r="N588" s="25"/>
      <c r="O588" s="25"/>
      <c r="P588" s="25"/>
      <c r="Q588" s="25"/>
      <c r="R588" s="25"/>
      <c r="S588" s="25"/>
      <c r="T588" s="25"/>
      <c r="U588" s="25"/>
      <c r="V588" s="25"/>
      <c r="W588" s="25"/>
      <c r="X588" s="25"/>
      <c r="Y588" s="25"/>
      <c r="Z588" s="25"/>
    </row>
    <row r="589" spans="1:26" ht="12.75" customHeight="1" x14ac:dyDescent="0.25">
      <c r="A589" s="283"/>
      <c r="B589" s="285"/>
      <c r="C589" s="203"/>
      <c r="D589" s="286">
        <f>VLOOKUP(C589,Itinerario!$D$117:$W$147,18,FALSE)</f>
        <v>0</v>
      </c>
      <c r="E589" s="287">
        <f>VLOOKUP(C589,Itinerario!$D$117:$W$147,19,FALSE)</f>
        <v>0</v>
      </c>
      <c r="F589" s="287" t="e">
        <f>VLOOKUP(C589,Organización_Modular!$F$103:$G$133,2,FALSE)</f>
        <v>#N/A</v>
      </c>
      <c r="G589" s="25"/>
      <c r="H589" s="25"/>
      <c r="I589" s="25"/>
      <c r="J589" s="25"/>
      <c r="K589" s="25"/>
      <c r="L589" s="25"/>
      <c r="M589" s="25"/>
      <c r="N589" s="25"/>
      <c r="O589" s="25"/>
      <c r="P589" s="25"/>
      <c r="Q589" s="25"/>
      <c r="R589" s="25"/>
      <c r="S589" s="25"/>
      <c r="T589" s="25"/>
      <c r="U589" s="25"/>
      <c r="V589" s="25"/>
      <c r="W589" s="25"/>
      <c r="X589" s="25"/>
      <c r="Y589" s="25"/>
      <c r="Z589" s="25"/>
    </row>
    <row r="590" spans="1:26" ht="12.75" customHeight="1" x14ac:dyDescent="0.25">
      <c r="A590" s="283"/>
      <c r="B590" s="285"/>
      <c r="C590" s="203"/>
      <c r="D590" s="286">
        <f>VLOOKUP(C590,Itinerario!$D$117:$W$147,18,FALSE)</f>
        <v>0</v>
      </c>
      <c r="E590" s="287">
        <f>VLOOKUP(C590,Itinerario!$D$117:$W$147,19,FALSE)</f>
        <v>0</v>
      </c>
      <c r="F590" s="287" t="e">
        <f>VLOOKUP(C590,Organización_Modular!$F$103:$G$133,2,FALSE)</f>
        <v>#N/A</v>
      </c>
      <c r="G590" s="25"/>
      <c r="H590" s="25"/>
      <c r="I590" s="25"/>
      <c r="J590" s="25"/>
      <c r="K590" s="25"/>
      <c r="L590" s="25"/>
      <c r="M590" s="25"/>
      <c r="N590" s="25"/>
      <c r="O590" s="25"/>
      <c r="P590" s="25"/>
      <c r="Q590" s="25"/>
      <c r="R590" s="25"/>
      <c r="S590" s="25"/>
      <c r="T590" s="25"/>
      <c r="U590" s="25"/>
      <c r="V590" s="25"/>
      <c r="W590" s="25"/>
      <c r="X590" s="25"/>
      <c r="Y590" s="25"/>
      <c r="Z590" s="25"/>
    </row>
    <row r="591" spans="1:26" ht="12.75" customHeight="1" x14ac:dyDescent="0.25">
      <c r="A591" s="283"/>
      <c r="B591" s="285"/>
      <c r="C591" s="203"/>
      <c r="D591" s="286">
        <f>VLOOKUP(C591,Itinerario!$D$117:$W$147,18,FALSE)</f>
        <v>0</v>
      </c>
      <c r="E591" s="287">
        <f>VLOOKUP(C591,Itinerario!$D$117:$W$147,19,FALSE)</f>
        <v>0</v>
      </c>
      <c r="F591" s="287" t="e">
        <f>VLOOKUP(C591,Organización_Modular!$F$103:$G$133,2,FALSE)</f>
        <v>#N/A</v>
      </c>
      <c r="G591" s="25"/>
      <c r="H591" s="25"/>
      <c r="I591" s="25"/>
      <c r="J591" s="25"/>
      <c r="K591" s="25"/>
      <c r="L591" s="25"/>
      <c r="M591" s="25"/>
      <c r="N591" s="25"/>
      <c r="O591" s="25"/>
      <c r="P591" s="25"/>
      <c r="Q591" s="25"/>
      <c r="R591" s="25"/>
      <c r="S591" s="25"/>
      <c r="T591" s="25"/>
      <c r="U591" s="25"/>
      <c r="V591" s="25"/>
      <c r="W591" s="25"/>
      <c r="X591" s="25"/>
      <c r="Y591" s="25"/>
      <c r="Z591" s="25"/>
    </row>
    <row r="592" spans="1:26" ht="12.75" customHeight="1" x14ac:dyDescent="0.25">
      <c r="A592" s="283"/>
      <c r="B592" s="285"/>
      <c r="C592" s="203"/>
      <c r="D592" s="286">
        <f>VLOOKUP(C592,Itinerario!$D$117:$W$147,18,FALSE)</f>
        <v>0</v>
      </c>
      <c r="E592" s="287">
        <f>VLOOKUP(C592,Itinerario!$D$117:$W$147,19,FALSE)</f>
        <v>0</v>
      </c>
      <c r="F592" s="287" t="e">
        <f>VLOOKUP(C592,Organización_Modular!$F$103:$G$133,2,FALSE)</f>
        <v>#N/A</v>
      </c>
      <c r="G592" s="25"/>
      <c r="H592" s="25"/>
      <c r="I592" s="25"/>
      <c r="J592" s="25"/>
      <c r="K592" s="25"/>
      <c r="L592" s="25"/>
      <c r="M592" s="25"/>
      <c r="N592" s="25"/>
      <c r="O592" s="25"/>
      <c r="P592" s="25"/>
      <c r="Q592" s="25"/>
      <c r="R592" s="25"/>
      <c r="S592" s="25"/>
      <c r="T592" s="25"/>
      <c r="U592" s="25"/>
      <c r="V592" s="25"/>
      <c r="W592" s="25"/>
      <c r="X592" s="25"/>
      <c r="Y592" s="25"/>
      <c r="Z592" s="25"/>
    </row>
    <row r="593" spans="1:26" ht="12.75" customHeight="1" x14ac:dyDescent="0.25">
      <c r="A593" s="283"/>
      <c r="B593" s="285"/>
      <c r="C593" s="203"/>
      <c r="D593" s="286">
        <f>VLOOKUP(C593,Itinerario!$D$117:$W$147,18,FALSE)</f>
        <v>0</v>
      </c>
      <c r="E593" s="287">
        <f>VLOOKUP(C593,Itinerario!$D$117:$W$147,19,FALSE)</f>
        <v>0</v>
      </c>
      <c r="F593" s="287" t="e">
        <f>VLOOKUP(C593,Organización_Modular!$F$103:$G$133,2,FALSE)</f>
        <v>#N/A</v>
      </c>
      <c r="G593" s="25"/>
      <c r="H593" s="25"/>
      <c r="I593" s="25"/>
      <c r="J593" s="25"/>
      <c r="K593" s="25"/>
      <c r="L593" s="25"/>
      <c r="M593" s="25"/>
      <c r="N593" s="25"/>
      <c r="O593" s="25"/>
      <c r="P593" s="25"/>
      <c r="Q593" s="25"/>
      <c r="R593" s="25"/>
      <c r="S593" s="25"/>
      <c r="T593" s="25"/>
      <c r="U593" s="25"/>
      <c r="V593" s="25"/>
      <c r="W593" s="25"/>
      <c r="X593" s="25"/>
      <c r="Y593" s="25"/>
      <c r="Z593" s="25"/>
    </row>
    <row r="594" spans="1:26" ht="12.75" customHeight="1" x14ac:dyDescent="0.25">
      <c r="A594" s="283"/>
      <c r="B594" s="285"/>
      <c r="C594" s="203"/>
      <c r="D594" s="286">
        <f>VLOOKUP(C594,Itinerario!$D$117:$W$147,18,FALSE)</f>
        <v>0</v>
      </c>
      <c r="E594" s="287">
        <f>VLOOKUP(C594,Itinerario!$D$117:$W$147,19,FALSE)</f>
        <v>0</v>
      </c>
      <c r="F594" s="287" t="e">
        <f>VLOOKUP(C594,Organización_Modular!$F$103:$G$133,2,FALSE)</f>
        <v>#N/A</v>
      </c>
      <c r="G594" s="25"/>
      <c r="H594" s="25"/>
      <c r="I594" s="25"/>
      <c r="J594" s="25"/>
      <c r="K594" s="25"/>
      <c r="L594" s="25"/>
      <c r="M594" s="25"/>
      <c r="N594" s="25"/>
      <c r="O594" s="25"/>
      <c r="P594" s="25"/>
      <c r="Q594" s="25"/>
      <c r="R594" s="25"/>
      <c r="S594" s="25"/>
      <c r="T594" s="25"/>
      <c r="U594" s="25"/>
      <c r="V594" s="25"/>
      <c r="W594" s="25"/>
      <c r="X594" s="25"/>
      <c r="Y594" s="25"/>
      <c r="Z594" s="25"/>
    </row>
    <row r="595" spans="1:26" ht="12.75" customHeight="1" x14ac:dyDescent="0.25">
      <c r="A595" s="283"/>
      <c r="B595" s="285"/>
      <c r="C595" s="203"/>
      <c r="D595" s="286">
        <f>VLOOKUP(C595,Itinerario!$D$117:$W$147,18,FALSE)</f>
        <v>0</v>
      </c>
      <c r="E595" s="287">
        <f>VLOOKUP(C595,Itinerario!$D$117:$W$147,19,FALSE)</f>
        <v>0</v>
      </c>
      <c r="F595" s="287" t="e">
        <f>VLOOKUP(C595,Organización_Modular!$F$103:$G$133,2,FALSE)</f>
        <v>#N/A</v>
      </c>
      <c r="G595" s="25"/>
      <c r="H595" s="25"/>
      <c r="I595" s="25"/>
      <c r="J595" s="25"/>
      <c r="K595" s="25"/>
      <c r="L595" s="25"/>
      <c r="M595" s="25"/>
      <c r="N595" s="25"/>
      <c r="O595" s="25"/>
      <c r="P595" s="25"/>
      <c r="Q595" s="25"/>
      <c r="R595" s="25"/>
      <c r="S595" s="25"/>
      <c r="T595" s="25"/>
      <c r="U595" s="25"/>
      <c r="V595" s="25"/>
      <c r="W595" s="25"/>
      <c r="X595" s="25"/>
      <c r="Y595" s="25"/>
      <c r="Z595" s="25"/>
    </row>
    <row r="596" spans="1:26" ht="12.75" customHeight="1" x14ac:dyDescent="0.25">
      <c r="A596" s="283"/>
      <c r="B596" s="285"/>
      <c r="C596" s="203"/>
      <c r="D596" s="286">
        <f>VLOOKUP(C596,Itinerario!$D$117:$W$147,18,FALSE)</f>
        <v>0</v>
      </c>
      <c r="E596" s="287">
        <f>VLOOKUP(C596,Itinerario!$D$117:$W$147,19,FALSE)</f>
        <v>0</v>
      </c>
      <c r="F596" s="287" t="e">
        <f>VLOOKUP(C596,Organización_Modular!$F$103:$G$133,2,FALSE)</f>
        <v>#N/A</v>
      </c>
      <c r="G596" s="25"/>
      <c r="H596" s="25"/>
      <c r="I596" s="25"/>
      <c r="J596" s="25"/>
      <c r="K596" s="25"/>
      <c r="L596" s="25"/>
      <c r="M596" s="25"/>
      <c r="N596" s="25"/>
      <c r="O596" s="25"/>
      <c r="P596" s="25"/>
      <c r="Q596" s="25"/>
      <c r="R596" s="25"/>
      <c r="S596" s="25"/>
      <c r="T596" s="25"/>
      <c r="U596" s="25"/>
      <c r="V596" s="25"/>
      <c r="W596" s="25"/>
      <c r="X596" s="25"/>
      <c r="Y596" s="25"/>
      <c r="Z596" s="25"/>
    </row>
    <row r="597" spans="1:26" ht="12.75" customHeight="1" x14ac:dyDescent="0.25">
      <c r="A597" s="283"/>
      <c r="B597" s="285"/>
      <c r="C597" s="203"/>
      <c r="D597" s="286">
        <f>VLOOKUP(C597,Itinerario!$D$117:$W$147,18,FALSE)</f>
        <v>0</v>
      </c>
      <c r="E597" s="287">
        <f>VLOOKUP(C597,Itinerario!$D$117:$W$147,19,FALSE)</f>
        <v>0</v>
      </c>
      <c r="F597" s="287" t="e">
        <f>VLOOKUP(C597,Organización_Modular!$F$103:$G$133,2,FALSE)</f>
        <v>#N/A</v>
      </c>
      <c r="G597" s="25"/>
      <c r="H597" s="25"/>
      <c r="I597" s="25"/>
      <c r="J597" s="25"/>
      <c r="K597" s="25"/>
      <c r="L597" s="25"/>
      <c r="M597" s="25"/>
      <c r="N597" s="25"/>
      <c r="O597" s="25"/>
      <c r="P597" s="25"/>
      <c r="Q597" s="25"/>
      <c r="R597" s="25"/>
      <c r="S597" s="25"/>
      <c r="T597" s="25"/>
      <c r="U597" s="25"/>
      <c r="V597" s="25"/>
      <c r="W597" s="25"/>
      <c r="X597" s="25"/>
      <c r="Y597" s="25"/>
      <c r="Z597" s="25"/>
    </row>
    <row r="598" spans="1:26" ht="12.75" customHeight="1" x14ac:dyDescent="0.25">
      <c r="A598" s="283"/>
      <c r="B598" s="285"/>
      <c r="C598" s="203"/>
      <c r="D598" s="286">
        <f>VLOOKUP(C598,Itinerario!$D$117:$W$147,18,FALSE)</f>
        <v>0</v>
      </c>
      <c r="E598" s="287">
        <f>VLOOKUP(C598,Itinerario!$D$117:$W$147,19,FALSE)</f>
        <v>0</v>
      </c>
      <c r="F598" s="287" t="e">
        <f>VLOOKUP(C598,Organización_Modular!$F$103:$G$133,2,FALSE)</f>
        <v>#N/A</v>
      </c>
      <c r="G598" s="25"/>
      <c r="H598" s="25"/>
      <c r="I598" s="25"/>
      <c r="J598" s="25"/>
      <c r="K598" s="25"/>
      <c r="L598" s="25"/>
      <c r="M598" s="25"/>
      <c r="N598" s="25"/>
      <c r="O598" s="25"/>
      <c r="P598" s="25"/>
      <c r="Q598" s="25"/>
      <c r="R598" s="25"/>
      <c r="S598" s="25"/>
      <c r="T598" s="25"/>
      <c r="U598" s="25"/>
      <c r="V598" s="25"/>
      <c r="W598" s="25"/>
      <c r="X598" s="25"/>
      <c r="Y598" s="25"/>
      <c r="Z598" s="25"/>
    </row>
    <row r="599" spans="1:26" ht="12.75" customHeight="1" x14ac:dyDescent="0.25">
      <c r="A599" s="283"/>
      <c r="B599" s="285"/>
      <c r="C599" s="203"/>
      <c r="D599" s="286">
        <f>VLOOKUP(C599,Itinerario!$D$117:$W$147,18,FALSE)</f>
        <v>0</v>
      </c>
      <c r="E599" s="287">
        <f>VLOOKUP(C599,Itinerario!$D$117:$W$147,19,FALSE)</f>
        <v>0</v>
      </c>
      <c r="F599" s="287" t="e">
        <f>VLOOKUP(C599,Organización_Modular!$F$103:$G$133,2,FALSE)</f>
        <v>#N/A</v>
      </c>
      <c r="G599" s="25"/>
      <c r="H599" s="25"/>
      <c r="I599" s="25"/>
      <c r="J599" s="25"/>
      <c r="K599" s="25"/>
      <c r="L599" s="25"/>
      <c r="M599" s="25"/>
      <c r="N599" s="25"/>
      <c r="O599" s="25"/>
      <c r="P599" s="25"/>
      <c r="Q599" s="25"/>
      <c r="R599" s="25"/>
      <c r="S599" s="25"/>
      <c r="T599" s="25"/>
      <c r="U599" s="25"/>
      <c r="V599" s="25"/>
      <c r="W599" s="25"/>
      <c r="X599" s="25"/>
      <c r="Y599" s="25"/>
      <c r="Z599" s="25"/>
    </row>
    <row r="600" spans="1:26" ht="12.75" customHeight="1" x14ac:dyDescent="0.25">
      <c r="A600" s="283"/>
      <c r="B600" s="285"/>
      <c r="C600" s="203"/>
      <c r="D600" s="286">
        <f>VLOOKUP(C600,Itinerario!$D$117:$W$147,18,FALSE)</f>
        <v>0</v>
      </c>
      <c r="E600" s="287">
        <f>VLOOKUP(C600,Itinerario!$D$117:$W$147,19,FALSE)</f>
        <v>0</v>
      </c>
      <c r="F600" s="287" t="e">
        <f>VLOOKUP(C600,Organización_Modular!$F$103:$G$133,2,FALSE)</f>
        <v>#N/A</v>
      </c>
      <c r="G600" s="25"/>
      <c r="H600" s="25"/>
      <c r="I600" s="25"/>
      <c r="J600" s="25"/>
      <c r="K600" s="25"/>
      <c r="L600" s="25"/>
      <c r="M600" s="25"/>
      <c r="N600" s="25"/>
      <c r="O600" s="25"/>
      <c r="P600" s="25"/>
      <c r="Q600" s="25"/>
      <c r="R600" s="25"/>
      <c r="S600" s="25"/>
      <c r="T600" s="25"/>
      <c r="U600" s="25"/>
      <c r="V600" s="25"/>
      <c r="W600" s="25"/>
      <c r="X600" s="25"/>
      <c r="Y600" s="25"/>
      <c r="Z600" s="25"/>
    </row>
    <row r="601" spans="1:26" ht="12.75" customHeight="1" x14ac:dyDescent="0.25">
      <c r="A601" s="283"/>
      <c r="B601" s="285"/>
      <c r="C601" s="203"/>
      <c r="D601" s="286">
        <f>VLOOKUP(C601,Itinerario!$D$117:$W$147,18,FALSE)</f>
        <v>0</v>
      </c>
      <c r="E601" s="287">
        <f>VLOOKUP(C601,Itinerario!$D$117:$W$147,19,FALSE)</f>
        <v>0</v>
      </c>
      <c r="F601" s="287" t="e">
        <f>VLOOKUP(C601,Organización_Modular!$F$103:$G$133,2,FALSE)</f>
        <v>#N/A</v>
      </c>
      <c r="G601" s="25"/>
      <c r="H601" s="25"/>
      <c r="I601" s="25"/>
      <c r="J601" s="25"/>
      <c r="K601" s="25"/>
      <c r="L601" s="25"/>
      <c r="M601" s="25"/>
      <c r="N601" s="25"/>
      <c r="O601" s="25"/>
      <c r="P601" s="25"/>
      <c r="Q601" s="25"/>
      <c r="R601" s="25"/>
      <c r="S601" s="25"/>
      <c r="T601" s="25"/>
      <c r="U601" s="25"/>
      <c r="V601" s="25"/>
      <c r="W601" s="25"/>
      <c r="X601" s="25"/>
      <c r="Y601" s="25"/>
      <c r="Z601" s="25"/>
    </row>
    <row r="602" spans="1:26" ht="12.75" customHeight="1" x14ac:dyDescent="0.25">
      <c r="A602" s="283"/>
      <c r="B602" s="285"/>
      <c r="C602" s="203"/>
      <c r="D602" s="286">
        <f>VLOOKUP(C602,Itinerario!$D$117:$W$147,18,FALSE)</f>
        <v>0</v>
      </c>
      <c r="E602" s="287">
        <f>VLOOKUP(C602,Itinerario!$D$117:$W$147,19,FALSE)</f>
        <v>0</v>
      </c>
      <c r="F602" s="287" t="e">
        <f>VLOOKUP(C602,Organización_Modular!$F$103:$G$133,2,FALSE)</f>
        <v>#N/A</v>
      </c>
      <c r="G602" s="25"/>
      <c r="H602" s="25"/>
      <c r="I602" s="25"/>
      <c r="J602" s="25"/>
      <c r="K602" s="25"/>
      <c r="L602" s="25"/>
      <c r="M602" s="25"/>
      <c r="N602" s="25"/>
      <c r="O602" s="25"/>
      <c r="P602" s="25"/>
      <c r="Q602" s="25"/>
      <c r="R602" s="25"/>
      <c r="S602" s="25"/>
      <c r="T602" s="25"/>
      <c r="U602" s="25"/>
      <c r="V602" s="25"/>
      <c r="W602" s="25"/>
      <c r="X602" s="25"/>
      <c r="Y602" s="25"/>
      <c r="Z602" s="25"/>
    </row>
    <row r="603" spans="1:26" ht="12.75" customHeight="1" x14ac:dyDescent="0.25">
      <c r="A603" s="283"/>
      <c r="B603" s="285"/>
      <c r="C603" s="203"/>
      <c r="D603" s="286">
        <f>VLOOKUP(C603,Itinerario!$D$117:$W$147,18,FALSE)</f>
        <v>0</v>
      </c>
      <c r="E603" s="287">
        <f>VLOOKUP(C603,Itinerario!$D$117:$W$147,19,FALSE)</f>
        <v>0</v>
      </c>
      <c r="F603" s="287" t="e">
        <f>VLOOKUP(C603,Organización_Modular!$F$103:$G$133,2,FALSE)</f>
        <v>#N/A</v>
      </c>
      <c r="G603" s="25"/>
      <c r="H603" s="25"/>
      <c r="I603" s="25"/>
      <c r="J603" s="25"/>
      <c r="K603" s="25"/>
      <c r="L603" s="25"/>
      <c r="M603" s="25"/>
      <c r="N603" s="25"/>
      <c r="O603" s="25"/>
      <c r="P603" s="25"/>
      <c r="Q603" s="25"/>
      <c r="R603" s="25"/>
      <c r="S603" s="25"/>
      <c r="T603" s="25"/>
      <c r="U603" s="25"/>
      <c r="V603" s="25"/>
      <c r="W603" s="25"/>
      <c r="X603" s="25"/>
      <c r="Y603" s="25"/>
      <c r="Z603" s="25"/>
    </row>
    <row r="604" spans="1:26" ht="12.75" customHeight="1" x14ac:dyDescent="0.25">
      <c r="A604" s="283"/>
      <c r="B604" s="285"/>
      <c r="C604" s="203"/>
      <c r="D604" s="286">
        <f>VLOOKUP(C604,Itinerario!$D$117:$W$147,18,FALSE)</f>
        <v>0</v>
      </c>
      <c r="E604" s="287">
        <f>VLOOKUP(C604,Itinerario!$D$117:$W$147,19,FALSE)</f>
        <v>0</v>
      </c>
      <c r="F604" s="287" t="e">
        <f>VLOOKUP(C604,Organización_Modular!$F$103:$G$133,2,FALSE)</f>
        <v>#N/A</v>
      </c>
      <c r="G604" s="25"/>
      <c r="H604" s="25"/>
      <c r="I604" s="25"/>
      <c r="J604" s="25"/>
      <c r="K604" s="25"/>
      <c r="L604" s="25"/>
      <c r="M604" s="25"/>
      <c r="N604" s="25"/>
      <c r="O604" s="25"/>
      <c r="P604" s="25"/>
      <c r="Q604" s="25"/>
      <c r="R604" s="25"/>
      <c r="S604" s="25"/>
      <c r="T604" s="25"/>
      <c r="U604" s="25"/>
      <c r="V604" s="25"/>
      <c r="W604" s="25"/>
      <c r="X604" s="25"/>
      <c r="Y604" s="25"/>
      <c r="Z604" s="25"/>
    </row>
    <row r="605" spans="1:26" ht="12.75" customHeight="1" x14ac:dyDescent="0.25">
      <c r="A605" s="283"/>
      <c r="B605" s="285"/>
      <c r="C605" s="203"/>
      <c r="D605" s="286">
        <f>VLOOKUP(C605,Itinerario!$D$117:$W$147,18,FALSE)</f>
        <v>0</v>
      </c>
      <c r="E605" s="287">
        <f>VLOOKUP(C605,Itinerario!$D$117:$W$147,19,FALSE)</f>
        <v>0</v>
      </c>
      <c r="F605" s="287" t="e">
        <f>VLOOKUP(C605,Organización_Modular!$F$103:$G$133,2,FALSE)</f>
        <v>#N/A</v>
      </c>
      <c r="G605" s="25"/>
      <c r="H605" s="25"/>
      <c r="I605" s="25"/>
      <c r="J605" s="25"/>
      <c r="K605" s="25"/>
      <c r="L605" s="25"/>
      <c r="M605" s="25"/>
      <c r="N605" s="25"/>
      <c r="O605" s="25"/>
      <c r="P605" s="25"/>
      <c r="Q605" s="25"/>
      <c r="R605" s="25"/>
      <c r="S605" s="25"/>
      <c r="T605" s="25"/>
      <c r="U605" s="25"/>
      <c r="V605" s="25"/>
      <c r="W605" s="25"/>
      <c r="X605" s="25"/>
      <c r="Y605" s="25"/>
      <c r="Z605" s="25"/>
    </row>
    <row r="606" spans="1:26" ht="12.75" customHeight="1" x14ac:dyDescent="0.25">
      <c r="A606" s="283"/>
      <c r="B606" s="285"/>
      <c r="C606" s="203"/>
      <c r="D606" s="286">
        <f>VLOOKUP(C606,Itinerario!$D$117:$W$147,18,FALSE)</f>
        <v>0</v>
      </c>
      <c r="E606" s="287">
        <f>VLOOKUP(C606,Itinerario!$D$117:$W$147,19,FALSE)</f>
        <v>0</v>
      </c>
      <c r="F606" s="287" t="e">
        <f>VLOOKUP(C606,Organización_Modular!$F$103:$G$133,2,FALSE)</f>
        <v>#N/A</v>
      </c>
      <c r="G606" s="25"/>
      <c r="H606" s="25"/>
      <c r="I606" s="25"/>
      <c r="J606" s="25"/>
      <c r="K606" s="25"/>
      <c r="L606" s="25"/>
      <c r="M606" s="25"/>
      <c r="N606" s="25"/>
      <c r="O606" s="25"/>
      <c r="P606" s="25"/>
      <c r="Q606" s="25"/>
      <c r="R606" s="25"/>
      <c r="S606" s="25"/>
      <c r="T606" s="25"/>
      <c r="U606" s="25"/>
      <c r="V606" s="25"/>
      <c r="W606" s="25"/>
      <c r="X606" s="25"/>
      <c r="Y606" s="25"/>
      <c r="Z606" s="25"/>
    </row>
    <row r="607" spans="1:26" ht="12.75" customHeight="1" x14ac:dyDescent="0.25">
      <c r="A607" s="283"/>
      <c r="B607" s="285"/>
      <c r="C607" s="203"/>
      <c r="D607" s="286">
        <f>VLOOKUP(C607,Itinerario!$D$117:$W$147,18,FALSE)</f>
        <v>0</v>
      </c>
      <c r="E607" s="287">
        <f>VLOOKUP(C607,Itinerario!$D$117:$W$147,19,FALSE)</f>
        <v>0</v>
      </c>
      <c r="F607" s="287" t="e">
        <f>VLOOKUP(C607,Organización_Modular!$F$103:$G$133,2,FALSE)</f>
        <v>#N/A</v>
      </c>
      <c r="G607" s="25"/>
      <c r="H607" s="25"/>
      <c r="I607" s="25"/>
      <c r="J607" s="25"/>
      <c r="K607" s="25"/>
      <c r="L607" s="25"/>
      <c r="M607" s="25"/>
      <c r="N607" s="25"/>
      <c r="O607" s="25"/>
      <c r="P607" s="25"/>
      <c r="Q607" s="25"/>
      <c r="R607" s="25"/>
      <c r="S607" s="25"/>
      <c r="T607" s="25"/>
      <c r="U607" s="25"/>
      <c r="V607" s="25"/>
      <c r="W607" s="25"/>
      <c r="X607" s="25"/>
      <c r="Y607" s="25"/>
      <c r="Z607" s="25"/>
    </row>
    <row r="608" spans="1:26" ht="12.75" customHeight="1" x14ac:dyDescent="0.25">
      <c r="A608" s="283"/>
      <c r="B608" s="285"/>
      <c r="C608" s="203"/>
      <c r="D608" s="286">
        <f>VLOOKUP(C608,Itinerario!$D$117:$W$147,18,FALSE)</f>
        <v>0</v>
      </c>
      <c r="E608" s="287">
        <f>VLOOKUP(C608,Itinerario!$D$117:$W$147,19,FALSE)</f>
        <v>0</v>
      </c>
      <c r="F608" s="287" t="e">
        <f>VLOOKUP(C608,Organización_Modular!$F$103:$G$133,2,FALSE)</f>
        <v>#N/A</v>
      </c>
      <c r="G608" s="25"/>
      <c r="H608" s="25"/>
      <c r="I608" s="25"/>
      <c r="J608" s="25"/>
      <c r="K608" s="25"/>
      <c r="L608" s="25"/>
      <c r="M608" s="25"/>
      <c r="N608" s="25"/>
      <c r="O608" s="25"/>
      <c r="P608" s="25"/>
      <c r="Q608" s="25"/>
      <c r="R608" s="25"/>
      <c r="S608" s="25"/>
      <c r="T608" s="25"/>
      <c r="U608" s="25"/>
      <c r="V608" s="25"/>
      <c r="W608" s="25"/>
      <c r="X608" s="25"/>
      <c r="Y608" s="25"/>
      <c r="Z608" s="25"/>
    </row>
    <row r="609" spans="1:26" ht="12.75" customHeight="1" x14ac:dyDescent="0.25">
      <c r="A609" s="283"/>
      <c r="B609" s="285"/>
      <c r="C609" s="203"/>
      <c r="D609" s="286">
        <f>VLOOKUP(C609,Itinerario!$D$117:$W$147,18,FALSE)</f>
        <v>0</v>
      </c>
      <c r="E609" s="287">
        <f>VLOOKUP(C609,Itinerario!$D$117:$W$147,19,FALSE)</f>
        <v>0</v>
      </c>
      <c r="F609" s="287" t="e">
        <f>VLOOKUP(C609,Organización_Modular!$F$103:$G$133,2,FALSE)</f>
        <v>#N/A</v>
      </c>
      <c r="G609" s="25"/>
      <c r="H609" s="25"/>
      <c r="I609" s="25"/>
      <c r="J609" s="25"/>
      <c r="K609" s="25"/>
      <c r="L609" s="25"/>
      <c r="M609" s="25"/>
      <c r="N609" s="25"/>
      <c r="O609" s="25"/>
      <c r="P609" s="25"/>
      <c r="Q609" s="25"/>
      <c r="R609" s="25"/>
      <c r="S609" s="25"/>
      <c r="T609" s="25"/>
      <c r="U609" s="25"/>
      <c r="V609" s="25"/>
      <c r="W609" s="25"/>
      <c r="X609" s="25"/>
      <c r="Y609" s="25"/>
      <c r="Z609" s="25"/>
    </row>
    <row r="610" spans="1:26" ht="12.75" customHeight="1" x14ac:dyDescent="0.25">
      <c r="A610" s="283"/>
      <c r="B610" s="285"/>
      <c r="C610" s="203"/>
      <c r="D610" s="286">
        <f>VLOOKUP(C610,Itinerario!$D$117:$W$147,18,FALSE)</f>
        <v>0</v>
      </c>
      <c r="E610" s="287">
        <f>VLOOKUP(C610,Itinerario!$D$117:$W$147,19,FALSE)</f>
        <v>0</v>
      </c>
      <c r="F610" s="287" t="e">
        <f>VLOOKUP(C610,Organización_Modular!$F$103:$G$133,2,FALSE)</f>
        <v>#N/A</v>
      </c>
      <c r="G610" s="25"/>
      <c r="H610" s="25"/>
      <c r="I610" s="25"/>
      <c r="J610" s="25"/>
      <c r="K610" s="25"/>
      <c r="L610" s="25"/>
      <c r="M610" s="25"/>
      <c r="N610" s="25"/>
      <c r="O610" s="25"/>
      <c r="P610" s="25"/>
      <c r="Q610" s="25"/>
      <c r="R610" s="25"/>
      <c r="S610" s="25"/>
      <c r="T610" s="25"/>
      <c r="U610" s="25"/>
      <c r="V610" s="25"/>
      <c r="W610" s="25"/>
      <c r="X610" s="25"/>
      <c r="Y610" s="25"/>
      <c r="Z610" s="25"/>
    </row>
    <row r="611" spans="1:26" ht="12.75" customHeight="1" x14ac:dyDescent="0.25">
      <c r="A611" s="283"/>
      <c r="B611" s="285"/>
      <c r="C611" s="203"/>
      <c r="D611" s="286">
        <f>VLOOKUP(C611,Itinerario!$D$117:$W$147,18,FALSE)</f>
        <v>0</v>
      </c>
      <c r="E611" s="287">
        <f>VLOOKUP(C611,Itinerario!$D$117:$W$147,19,FALSE)</f>
        <v>0</v>
      </c>
      <c r="F611" s="287" t="e">
        <f>VLOOKUP(C611,Organización_Modular!$F$103:$G$133,2,FALSE)</f>
        <v>#N/A</v>
      </c>
      <c r="G611" s="25"/>
      <c r="H611" s="25"/>
      <c r="I611" s="25"/>
      <c r="J611" s="25"/>
      <c r="K611" s="25"/>
      <c r="L611" s="25"/>
      <c r="M611" s="25"/>
      <c r="N611" s="25"/>
      <c r="O611" s="25"/>
      <c r="P611" s="25"/>
      <c r="Q611" s="25"/>
      <c r="R611" s="25"/>
      <c r="S611" s="25"/>
      <c r="T611" s="25"/>
      <c r="U611" s="25"/>
      <c r="V611" s="25"/>
      <c r="W611" s="25"/>
      <c r="X611" s="25"/>
      <c r="Y611" s="25"/>
      <c r="Z611" s="25"/>
    </row>
    <row r="612" spans="1:26" ht="12.75" customHeight="1" x14ac:dyDescent="0.25">
      <c r="A612" s="283"/>
      <c r="B612" s="285"/>
      <c r="C612" s="203"/>
      <c r="D612" s="286">
        <f>VLOOKUP(C612,Itinerario!$D$117:$W$147,18,FALSE)</f>
        <v>0</v>
      </c>
      <c r="E612" s="287">
        <f>VLOOKUP(C612,Itinerario!$D$117:$W$147,19,FALSE)</f>
        <v>0</v>
      </c>
      <c r="F612" s="287" t="e">
        <f>VLOOKUP(C612,Organización_Modular!$F$103:$G$133,2,FALSE)</f>
        <v>#N/A</v>
      </c>
      <c r="G612" s="25"/>
      <c r="H612" s="25"/>
      <c r="I612" s="25"/>
      <c r="J612" s="25"/>
      <c r="K612" s="25"/>
      <c r="L612" s="25"/>
      <c r="M612" s="25"/>
      <c r="N612" s="25"/>
      <c r="O612" s="25"/>
      <c r="P612" s="25"/>
      <c r="Q612" s="25"/>
      <c r="R612" s="25"/>
      <c r="S612" s="25"/>
      <c r="T612" s="25"/>
      <c r="U612" s="25"/>
      <c r="V612" s="25"/>
      <c r="W612" s="25"/>
      <c r="X612" s="25"/>
      <c r="Y612" s="25"/>
      <c r="Z612" s="25"/>
    </row>
    <row r="613" spans="1:26" ht="12.75" customHeight="1" x14ac:dyDescent="0.25">
      <c r="A613" s="283"/>
      <c r="B613" s="285"/>
      <c r="C613" s="203"/>
      <c r="D613" s="286">
        <f>VLOOKUP(C613,Itinerario!$D$117:$W$147,18,FALSE)</f>
        <v>0</v>
      </c>
      <c r="E613" s="287">
        <f>VLOOKUP(C613,Itinerario!$D$117:$W$147,19,FALSE)</f>
        <v>0</v>
      </c>
      <c r="F613" s="287" t="e">
        <f>VLOOKUP(C613,Organización_Modular!$F$103:$G$133,2,FALSE)</f>
        <v>#N/A</v>
      </c>
      <c r="G613" s="25"/>
      <c r="H613" s="25"/>
      <c r="I613" s="25"/>
      <c r="J613" s="25"/>
      <c r="K613" s="25"/>
      <c r="L613" s="25"/>
      <c r="M613" s="25"/>
      <c r="N613" s="25"/>
      <c r="O613" s="25"/>
      <c r="P613" s="25"/>
      <c r="Q613" s="25"/>
      <c r="R613" s="25"/>
      <c r="S613" s="25"/>
      <c r="T613" s="25"/>
      <c r="U613" s="25"/>
      <c r="V613" s="25"/>
      <c r="W613" s="25"/>
      <c r="X613" s="25"/>
      <c r="Y613" s="25"/>
      <c r="Z613" s="25"/>
    </row>
    <row r="614" spans="1:26" ht="12.75" customHeight="1" x14ac:dyDescent="0.25">
      <c r="A614" s="283">
        <f>Itinerario!A148</f>
        <v>0</v>
      </c>
      <c r="B614" s="285" t="str">
        <f>Ambiente_Equipamiento!$A$15</f>
        <v>Aula pedagógica</v>
      </c>
      <c r="C614" s="203"/>
      <c r="D614" s="286">
        <f>VLOOKUP(C614,Itinerario!$D$148:$W$178,18,FALSE)</f>
        <v>0</v>
      </c>
      <c r="E614" s="287">
        <f>VLOOKUP(C614,Itinerario!$D$148:$W$178,19,FALSE)</f>
        <v>0</v>
      </c>
      <c r="F614" s="287" t="e">
        <f>VLOOKUP(C614,Organización_Modular!$F$134:$G$164,2,FALSE)</f>
        <v>#N/A</v>
      </c>
      <c r="G614" s="25"/>
      <c r="H614" s="25"/>
      <c r="I614" s="25"/>
      <c r="J614" s="25"/>
      <c r="K614" s="25"/>
      <c r="L614" s="25"/>
      <c r="M614" s="25"/>
      <c r="N614" s="25"/>
      <c r="O614" s="25"/>
      <c r="P614" s="25"/>
      <c r="Q614" s="25"/>
      <c r="R614" s="25"/>
      <c r="S614" s="25"/>
      <c r="T614" s="25"/>
      <c r="U614" s="25"/>
      <c r="V614" s="25"/>
      <c r="W614" s="25"/>
      <c r="X614" s="25"/>
      <c r="Y614" s="25"/>
      <c r="Z614" s="25"/>
    </row>
    <row r="615" spans="1:26" ht="12.75" customHeight="1" x14ac:dyDescent="0.25">
      <c r="A615" s="283"/>
      <c r="B615" s="285"/>
      <c r="C615" s="203"/>
      <c r="D615" s="286">
        <f>VLOOKUP(C615,Itinerario!$D$148:$W$178,18,FALSE)</f>
        <v>0</v>
      </c>
      <c r="E615" s="287">
        <f>VLOOKUP(C615,Itinerario!$D$148:$W$178,19,FALSE)</f>
        <v>0</v>
      </c>
      <c r="F615" s="287" t="e">
        <f>VLOOKUP(C615,Organización_Modular!$F$134:$G$164,2,FALSE)</f>
        <v>#N/A</v>
      </c>
      <c r="G615" s="25"/>
      <c r="H615" s="25"/>
      <c r="I615" s="25"/>
      <c r="J615" s="25"/>
      <c r="K615" s="25"/>
      <c r="L615" s="25"/>
      <c r="M615" s="25"/>
      <c r="N615" s="25"/>
      <c r="O615" s="25"/>
      <c r="P615" s="25"/>
      <c r="Q615" s="25"/>
      <c r="R615" s="25"/>
      <c r="S615" s="25"/>
      <c r="T615" s="25"/>
      <c r="U615" s="25"/>
      <c r="V615" s="25"/>
      <c r="W615" s="25"/>
      <c r="X615" s="25"/>
      <c r="Y615" s="25"/>
      <c r="Z615" s="25"/>
    </row>
    <row r="616" spans="1:26" ht="12.75" customHeight="1" x14ac:dyDescent="0.25">
      <c r="A616" s="283"/>
      <c r="B616" s="285"/>
      <c r="C616" s="203"/>
      <c r="D616" s="286">
        <f>VLOOKUP(C616,Itinerario!$D$148:$W$178,18,FALSE)</f>
        <v>0</v>
      </c>
      <c r="E616" s="287">
        <f>VLOOKUP(C616,Itinerario!$D$148:$W$178,19,FALSE)</f>
        <v>0</v>
      </c>
      <c r="F616" s="287" t="e">
        <f>VLOOKUP(C616,Organización_Modular!$F$134:$G$164,2,FALSE)</f>
        <v>#N/A</v>
      </c>
      <c r="G616" s="25"/>
      <c r="H616" s="25"/>
      <c r="I616" s="25"/>
      <c r="J616" s="25"/>
      <c r="K616" s="25"/>
      <c r="L616" s="25"/>
      <c r="M616" s="25"/>
      <c r="N616" s="25"/>
      <c r="O616" s="25"/>
      <c r="P616" s="25"/>
      <c r="Q616" s="25"/>
      <c r="R616" s="25"/>
      <c r="S616" s="25"/>
      <c r="T616" s="25"/>
      <c r="U616" s="25"/>
      <c r="V616" s="25"/>
      <c r="W616" s="25"/>
      <c r="X616" s="25"/>
      <c r="Y616" s="25"/>
      <c r="Z616" s="25"/>
    </row>
    <row r="617" spans="1:26" ht="12.75" customHeight="1" x14ac:dyDescent="0.25">
      <c r="A617" s="283"/>
      <c r="B617" s="285"/>
      <c r="C617" s="203"/>
      <c r="D617" s="286">
        <f>VLOOKUP(C617,Itinerario!$D$148:$W$178,18,FALSE)</f>
        <v>0</v>
      </c>
      <c r="E617" s="287">
        <f>VLOOKUP(C617,Itinerario!$D$148:$W$178,19,FALSE)</f>
        <v>0</v>
      </c>
      <c r="F617" s="287" t="e">
        <f>VLOOKUP(C617,Organización_Modular!$F$134:$G$164,2,FALSE)</f>
        <v>#N/A</v>
      </c>
      <c r="G617" s="25"/>
      <c r="H617" s="25"/>
      <c r="I617" s="25"/>
      <c r="J617" s="25"/>
      <c r="K617" s="25"/>
      <c r="L617" s="25"/>
      <c r="M617" s="25"/>
      <c r="N617" s="25"/>
      <c r="O617" s="25"/>
      <c r="P617" s="25"/>
      <c r="Q617" s="25"/>
      <c r="R617" s="25"/>
      <c r="S617" s="25"/>
      <c r="T617" s="25"/>
      <c r="U617" s="25"/>
      <c r="V617" s="25"/>
      <c r="W617" s="25"/>
      <c r="X617" s="25"/>
      <c r="Y617" s="25"/>
      <c r="Z617" s="25"/>
    </row>
    <row r="618" spans="1:26" ht="12.75" customHeight="1" x14ac:dyDescent="0.25">
      <c r="A618" s="283"/>
      <c r="B618" s="285"/>
      <c r="C618" s="203"/>
      <c r="D618" s="286">
        <f>VLOOKUP(C618,Itinerario!$D$148:$W$178,18,FALSE)</f>
        <v>0</v>
      </c>
      <c r="E618" s="287">
        <f>VLOOKUP(C618,Itinerario!$D$148:$W$178,19,FALSE)</f>
        <v>0</v>
      </c>
      <c r="F618" s="287" t="e">
        <f>VLOOKUP(C618,Organización_Modular!$F$134:$G$164,2,FALSE)</f>
        <v>#N/A</v>
      </c>
      <c r="G618" s="25"/>
      <c r="H618" s="25"/>
      <c r="I618" s="25"/>
      <c r="J618" s="25"/>
      <c r="K618" s="25"/>
      <c r="L618" s="25"/>
      <c r="M618" s="25"/>
      <c r="N618" s="25"/>
      <c r="O618" s="25"/>
      <c r="P618" s="25"/>
      <c r="Q618" s="25"/>
      <c r="R618" s="25"/>
      <c r="S618" s="25"/>
      <c r="T618" s="25"/>
      <c r="U618" s="25"/>
      <c r="V618" s="25"/>
      <c r="W618" s="25"/>
      <c r="X618" s="25"/>
      <c r="Y618" s="25"/>
      <c r="Z618" s="25"/>
    </row>
    <row r="619" spans="1:26" ht="12.75" customHeight="1" x14ac:dyDescent="0.25">
      <c r="A619" s="283"/>
      <c r="B619" s="285"/>
      <c r="C619" s="203"/>
      <c r="D619" s="286">
        <f>VLOOKUP(C619,Itinerario!$D$148:$W$178,18,FALSE)</f>
        <v>0</v>
      </c>
      <c r="E619" s="287">
        <f>VLOOKUP(C619,Itinerario!$D$148:$W$178,19,FALSE)</f>
        <v>0</v>
      </c>
      <c r="F619" s="287" t="e">
        <f>VLOOKUP(C619,Organización_Modular!$F$134:$G$164,2,FALSE)</f>
        <v>#N/A</v>
      </c>
      <c r="G619" s="25"/>
      <c r="H619" s="25"/>
      <c r="I619" s="25"/>
      <c r="J619" s="25"/>
      <c r="K619" s="25"/>
      <c r="L619" s="25"/>
      <c r="M619" s="25"/>
      <c r="N619" s="25"/>
      <c r="O619" s="25"/>
      <c r="P619" s="25"/>
      <c r="Q619" s="25"/>
      <c r="R619" s="25"/>
      <c r="S619" s="25"/>
      <c r="T619" s="25"/>
      <c r="U619" s="25"/>
      <c r="V619" s="25"/>
      <c r="W619" s="25"/>
      <c r="X619" s="25"/>
      <c r="Y619" s="25"/>
      <c r="Z619" s="25"/>
    </row>
    <row r="620" spans="1:26" ht="12.75" customHeight="1" x14ac:dyDescent="0.25">
      <c r="A620" s="283"/>
      <c r="B620" s="285"/>
      <c r="C620" s="203"/>
      <c r="D620" s="286">
        <f>VLOOKUP(C620,Itinerario!$D$148:$W$178,18,FALSE)</f>
        <v>0</v>
      </c>
      <c r="E620" s="287">
        <f>VLOOKUP(C620,Itinerario!$D$148:$W$178,19,FALSE)</f>
        <v>0</v>
      </c>
      <c r="F620" s="287" t="e">
        <f>VLOOKUP(C620,Organización_Modular!$F$134:$G$164,2,FALSE)</f>
        <v>#N/A</v>
      </c>
      <c r="G620" s="25"/>
      <c r="H620" s="25"/>
      <c r="I620" s="25"/>
      <c r="J620" s="25"/>
      <c r="K620" s="25"/>
      <c r="L620" s="25"/>
      <c r="M620" s="25"/>
      <c r="N620" s="25"/>
      <c r="O620" s="25"/>
      <c r="P620" s="25"/>
      <c r="Q620" s="25"/>
      <c r="R620" s="25"/>
      <c r="S620" s="25"/>
      <c r="T620" s="25"/>
      <c r="U620" s="25"/>
      <c r="V620" s="25"/>
      <c r="W620" s="25"/>
      <c r="X620" s="25"/>
      <c r="Y620" s="25"/>
      <c r="Z620" s="25"/>
    </row>
    <row r="621" spans="1:26" ht="12.75" customHeight="1" x14ac:dyDescent="0.25">
      <c r="A621" s="283"/>
      <c r="B621" s="285"/>
      <c r="C621" s="203"/>
      <c r="D621" s="286">
        <f>VLOOKUP(C621,Itinerario!$D$148:$W$178,18,FALSE)</f>
        <v>0</v>
      </c>
      <c r="E621" s="287">
        <f>VLOOKUP(C621,Itinerario!$D$148:$W$178,19,FALSE)</f>
        <v>0</v>
      </c>
      <c r="F621" s="287" t="e">
        <f>VLOOKUP(C621,Organización_Modular!$F$134:$G$164,2,FALSE)</f>
        <v>#N/A</v>
      </c>
      <c r="G621" s="25"/>
      <c r="H621" s="25"/>
      <c r="I621" s="25"/>
      <c r="J621" s="25"/>
      <c r="K621" s="25"/>
      <c r="L621" s="25"/>
      <c r="M621" s="25"/>
      <c r="N621" s="25"/>
      <c r="O621" s="25"/>
      <c r="P621" s="25"/>
      <c r="Q621" s="25"/>
      <c r="R621" s="25"/>
      <c r="S621" s="25"/>
      <c r="T621" s="25"/>
      <c r="U621" s="25"/>
      <c r="V621" s="25"/>
      <c r="W621" s="25"/>
      <c r="X621" s="25"/>
      <c r="Y621" s="25"/>
      <c r="Z621" s="25"/>
    </row>
    <row r="622" spans="1:26" ht="12.75" customHeight="1" x14ac:dyDescent="0.25">
      <c r="A622" s="283"/>
      <c r="B622" s="285"/>
      <c r="C622" s="203"/>
      <c r="D622" s="286">
        <f>VLOOKUP(C622,Itinerario!$D$148:$W$178,18,FALSE)</f>
        <v>0</v>
      </c>
      <c r="E622" s="287">
        <f>VLOOKUP(C622,Itinerario!$D$148:$W$178,19,FALSE)</f>
        <v>0</v>
      </c>
      <c r="F622" s="287" t="e">
        <f>VLOOKUP(C622,Organización_Modular!$F$134:$G$164,2,FALSE)</f>
        <v>#N/A</v>
      </c>
      <c r="G622" s="25"/>
      <c r="H622" s="25"/>
      <c r="I622" s="25"/>
      <c r="J622" s="25"/>
      <c r="K622" s="25"/>
      <c r="L622" s="25"/>
      <c r="M622" s="25"/>
      <c r="N622" s="25"/>
      <c r="O622" s="25"/>
      <c r="P622" s="25"/>
      <c r="Q622" s="25"/>
      <c r="R622" s="25"/>
      <c r="S622" s="25"/>
      <c r="T622" s="25"/>
      <c r="U622" s="25"/>
      <c r="V622" s="25"/>
      <c r="W622" s="25"/>
      <c r="X622" s="25"/>
      <c r="Y622" s="25"/>
      <c r="Z622" s="25"/>
    </row>
    <row r="623" spans="1:26" ht="12.75" customHeight="1" x14ac:dyDescent="0.25">
      <c r="A623" s="283"/>
      <c r="B623" s="285"/>
      <c r="C623" s="203"/>
      <c r="D623" s="286">
        <f>VLOOKUP(C623,Itinerario!$D$148:$W$178,18,FALSE)</f>
        <v>0</v>
      </c>
      <c r="E623" s="287">
        <f>VLOOKUP(C623,Itinerario!$D$148:$W$178,19,FALSE)</f>
        <v>0</v>
      </c>
      <c r="F623" s="287" t="e">
        <f>VLOOKUP(C623,Organización_Modular!$F$134:$G$164,2,FALSE)</f>
        <v>#N/A</v>
      </c>
      <c r="G623" s="25"/>
      <c r="H623" s="25"/>
      <c r="I623" s="25"/>
      <c r="J623" s="25"/>
      <c r="K623" s="25"/>
      <c r="L623" s="25"/>
      <c r="M623" s="25"/>
      <c r="N623" s="25"/>
      <c r="O623" s="25"/>
      <c r="P623" s="25"/>
      <c r="Q623" s="25"/>
      <c r="R623" s="25"/>
      <c r="S623" s="25"/>
      <c r="T623" s="25"/>
      <c r="U623" s="25"/>
      <c r="V623" s="25"/>
      <c r="W623" s="25"/>
      <c r="X623" s="25"/>
      <c r="Y623" s="25"/>
      <c r="Z623" s="25"/>
    </row>
    <row r="624" spans="1:26" ht="12.75" customHeight="1" x14ac:dyDescent="0.25">
      <c r="A624" s="283"/>
      <c r="B624" s="285"/>
      <c r="C624" s="203"/>
      <c r="D624" s="286">
        <f>VLOOKUP(C624,Itinerario!$D$148:$W$178,18,FALSE)</f>
        <v>0</v>
      </c>
      <c r="E624" s="287">
        <f>VLOOKUP(C624,Itinerario!$D$148:$W$178,19,FALSE)</f>
        <v>0</v>
      </c>
      <c r="F624" s="287" t="e">
        <f>VLOOKUP(C624,Organización_Modular!$F$134:$G$164,2,FALSE)</f>
        <v>#N/A</v>
      </c>
      <c r="G624" s="25"/>
      <c r="H624" s="25"/>
      <c r="I624" s="25"/>
      <c r="J624" s="25"/>
      <c r="K624" s="25"/>
      <c r="L624" s="25"/>
      <c r="M624" s="25"/>
      <c r="N624" s="25"/>
      <c r="O624" s="25"/>
      <c r="P624" s="25"/>
      <c r="Q624" s="25"/>
      <c r="R624" s="25"/>
      <c r="S624" s="25"/>
      <c r="T624" s="25"/>
      <c r="U624" s="25"/>
      <c r="V624" s="25"/>
      <c r="W624" s="25"/>
      <c r="X624" s="25"/>
      <c r="Y624" s="25"/>
      <c r="Z624" s="25"/>
    </row>
    <row r="625" spans="1:26" ht="12.75" customHeight="1" x14ac:dyDescent="0.25">
      <c r="A625" s="283"/>
      <c r="B625" s="285"/>
      <c r="C625" s="203"/>
      <c r="D625" s="286">
        <f>VLOOKUP(C625,Itinerario!$D$148:$W$178,18,FALSE)</f>
        <v>0</v>
      </c>
      <c r="E625" s="287">
        <f>VLOOKUP(C625,Itinerario!$D$148:$W$178,19,FALSE)</f>
        <v>0</v>
      </c>
      <c r="F625" s="287" t="e">
        <f>VLOOKUP(C625,Organización_Modular!$F$134:$G$164,2,FALSE)</f>
        <v>#N/A</v>
      </c>
      <c r="G625" s="25"/>
      <c r="H625" s="25"/>
      <c r="I625" s="25"/>
      <c r="J625" s="25"/>
      <c r="K625" s="25"/>
      <c r="L625" s="25"/>
      <c r="M625" s="25"/>
      <c r="N625" s="25"/>
      <c r="O625" s="25"/>
      <c r="P625" s="25"/>
      <c r="Q625" s="25"/>
      <c r="R625" s="25"/>
      <c r="S625" s="25"/>
      <c r="T625" s="25"/>
      <c r="U625" s="25"/>
      <c r="V625" s="25"/>
      <c r="W625" s="25"/>
      <c r="X625" s="25"/>
      <c r="Y625" s="25"/>
      <c r="Z625" s="25"/>
    </row>
    <row r="626" spans="1:26" ht="12.75" customHeight="1" x14ac:dyDescent="0.25">
      <c r="A626" s="283"/>
      <c r="B626" s="285"/>
      <c r="C626" s="203"/>
      <c r="D626" s="286">
        <f>VLOOKUP(C626,Itinerario!$D$148:$W$178,18,FALSE)</f>
        <v>0</v>
      </c>
      <c r="E626" s="287">
        <f>VLOOKUP(C626,Itinerario!$D$148:$W$178,19,FALSE)</f>
        <v>0</v>
      </c>
      <c r="F626" s="287" t="e">
        <f>VLOOKUP(C626,Organización_Modular!$F$134:$G$164,2,FALSE)</f>
        <v>#N/A</v>
      </c>
      <c r="G626" s="25"/>
      <c r="H626" s="25"/>
      <c r="I626" s="25"/>
      <c r="J626" s="25"/>
      <c r="K626" s="25"/>
      <c r="L626" s="25"/>
      <c r="M626" s="25"/>
      <c r="N626" s="25"/>
      <c r="O626" s="25"/>
      <c r="P626" s="25"/>
      <c r="Q626" s="25"/>
      <c r="R626" s="25"/>
      <c r="S626" s="25"/>
      <c r="T626" s="25"/>
      <c r="U626" s="25"/>
      <c r="V626" s="25"/>
      <c r="W626" s="25"/>
      <c r="X626" s="25"/>
      <c r="Y626" s="25"/>
      <c r="Z626" s="25"/>
    </row>
    <row r="627" spans="1:26" ht="12.75" customHeight="1" x14ac:dyDescent="0.25">
      <c r="A627" s="283"/>
      <c r="B627" s="285"/>
      <c r="C627" s="203"/>
      <c r="D627" s="286">
        <f>VLOOKUP(C627,Itinerario!$D$148:$W$178,18,FALSE)</f>
        <v>0</v>
      </c>
      <c r="E627" s="287">
        <f>VLOOKUP(C627,Itinerario!$D$148:$W$178,19,FALSE)</f>
        <v>0</v>
      </c>
      <c r="F627" s="287" t="e">
        <f>VLOOKUP(C627,Organización_Modular!$F$134:$G$164,2,FALSE)</f>
        <v>#N/A</v>
      </c>
      <c r="G627" s="25"/>
      <c r="H627" s="25"/>
      <c r="I627" s="25"/>
      <c r="J627" s="25"/>
      <c r="K627" s="25"/>
      <c r="L627" s="25"/>
      <c r="M627" s="25"/>
      <c r="N627" s="25"/>
      <c r="O627" s="25"/>
      <c r="P627" s="25"/>
      <c r="Q627" s="25"/>
      <c r="R627" s="25"/>
      <c r="S627" s="25"/>
      <c r="T627" s="25"/>
      <c r="U627" s="25"/>
      <c r="V627" s="25"/>
      <c r="W627" s="25"/>
      <c r="X627" s="25"/>
      <c r="Y627" s="25"/>
      <c r="Z627" s="25"/>
    </row>
    <row r="628" spans="1:26" ht="12.75" customHeight="1" x14ac:dyDescent="0.25">
      <c r="A628" s="283"/>
      <c r="B628" s="285"/>
      <c r="C628" s="203"/>
      <c r="D628" s="286">
        <f>VLOOKUP(C628,Itinerario!$D$148:$W$178,18,FALSE)</f>
        <v>0</v>
      </c>
      <c r="E628" s="287">
        <f>VLOOKUP(C628,Itinerario!$D$148:$W$178,19,FALSE)</f>
        <v>0</v>
      </c>
      <c r="F628" s="287" t="e">
        <f>VLOOKUP(C628,Organización_Modular!$F$134:$G$164,2,FALSE)</f>
        <v>#N/A</v>
      </c>
      <c r="G628" s="25"/>
      <c r="H628" s="25"/>
      <c r="I628" s="25"/>
      <c r="J628" s="25"/>
      <c r="K628" s="25"/>
      <c r="L628" s="25"/>
      <c r="M628" s="25"/>
      <c r="N628" s="25"/>
      <c r="O628" s="25"/>
      <c r="P628" s="25"/>
      <c r="Q628" s="25"/>
      <c r="R628" s="25"/>
      <c r="S628" s="25"/>
      <c r="T628" s="25"/>
      <c r="U628" s="25"/>
      <c r="V628" s="25"/>
      <c r="W628" s="25"/>
      <c r="X628" s="25"/>
      <c r="Y628" s="25"/>
      <c r="Z628" s="25"/>
    </row>
    <row r="629" spans="1:26" ht="12.75" customHeight="1" x14ac:dyDescent="0.25">
      <c r="A629" s="283"/>
      <c r="B629" s="285"/>
      <c r="C629" s="203"/>
      <c r="D629" s="286">
        <f>VLOOKUP(C629,Itinerario!$D$148:$W$178,18,FALSE)</f>
        <v>0</v>
      </c>
      <c r="E629" s="287">
        <f>VLOOKUP(C629,Itinerario!$D$148:$W$178,19,FALSE)</f>
        <v>0</v>
      </c>
      <c r="F629" s="287" t="e">
        <f>VLOOKUP(C629,Organización_Modular!$F$134:$G$164,2,FALSE)</f>
        <v>#N/A</v>
      </c>
      <c r="G629" s="25"/>
      <c r="H629" s="25"/>
      <c r="I629" s="25"/>
      <c r="J629" s="25"/>
      <c r="K629" s="25"/>
      <c r="L629" s="25"/>
      <c r="M629" s="25"/>
      <c r="N629" s="25"/>
      <c r="O629" s="25"/>
      <c r="P629" s="25"/>
      <c r="Q629" s="25"/>
      <c r="R629" s="25"/>
      <c r="S629" s="25"/>
      <c r="T629" s="25"/>
      <c r="U629" s="25"/>
      <c r="V629" s="25"/>
      <c r="W629" s="25"/>
      <c r="X629" s="25"/>
      <c r="Y629" s="25"/>
      <c r="Z629" s="25"/>
    </row>
    <row r="630" spans="1:26" ht="12.75" customHeight="1" x14ac:dyDescent="0.25">
      <c r="A630" s="283"/>
      <c r="B630" s="285"/>
      <c r="C630" s="203"/>
      <c r="D630" s="286">
        <f>VLOOKUP(C630,Itinerario!$D$148:$W$178,18,FALSE)</f>
        <v>0</v>
      </c>
      <c r="E630" s="287">
        <f>VLOOKUP(C630,Itinerario!$D$148:$W$178,19,FALSE)</f>
        <v>0</v>
      </c>
      <c r="F630" s="287" t="e">
        <f>VLOOKUP(C630,Organización_Modular!$F$134:$G$164,2,FALSE)</f>
        <v>#N/A</v>
      </c>
      <c r="G630" s="25"/>
      <c r="H630" s="25"/>
      <c r="I630" s="25"/>
      <c r="J630" s="25"/>
      <c r="K630" s="25"/>
      <c r="L630" s="25"/>
      <c r="M630" s="25"/>
      <c r="N630" s="25"/>
      <c r="O630" s="25"/>
      <c r="P630" s="25"/>
      <c r="Q630" s="25"/>
      <c r="R630" s="25"/>
      <c r="S630" s="25"/>
      <c r="T630" s="25"/>
      <c r="U630" s="25"/>
      <c r="V630" s="25"/>
      <c r="W630" s="25"/>
      <c r="X630" s="25"/>
      <c r="Y630" s="25"/>
      <c r="Z630" s="25"/>
    </row>
    <row r="631" spans="1:26" ht="12.75" customHeight="1" x14ac:dyDescent="0.25">
      <c r="A631" s="283"/>
      <c r="B631" s="285"/>
      <c r="C631" s="203"/>
      <c r="D631" s="286">
        <f>VLOOKUP(C631,Itinerario!$D$148:$W$178,18,FALSE)</f>
        <v>0</v>
      </c>
      <c r="E631" s="287">
        <f>VLOOKUP(C631,Itinerario!$D$148:$W$178,19,FALSE)</f>
        <v>0</v>
      </c>
      <c r="F631" s="287" t="e">
        <f>VLOOKUP(C631,Organización_Modular!$F$134:$G$164,2,FALSE)</f>
        <v>#N/A</v>
      </c>
      <c r="G631" s="25"/>
      <c r="H631" s="25"/>
      <c r="I631" s="25"/>
      <c r="J631" s="25"/>
      <c r="K631" s="25"/>
      <c r="L631" s="25"/>
      <c r="M631" s="25"/>
      <c r="N631" s="25"/>
      <c r="O631" s="25"/>
      <c r="P631" s="25"/>
      <c r="Q631" s="25"/>
      <c r="R631" s="25"/>
      <c r="S631" s="25"/>
      <c r="T631" s="25"/>
      <c r="U631" s="25"/>
      <c r="V631" s="25"/>
      <c r="W631" s="25"/>
      <c r="X631" s="25"/>
      <c r="Y631" s="25"/>
      <c r="Z631" s="25"/>
    </row>
    <row r="632" spans="1:26" ht="12.75" customHeight="1" x14ac:dyDescent="0.25">
      <c r="A632" s="283"/>
      <c r="B632" s="285"/>
      <c r="C632" s="203"/>
      <c r="D632" s="286">
        <f>VLOOKUP(C632,Itinerario!$D$148:$W$178,18,FALSE)</f>
        <v>0</v>
      </c>
      <c r="E632" s="287">
        <f>VLOOKUP(C632,Itinerario!$D$148:$W$178,19,FALSE)</f>
        <v>0</v>
      </c>
      <c r="F632" s="287" t="e">
        <f>VLOOKUP(C632,Organización_Modular!$F$134:$G$164,2,FALSE)</f>
        <v>#N/A</v>
      </c>
      <c r="G632" s="25"/>
      <c r="H632" s="25"/>
      <c r="I632" s="25"/>
      <c r="J632" s="25"/>
      <c r="K632" s="25"/>
      <c r="L632" s="25"/>
      <c r="M632" s="25"/>
      <c r="N632" s="25"/>
      <c r="O632" s="25"/>
      <c r="P632" s="25"/>
      <c r="Q632" s="25"/>
      <c r="R632" s="25"/>
      <c r="S632" s="25"/>
      <c r="T632" s="25"/>
      <c r="U632" s="25"/>
      <c r="V632" s="25"/>
      <c r="W632" s="25"/>
      <c r="X632" s="25"/>
      <c r="Y632" s="25"/>
      <c r="Z632" s="25"/>
    </row>
    <row r="633" spans="1:26" ht="12.75" customHeight="1" x14ac:dyDescent="0.25">
      <c r="A633" s="283"/>
      <c r="B633" s="285"/>
      <c r="C633" s="203"/>
      <c r="D633" s="286">
        <f>VLOOKUP(C633,Itinerario!$D$148:$W$178,18,FALSE)</f>
        <v>0</v>
      </c>
      <c r="E633" s="287">
        <f>VLOOKUP(C633,Itinerario!$D$148:$W$178,19,FALSE)</f>
        <v>0</v>
      </c>
      <c r="F633" s="287" t="e">
        <f>VLOOKUP(C633,Organización_Modular!$F$134:$G$164,2,FALSE)</f>
        <v>#N/A</v>
      </c>
      <c r="G633" s="25"/>
      <c r="H633" s="25"/>
      <c r="I633" s="25"/>
      <c r="J633" s="25"/>
      <c r="K633" s="25"/>
      <c r="L633" s="25"/>
      <c r="M633" s="25"/>
      <c r="N633" s="25"/>
      <c r="O633" s="25"/>
      <c r="P633" s="25"/>
      <c r="Q633" s="25"/>
      <c r="R633" s="25"/>
      <c r="S633" s="25"/>
      <c r="T633" s="25"/>
      <c r="U633" s="25"/>
      <c r="V633" s="25"/>
      <c r="W633" s="25"/>
      <c r="X633" s="25"/>
      <c r="Y633" s="25"/>
      <c r="Z633" s="25"/>
    </row>
    <row r="634" spans="1:26" ht="12.75" customHeight="1" x14ac:dyDescent="0.25">
      <c r="A634" s="283"/>
      <c r="B634" s="285"/>
      <c r="C634" s="203"/>
      <c r="D634" s="286">
        <f>VLOOKUP(C634,Itinerario!$D$148:$W$178,18,FALSE)</f>
        <v>0</v>
      </c>
      <c r="E634" s="287">
        <f>VLOOKUP(C634,Itinerario!$D$148:$W$178,19,FALSE)</f>
        <v>0</v>
      </c>
      <c r="F634" s="287" t="e">
        <f>VLOOKUP(C634,Organización_Modular!$F$134:$G$164,2,FALSE)</f>
        <v>#N/A</v>
      </c>
      <c r="G634" s="25"/>
      <c r="H634" s="25"/>
      <c r="I634" s="25"/>
      <c r="J634" s="25"/>
      <c r="K634" s="25"/>
      <c r="L634" s="25"/>
      <c r="M634" s="25"/>
      <c r="N634" s="25"/>
      <c r="O634" s="25"/>
      <c r="P634" s="25"/>
      <c r="Q634" s="25"/>
      <c r="R634" s="25"/>
      <c r="S634" s="25"/>
      <c r="T634" s="25"/>
      <c r="U634" s="25"/>
      <c r="V634" s="25"/>
      <c r="W634" s="25"/>
      <c r="X634" s="25"/>
      <c r="Y634" s="25"/>
      <c r="Z634" s="25"/>
    </row>
    <row r="635" spans="1:26" ht="12.75" customHeight="1" x14ac:dyDescent="0.25">
      <c r="A635" s="283"/>
      <c r="B635" s="285"/>
      <c r="C635" s="203"/>
      <c r="D635" s="286">
        <f>VLOOKUP(C635,Itinerario!$D$148:$W$178,18,FALSE)</f>
        <v>0</v>
      </c>
      <c r="E635" s="287">
        <f>VLOOKUP(C635,Itinerario!$D$148:$W$178,19,FALSE)</f>
        <v>0</v>
      </c>
      <c r="F635" s="287" t="e">
        <f>VLOOKUP(C635,Organización_Modular!$F$134:$G$164,2,FALSE)</f>
        <v>#N/A</v>
      </c>
      <c r="G635" s="25"/>
      <c r="H635" s="25"/>
      <c r="I635" s="25"/>
      <c r="J635" s="25"/>
      <c r="K635" s="25"/>
      <c r="L635" s="25"/>
      <c r="M635" s="25"/>
      <c r="N635" s="25"/>
      <c r="O635" s="25"/>
      <c r="P635" s="25"/>
      <c r="Q635" s="25"/>
      <c r="R635" s="25"/>
      <c r="S635" s="25"/>
      <c r="T635" s="25"/>
      <c r="U635" s="25"/>
      <c r="V635" s="25"/>
      <c r="W635" s="25"/>
      <c r="X635" s="25"/>
      <c r="Y635" s="25"/>
      <c r="Z635" s="25"/>
    </row>
    <row r="636" spans="1:26" ht="12.75" customHeight="1" x14ac:dyDescent="0.25">
      <c r="A636" s="283"/>
      <c r="B636" s="285"/>
      <c r="C636" s="203"/>
      <c r="D636" s="286">
        <f>VLOOKUP(C636,Itinerario!$D$148:$W$178,18,FALSE)</f>
        <v>0</v>
      </c>
      <c r="E636" s="287">
        <f>VLOOKUP(C636,Itinerario!$D$148:$W$178,19,FALSE)</f>
        <v>0</v>
      </c>
      <c r="F636" s="287" t="e">
        <f>VLOOKUP(C636,Organización_Modular!$F$134:$G$164,2,FALSE)</f>
        <v>#N/A</v>
      </c>
      <c r="G636" s="25"/>
      <c r="H636" s="25"/>
      <c r="I636" s="25"/>
      <c r="J636" s="25"/>
      <c r="K636" s="25"/>
      <c r="L636" s="25"/>
      <c r="M636" s="25"/>
      <c r="N636" s="25"/>
      <c r="O636" s="25"/>
      <c r="P636" s="25"/>
      <c r="Q636" s="25"/>
      <c r="R636" s="25"/>
      <c r="S636" s="25"/>
      <c r="T636" s="25"/>
      <c r="U636" s="25"/>
      <c r="V636" s="25"/>
      <c r="W636" s="25"/>
      <c r="X636" s="25"/>
      <c r="Y636" s="25"/>
      <c r="Z636" s="25"/>
    </row>
    <row r="637" spans="1:26" ht="12.75" customHeight="1" x14ac:dyDescent="0.25">
      <c r="A637" s="283"/>
      <c r="B637" s="285"/>
      <c r="C637" s="203"/>
      <c r="D637" s="286">
        <f>VLOOKUP(C637,Itinerario!$D$148:$W$178,18,FALSE)</f>
        <v>0</v>
      </c>
      <c r="E637" s="287">
        <f>VLOOKUP(C637,Itinerario!$D$148:$W$178,19,FALSE)</f>
        <v>0</v>
      </c>
      <c r="F637" s="287" t="e">
        <f>VLOOKUP(C637,Organización_Modular!$F$134:$G$164,2,FALSE)</f>
        <v>#N/A</v>
      </c>
      <c r="G637" s="25"/>
      <c r="H637" s="25"/>
      <c r="I637" s="25"/>
      <c r="J637" s="25"/>
      <c r="K637" s="25"/>
      <c r="L637" s="25"/>
      <c r="M637" s="25"/>
      <c r="N637" s="25"/>
      <c r="O637" s="25"/>
      <c r="P637" s="25"/>
      <c r="Q637" s="25"/>
      <c r="R637" s="25"/>
      <c r="S637" s="25"/>
      <c r="T637" s="25"/>
      <c r="U637" s="25"/>
      <c r="V637" s="25"/>
      <c r="W637" s="25"/>
      <c r="X637" s="25"/>
      <c r="Y637" s="25"/>
      <c r="Z637" s="25"/>
    </row>
    <row r="638" spans="1:26" ht="12.75" customHeight="1" x14ac:dyDescent="0.25">
      <c r="A638" s="283"/>
      <c r="B638" s="285"/>
      <c r="C638" s="203"/>
      <c r="D638" s="286">
        <f>VLOOKUP(C638,Itinerario!$D$148:$W$178,18,FALSE)</f>
        <v>0</v>
      </c>
      <c r="E638" s="287">
        <f>VLOOKUP(C638,Itinerario!$D$148:$W$178,19,FALSE)</f>
        <v>0</v>
      </c>
      <c r="F638" s="287" t="e">
        <f>VLOOKUP(C638,Organización_Modular!$F$134:$G$164,2,FALSE)</f>
        <v>#N/A</v>
      </c>
      <c r="G638" s="25"/>
      <c r="H638" s="25"/>
      <c r="I638" s="25"/>
      <c r="J638" s="25"/>
      <c r="K638" s="25"/>
      <c r="L638" s="25"/>
      <c r="M638" s="25"/>
      <c r="N638" s="25"/>
      <c r="O638" s="25"/>
      <c r="P638" s="25"/>
      <c r="Q638" s="25"/>
      <c r="R638" s="25"/>
      <c r="S638" s="25"/>
      <c r="T638" s="25"/>
      <c r="U638" s="25"/>
      <c r="V638" s="25"/>
      <c r="W638" s="25"/>
      <c r="X638" s="25"/>
      <c r="Y638" s="25"/>
      <c r="Z638" s="25"/>
    </row>
    <row r="639" spans="1:26" ht="12.75" customHeight="1" x14ac:dyDescent="0.25">
      <c r="A639" s="283"/>
      <c r="B639" s="285"/>
      <c r="C639" s="203"/>
      <c r="D639" s="286">
        <f>VLOOKUP(C639,Itinerario!$D$148:$W$178,18,FALSE)</f>
        <v>0</v>
      </c>
      <c r="E639" s="287">
        <f>VLOOKUP(C639,Itinerario!$D$148:$W$178,19,FALSE)</f>
        <v>0</v>
      </c>
      <c r="F639" s="287" t="e">
        <f>VLOOKUP(C639,Organización_Modular!$F$134:$G$164,2,FALSE)</f>
        <v>#N/A</v>
      </c>
      <c r="G639" s="25"/>
      <c r="H639" s="25"/>
      <c r="I639" s="25"/>
      <c r="J639" s="25"/>
      <c r="K639" s="25"/>
      <c r="L639" s="25"/>
      <c r="M639" s="25"/>
      <c r="N639" s="25"/>
      <c r="O639" s="25"/>
      <c r="P639" s="25"/>
      <c r="Q639" s="25"/>
      <c r="R639" s="25"/>
      <c r="S639" s="25"/>
      <c r="T639" s="25"/>
      <c r="U639" s="25"/>
      <c r="V639" s="25"/>
      <c r="W639" s="25"/>
      <c r="X639" s="25"/>
      <c r="Y639" s="25"/>
      <c r="Z639" s="25"/>
    </row>
    <row r="640" spans="1:26" ht="12.75" customHeight="1" x14ac:dyDescent="0.25">
      <c r="A640" s="283"/>
      <c r="B640" s="285"/>
      <c r="C640" s="203"/>
      <c r="D640" s="286">
        <f>VLOOKUP(C640,Itinerario!$D$148:$W$178,18,FALSE)</f>
        <v>0</v>
      </c>
      <c r="E640" s="287">
        <f>VLOOKUP(C640,Itinerario!$D$148:$W$178,19,FALSE)</f>
        <v>0</v>
      </c>
      <c r="F640" s="287" t="e">
        <f>VLOOKUP(C640,Organización_Modular!$F$134:$G$164,2,FALSE)</f>
        <v>#N/A</v>
      </c>
      <c r="G640" s="25"/>
      <c r="H640" s="25"/>
      <c r="I640" s="25"/>
      <c r="J640" s="25"/>
      <c r="K640" s="25"/>
      <c r="L640" s="25"/>
      <c r="M640" s="25"/>
      <c r="N640" s="25"/>
      <c r="O640" s="25"/>
      <c r="P640" s="25"/>
      <c r="Q640" s="25"/>
      <c r="R640" s="25"/>
      <c r="S640" s="25"/>
      <c r="T640" s="25"/>
      <c r="U640" s="25"/>
      <c r="V640" s="25"/>
      <c r="W640" s="25"/>
      <c r="X640" s="25"/>
      <c r="Y640" s="25"/>
      <c r="Z640" s="25"/>
    </row>
    <row r="641" spans="1:26" ht="12.75" customHeight="1" x14ac:dyDescent="0.25">
      <c r="A641" s="283"/>
      <c r="B641" s="285"/>
      <c r="C641" s="203"/>
      <c r="D641" s="286">
        <f>VLOOKUP(C641,Itinerario!$D$148:$W$178,18,FALSE)</f>
        <v>0</v>
      </c>
      <c r="E641" s="287">
        <f>VLOOKUP(C641,Itinerario!$D$148:$W$178,19,FALSE)</f>
        <v>0</v>
      </c>
      <c r="F641" s="287" t="e">
        <f>VLOOKUP(C641,Organización_Modular!$F$134:$G$164,2,FALSE)</f>
        <v>#N/A</v>
      </c>
      <c r="G641" s="25"/>
      <c r="H641" s="25"/>
      <c r="I641" s="25"/>
      <c r="J641" s="25"/>
      <c r="K641" s="25"/>
      <c r="L641" s="25"/>
      <c r="M641" s="25"/>
      <c r="N641" s="25"/>
      <c r="O641" s="25"/>
      <c r="P641" s="25"/>
      <c r="Q641" s="25"/>
      <c r="R641" s="25"/>
      <c r="S641" s="25"/>
      <c r="T641" s="25"/>
      <c r="U641" s="25"/>
      <c r="V641" s="25"/>
      <c r="W641" s="25"/>
      <c r="X641" s="25"/>
      <c r="Y641" s="25"/>
      <c r="Z641" s="25"/>
    </row>
    <row r="642" spans="1:26" ht="12.75" customHeight="1" x14ac:dyDescent="0.25">
      <c r="A642" s="283"/>
      <c r="B642" s="285"/>
      <c r="C642" s="203"/>
      <c r="D642" s="286">
        <f>VLOOKUP(C642,Itinerario!$D$148:$W$178,18,FALSE)</f>
        <v>0</v>
      </c>
      <c r="E642" s="287">
        <f>VLOOKUP(C642,Itinerario!$D$148:$W$178,19,FALSE)</f>
        <v>0</v>
      </c>
      <c r="F642" s="287" t="e">
        <f>VLOOKUP(C642,Organización_Modular!$F$134:$G$164,2,FALSE)</f>
        <v>#N/A</v>
      </c>
      <c r="G642" s="25"/>
      <c r="H642" s="25"/>
      <c r="I642" s="25"/>
      <c r="J642" s="25"/>
      <c r="K642" s="25"/>
      <c r="L642" s="25"/>
      <c r="M642" s="25"/>
      <c r="N642" s="25"/>
      <c r="O642" s="25"/>
      <c r="P642" s="25"/>
      <c r="Q642" s="25"/>
      <c r="R642" s="25"/>
      <c r="S642" s="25"/>
      <c r="T642" s="25"/>
      <c r="U642" s="25"/>
      <c r="V642" s="25"/>
      <c r="W642" s="25"/>
      <c r="X642" s="25"/>
      <c r="Y642" s="25"/>
      <c r="Z642" s="25"/>
    </row>
    <row r="643" spans="1:26" ht="12.75" customHeight="1" x14ac:dyDescent="0.25">
      <c r="A643" s="283"/>
      <c r="B643" s="285"/>
      <c r="C643" s="203"/>
      <c r="D643" s="286">
        <f>VLOOKUP(C643,Itinerario!$D$148:$W$178,18,FALSE)</f>
        <v>0</v>
      </c>
      <c r="E643" s="287">
        <f>VLOOKUP(C643,Itinerario!$D$148:$W$178,19,FALSE)</f>
        <v>0</v>
      </c>
      <c r="F643" s="287" t="e">
        <f>VLOOKUP(C643,Organización_Modular!$F$134:$G$164,2,FALSE)</f>
        <v>#N/A</v>
      </c>
      <c r="G643" s="25"/>
      <c r="H643" s="25"/>
      <c r="I643" s="25"/>
      <c r="J643" s="25"/>
      <c r="K643" s="25"/>
      <c r="L643" s="25"/>
      <c r="M643" s="25"/>
      <c r="N643" s="25"/>
      <c r="O643" s="25"/>
      <c r="P643" s="25"/>
      <c r="Q643" s="25"/>
      <c r="R643" s="25"/>
      <c r="S643" s="25"/>
      <c r="T643" s="25"/>
      <c r="U643" s="25"/>
      <c r="V643" s="25"/>
      <c r="W643" s="25"/>
      <c r="X643" s="25"/>
      <c r="Y643" s="25"/>
      <c r="Z643" s="25"/>
    </row>
    <row r="644" spans="1:26" ht="12.75" customHeight="1" x14ac:dyDescent="0.25">
      <c r="A644" s="283"/>
      <c r="B644" s="285"/>
      <c r="C644" s="203"/>
      <c r="D644" s="286">
        <f>VLOOKUP(C644,Itinerario!$D$148:$W$178,18,FALSE)</f>
        <v>0</v>
      </c>
      <c r="E644" s="287">
        <f>VLOOKUP(C644,Itinerario!$D$148:$W$178,19,FALSE)</f>
        <v>0</v>
      </c>
      <c r="F644" s="287" t="e">
        <f>VLOOKUP(C644,Organización_Modular!$F$134:$G$164,2,FALSE)</f>
        <v>#N/A</v>
      </c>
      <c r="G644" s="25"/>
      <c r="H644" s="25"/>
      <c r="I644" s="25"/>
      <c r="J644" s="25"/>
      <c r="K644" s="25"/>
      <c r="L644" s="25"/>
      <c r="M644" s="25"/>
      <c r="N644" s="25"/>
      <c r="O644" s="25"/>
      <c r="P644" s="25"/>
      <c r="Q644" s="25"/>
      <c r="R644" s="25"/>
      <c r="S644" s="25"/>
      <c r="T644" s="25"/>
      <c r="U644" s="25"/>
      <c r="V644" s="25"/>
      <c r="W644" s="25"/>
      <c r="X644" s="25"/>
      <c r="Y644" s="25"/>
      <c r="Z644" s="25"/>
    </row>
    <row r="645" spans="1:26" ht="12.75" customHeight="1" x14ac:dyDescent="0.25">
      <c r="A645" s="283"/>
      <c r="B645" s="285"/>
      <c r="C645" s="203"/>
      <c r="D645" s="286">
        <f>VLOOKUP(C645,Itinerario!$D$148:$W$178,18,FALSE)</f>
        <v>0</v>
      </c>
      <c r="E645" s="287">
        <f>VLOOKUP(C645,Itinerario!$D$148:$W$178,19,FALSE)</f>
        <v>0</v>
      </c>
      <c r="F645" s="287" t="e">
        <f>VLOOKUP(C645,Organización_Modular!$F$134:$G$164,2,FALSE)</f>
        <v>#N/A</v>
      </c>
      <c r="G645" s="25"/>
      <c r="H645" s="25"/>
      <c r="I645" s="25"/>
      <c r="J645" s="25"/>
      <c r="K645" s="25"/>
      <c r="L645" s="25"/>
      <c r="M645" s="25"/>
      <c r="N645" s="25"/>
      <c r="O645" s="25"/>
      <c r="P645" s="25"/>
      <c r="Q645" s="25"/>
      <c r="R645" s="25"/>
      <c r="S645" s="25"/>
      <c r="T645" s="25"/>
      <c r="U645" s="25"/>
      <c r="V645" s="25"/>
      <c r="W645" s="25"/>
      <c r="X645" s="25"/>
      <c r="Y645" s="25"/>
      <c r="Z645" s="25"/>
    </row>
    <row r="646" spans="1:26" ht="12.75" customHeight="1" x14ac:dyDescent="0.25">
      <c r="A646" s="283"/>
      <c r="B646" s="285"/>
      <c r="C646" s="203"/>
      <c r="D646" s="286">
        <f>VLOOKUP(C646,Itinerario!$D$148:$W$178,18,FALSE)</f>
        <v>0</v>
      </c>
      <c r="E646" s="287">
        <f>VLOOKUP(C646,Itinerario!$D$148:$W$178,19,FALSE)</f>
        <v>0</v>
      </c>
      <c r="F646" s="287" t="e">
        <f>VLOOKUP(C646,Organización_Modular!$F$134:$G$164,2,FALSE)</f>
        <v>#N/A</v>
      </c>
      <c r="G646" s="25"/>
      <c r="H646" s="25"/>
      <c r="I646" s="25"/>
      <c r="J646" s="25"/>
      <c r="K646" s="25"/>
      <c r="L646" s="25"/>
      <c r="M646" s="25"/>
      <c r="N646" s="25"/>
      <c r="O646" s="25"/>
      <c r="P646" s="25"/>
      <c r="Q646" s="25"/>
      <c r="R646" s="25"/>
      <c r="S646" s="25"/>
      <c r="T646" s="25"/>
      <c r="U646" s="25"/>
      <c r="V646" s="25"/>
      <c r="W646" s="25"/>
      <c r="X646" s="25"/>
      <c r="Y646" s="25"/>
      <c r="Z646" s="25"/>
    </row>
    <row r="647" spans="1:26" ht="12.75" customHeight="1" x14ac:dyDescent="0.25">
      <c r="A647" s="283"/>
      <c r="B647" s="285"/>
      <c r="C647" s="203"/>
      <c r="D647" s="286">
        <f>VLOOKUP(C647,Itinerario!$D$148:$W$178,18,FALSE)</f>
        <v>0</v>
      </c>
      <c r="E647" s="287">
        <f>VLOOKUP(C647,Itinerario!$D$148:$W$178,19,FALSE)</f>
        <v>0</v>
      </c>
      <c r="F647" s="287" t="e">
        <f>VLOOKUP(C647,Organización_Modular!$F$134:$G$164,2,FALSE)</f>
        <v>#N/A</v>
      </c>
      <c r="G647" s="25"/>
      <c r="H647" s="25"/>
      <c r="I647" s="25"/>
      <c r="J647" s="25"/>
      <c r="K647" s="25"/>
      <c r="L647" s="25"/>
      <c r="M647" s="25"/>
      <c r="N647" s="25"/>
      <c r="O647" s="25"/>
      <c r="P647" s="25"/>
      <c r="Q647" s="25"/>
      <c r="R647" s="25"/>
      <c r="S647" s="25"/>
      <c r="T647" s="25"/>
      <c r="U647" s="25"/>
      <c r="V647" s="25"/>
      <c r="W647" s="25"/>
      <c r="X647" s="25"/>
      <c r="Y647" s="25"/>
      <c r="Z647" s="25"/>
    </row>
    <row r="648" spans="1:26" ht="12.75" customHeight="1" x14ac:dyDescent="0.25">
      <c r="A648" s="283"/>
      <c r="B648" s="285"/>
      <c r="C648" s="203"/>
      <c r="D648" s="286">
        <f>VLOOKUP(C648,Itinerario!$D$148:$W$178,18,FALSE)</f>
        <v>0</v>
      </c>
      <c r="E648" s="287">
        <f>VLOOKUP(C648,Itinerario!$D$148:$W$178,19,FALSE)</f>
        <v>0</v>
      </c>
      <c r="F648" s="287" t="e">
        <f>VLOOKUP(C648,Organización_Modular!$F$134:$G$164,2,FALSE)</f>
        <v>#N/A</v>
      </c>
      <c r="G648" s="25"/>
      <c r="H648" s="25"/>
      <c r="I648" s="25"/>
      <c r="J648" s="25"/>
      <c r="K648" s="25"/>
      <c r="L648" s="25"/>
      <c r="M648" s="25"/>
      <c r="N648" s="25"/>
      <c r="O648" s="25"/>
      <c r="P648" s="25"/>
      <c r="Q648" s="25"/>
      <c r="R648" s="25"/>
      <c r="S648" s="25"/>
      <c r="T648" s="25"/>
      <c r="U648" s="25"/>
      <c r="V648" s="25"/>
      <c r="W648" s="25"/>
      <c r="X648" s="25"/>
      <c r="Y648" s="25"/>
      <c r="Z648" s="25"/>
    </row>
    <row r="649" spans="1:26" ht="12.75" customHeight="1" x14ac:dyDescent="0.25">
      <c r="A649" s="283"/>
      <c r="B649" s="285"/>
      <c r="C649" s="203"/>
      <c r="D649" s="286">
        <f>VLOOKUP(C649,Itinerario!$D$148:$W$178,18,FALSE)</f>
        <v>0</v>
      </c>
      <c r="E649" s="287">
        <f>VLOOKUP(C649,Itinerario!$D$148:$W$178,19,FALSE)</f>
        <v>0</v>
      </c>
      <c r="F649" s="287" t="e">
        <f>VLOOKUP(C649,Organización_Modular!$F$134:$G$164,2,FALSE)</f>
        <v>#N/A</v>
      </c>
      <c r="G649" s="25"/>
      <c r="H649" s="25"/>
      <c r="I649" s="25"/>
      <c r="J649" s="25"/>
      <c r="K649" s="25"/>
      <c r="L649" s="25"/>
      <c r="M649" s="25"/>
      <c r="N649" s="25"/>
      <c r="O649" s="25"/>
      <c r="P649" s="25"/>
      <c r="Q649" s="25"/>
      <c r="R649" s="25"/>
      <c r="S649" s="25"/>
      <c r="T649" s="25"/>
      <c r="U649" s="25"/>
      <c r="V649" s="25"/>
      <c r="W649" s="25"/>
      <c r="X649" s="25"/>
      <c r="Y649" s="25"/>
      <c r="Z649" s="25"/>
    </row>
    <row r="650" spans="1:26" ht="12.75" customHeight="1" x14ac:dyDescent="0.25">
      <c r="A650" s="283"/>
      <c r="B650" s="285"/>
      <c r="C650" s="203"/>
      <c r="D650" s="286">
        <f>VLOOKUP(C650,Itinerario!$D$148:$W$178,18,FALSE)</f>
        <v>0</v>
      </c>
      <c r="E650" s="287">
        <f>VLOOKUP(C650,Itinerario!$D$148:$W$178,19,FALSE)</f>
        <v>0</v>
      </c>
      <c r="F650" s="287" t="e">
        <f>VLOOKUP(C650,Organización_Modular!$F$134:$G$164,2,FALSE)</f>
        <v>#N/A</v>
      </c>
      <c r="G650" s="25"/>
      <c r="H650" s="25"/>
      <c r="I650" s="25"/>
      <c r="J650" s="25"/>
      <c r="K650" s="25"/>
      <c r="L650" s="25"/>
      <c r="M650" s="25"/>
      <c r="N650" s="25"/>
      <c r="O650" s="25"/>
      <c r="P650" s="25"/>
      <c r="Q650" s="25"/>
      <c r="R650" s="25"/>
      <c r="S650" s="25"/>
      <c r="T650" s="25"/>
      <c r="U650" s="25"/>
      <c r="V650" s="25"/>
      <c r="W650" s="25"/>
      <c r="X650" s="25"/>
      <c r="Y650" s="25"/>
      <c r="Z650" s="25"/>
    </row>
    <row r="651" spans="1:26" ht="12.75" customHeight="1" x14ac:dyDescent="0.25">
      <c r="A651" s="283"/>
      <c r="B651" s="285"/>
      <c r="C651" s="203"/>
      <c r="D651" s="286">
        <f>VLOOKUP(C651,Itinerario!$D$148:$W$178,18,FALSE)</f>
        <v>0</v>
      </c>
      <c r="E651" s="287">
        <f>VLOOKUP(C651,Itinerario!$D$148:$W$178,19,FALSE)</f>
        <v>0</v>
      </c>
      <c r="F651" s="287" t="e">
        <f>VLOOKUP(C651,Organización_Modular!$F$134:$G$164,2,FALSE)</f>
        <v>#N/A</v>
      </c>
      <c r="G651" s="25"/>
      <c r="H651" s="25"/>
      <c r="I651" s="25"/>
      <c r="J651" s="25"/>
      <c r="K651" s="25"/>
      <c r="L651" s="25"/>
      <c r="M651" s="25"/>
      <c r="N651" s="25"/>
      <c r="O651" s="25"/>
      <c r="P651" s="25"/>
      <c r="Q651" s="25"/>
      <c r="R651" s="25"/>
      <c r="S651" s="25"/>
      <c r="T651" s="25"/>
      <c r="U651" s="25"/>
      <c r="V651" s="25"/>
      <c r="W651" s="25"/>
      <c r="X651" s="25"/>
      <c r="Y651" s="25"/>
      <c r="Z651" s="25"/>
    </row>
    <row r="652" spans="1:26" ht="12.75" customHeight="1" x14ac:dyDescent="0.25">
      <c r="A652" s="283"/>
      <c r="B652" s="285"/>
      <c r="C652" s="203"/>
      <c r="D652" s="286">
        <f>VLOOKUP(C652,Itinerario!$D$148:$W$178,18,FALSE)</f>
        <v>0</v>
      </c>
      <c r="E652" s="287">
        <f>VLOOKUP(C652,Itinerario!$D$148:$W$178,19,FALSE)</f>
        <v>0</v>
      </c>
      <c r="F652" s="287" t="e">
        <f>VLOOKUP(C652,Organización_Modular!$F$134:$G$164,2,FALSE)</f>
        <v>#N/A</v>
      </c>
      <c r="G652" s="25"/>
      <c r="H652" s="25"/>
      <c r="I652" s="25"/>
      <c r="J652" s="25"/>
      <c r="K652" s="25"/>
      <c r="L652" s="25"/>
      <c r="M652" s="25"/>
      <c r="N652" s="25"/>
      <c r="O652" s="25"/>
      <c r="P652" s="25"/>
      <c r="Q652" s="25"/>
      <c r="R652" s="25"/>
      <c r="S652" s="25"/>
      <c r="T652" s="25"/>
      <c r="U652" s="25"/>
      <c r="V652" s="25"/>
      <c r="W652" s="25"/>
      <c r="X652" s="25"/>
      <c r="Y652" s="25"/>
      <c r="Z652" s="25"/>
    </row>
    <row r="653" spans="1:26" ht="12.75" customHeight="1" x14ac:dyDescent="0.25">
      <c r="A653" s="283"/>
      <c r="B653" s="285"/>
      <c r="C653" s="203"/>
      <c r="D653" s="286">
        <f>VLOOKUP(C653,Itinerario!$D$148:$W$178,18,FALSE)</f>
        <v>0</v>
      </c>
      <c r="E653" s="287">
        <f>VLOOKUP(C653,Itinerario!$D$148:$W$178,19,FALSE)</f>
        <v>0</v>
      </c>
      <c r="F653" s="287" t="e">
        <f>VLOOKUP(C653,Organización_Modular!$F$134:$G$164,2,FALSE)</f>
        <v>#N/A</v>
      </c>
      <c r="G653" s="25"/>
      <c r="H653" s="25"/>
      <c r="I653" s="25"/>
      <c r="J653" s="25"/>
      <c r="K653" s="25"/>
      <c r="L653" s="25"/>
      <c r="M653" s="25"/>
      <c r="N653" s="25"/>
      <c r="O653" s="25"/>
      <c r="P653" s="25"/>
      <c r="Q653" s="25"/>
      <c r="R653" s="25"/>
      <c r="S653" s="25"/>
      <c r="T653" s="25"/>
      <c r="U653" s="25"/>
      <c r="V653" s="25"/>
      <c r="W653" s="25"/>
      <c r="X653" s="25"/>
      <c r="Y653" s="25"/>
      <c r="Z653" s="25"/>
    </row>
    <row r="654" spans="1:26" ht="12.75" customHeight="1" x14ac:dyDescent="0.25">
      <c r="A654" s="283"/>
      <c r="B654" s="285"/>
      <c r="C654" s="203"/>
      <c r="D654" s="286">
        <f>VLOOKUP(C654,Itinerario!$D$148:$W$178,18,FALSE)</f>
        <v>0</v>
      </c>
      <c r="E654" s="287">
        <f>VLOOKUP(C654,Itinerario!$D$148:$W$178,19,FALSE)</f>
        <v>0</v>
      </c>
      <c r="F654" s="287" t="e">
        <f>VLOOKUP(C654,Organización_Modular!$F$134:$G$164,2,FALSE)</f>
        <v>#N/A</v>
      </c>
      <c r="G654" s="25"/>
      <c r="H654" s="25"/>
      <c r="I654" s="25"/>
      <c r="J654" s="25"/>
      <c r="K654" s="25"/>
      <c r="L654" s="25"/>
      <c r="M654" s="25"/>
      <c r="N654" s="25"/>
      <c r="O654" s="25"/>
      <c r="P654" s="25"/>
      <c r="Q654" s="25"/>
      <c r="R654" s="25"/>
      <c r="S654" s="25"/>
      <c r="T654" s="25"/>
      <c r="U654" s="25"/>
      <c r="V654" s="25"/>
      <c r="W654" s="25"/>
      <c r="X654" s="25"/>
      <c r="Y654" s="25"/>
      <c r="Z654" s="25"/>
    </row>
    <row r="655" spans="1:26" ht="12.75" customHeight="1" x14ac:dyDescent="0.25">
      <c r="A655" s="283"/>
      <c r="B655" s="285"/>
      <c r="C655" s="203"/>
      <c r="D655" s="286">
        <f>VLOOKUP(C655,Itinerario!$D$148:$W$178,18,FALSE)</f>
        <v>0</v>
      </c>
      <c r="E655" s="287">
        <f>VLOOKUP(C655,Itinerario!$D$148:$W$178,19,FALSE)</f>
        <v>0</v>
      </c>
      <c r="F655" s="287" t="e">
        <f>VLOOKUP(C655,Organización_Modular!$F$134:$G$164,2,FALSE)</f>
        <v>#N/A</v>
      </c>
      <c r="G655" s="25"/>
      <c r="H655" s="25"/>
      <c r="I655" s="25"/>
      <c r="J655" s="25"/>
      <c r="K655" s="25"/>
      <c r="L655" s="25"/>
      <c r="M655" s="25"/>
      <c r="N655" s="25"/>
      <c r="O655" s="25"/>
      <c r="P655" s="25"/>
      <c r="Q655" s="25"/>
      <c r="R655" s="25"/>
      <c r="S655" s="25"/>
      <c r="T655" s="25"/>
      <c r="U655" s="25"/>
      <c r="V655" s="25"/>
      <c r="W655" s="25"/>
      <c r="X655" s="25"/>
      <c r="Y655" s="25"/>
      <c r="Z655" s="25"/>
    </row>
    <row r="656" spans="1:26" ht="12.75" customHeight="1" x14ac:dyDescent="0.25">
      <c r="A656" s="283"/>
      <c r="B656" s="285"/>
      <c r="C656" s="203"/>
      <c r="D656" s="286">
        <f>VLOOKUP(C656,Itinerario!$D$148:$W$178,18,FALSE)</f>
        <v>0</v>
      </c>
      <c r="E656" s="287">
        <f>VLOOKUP(C656,Itinerario!$D$148:$W$178,19,FALSE)</f>
        <v>0</v>
      </c>
      <c r="F656" s="287" t="e">
        <f>VLOOKUP(C656,Organización_Modular!$F$134:$G$164,2,FALSE)</f>
        <v>#N/A</v>
      </c>
      <c r="G656" s="25"/>
      <c r="H656" s="25"/>
      <c r="I656" s="25"/>
      <c r="J656" s="25"/>
      <c r="K656" s="25"/>
      <c r="L656" s="25"/>
      <c r="M656" s="25"/>
      <c r="N656" s="25"/>
      <c r="O656" s="25"/>
      <c r="P656" s="25"/>
      <c r="Q656" s="25"/>
      <c r="R656" s="25"/>
      <c r="S656" s="25"/>
      <c r="T656" s="25"/>
      <c r="U656" s="25"/>
      <c r="V656" s="25"/>
      <c r="W656" s="25"/>
      <c r="X656" s="25"/>
      <c r="Y656" s="25"/>
      <c r="Z656" s="25"/>
    </row>
    <row r="657" spans="1:26" ht="12.75" customHeight="1" x14ac:dyDescent="0.25">
      <c r="A657" s="283"/>
      <c r="B657" s="285"/>
      <c r="C657" s="203"/>
      <c r="D657" s="286">
        <f>VLOOKUP(C657,Itinerario!$D$148:$W$178,18,FALSE)</f>
        <v>0</v>
      </c>
      <c r="E657" s="287">
        <f>VLOOKUP(C657,Itinerario!$D$148:$W$178,19,FALSE)</f>
        <v>0</v>
      </c>
      <c r="F657" s="287" t="e">
        <f>VLOOKUP(C657,Organización_Modular!$F$134:$G$164,2,FALSE)</f>
        <v>#N/A</v>
      </c>
      <c r="G657" s="25"/>
      <c r="H657" s="25"/>
      <c r="I657" s="25"/>
      <c r="J657" s="25"/>
      <c r="K657" s="25"/>
      <c r="L657" s="25"/>
      <c r="M657" s="25"/>
      <c r="N657" s="25"/>
      <c r="O657" s="25"/>
      <c r="P657" s="25"/>
      <c r="Q657" s="25"/>
      <c r="R657" s="25"/>
      <c r="S657" s="25"/>
      <c r="T657" s="25"/>
      <c r="U657" s="25"/>
      <c r="V657" s="25"/>
      <c r="W657" s="25"/>
      <c r="X657" s="25"/>
      <c r="Y657" s="25"/>
      <c r="Z657" s="25"/>
    </row>
    <row r="658" spans="1:26" ht="12.75" customHeight="1" x14ac:dyDescent="0.25">
      <c r="A658" s="283"/>
      <c r="B658" s="285"/>
      <c r="C658" s="203"/>
      <c r="D658" s="286">
        <f>VLOOKUP(C658,Itinerario!$D$148:$W$178,18,FALSE)</f>
        <v>0</v>
      </c>
      <c r="E658" s="287">
        <f>VLOOKUP(C658,Itinerario!$D$148:$W$178,19,FALSE)</f>
        <v>0</v>
      </c>
      <c r="F658" s="287" t="e">
        <f>VLOOKUP(C658,Organización_Modular!$F$134:$G$164,2,FALSE)</f>
        <v>#N/A</v>
      </c>
      <c r="G658" s="25"/>
      <c r="H658" s="25"/>
      <c r="I658" s="25"/>
      <c r="J658" s="25"/>
      <c r="K658" s="25"/>
      <c r="L658" s="25"/>
      <c r="M658" s="25"/>
      <c r="N658" s="25"/>
      <c r="O658" s="25"/>
      <c r="P658" s="25"/>
      <c r="Q658" s="25"/>
      <c r="R658" s="25"/>
      <c r="S658" s="25"/>
      <c r="T658" s="25"/>
      <c r="U658" s="25"/>
      <c r="V658" s="25"/>
      <c r="W658" s="25"/>
      <c r="X658" s="25"/>
      <c r="Y658" s="25"/>
      <c r="Z658" s="25"/>
    </row>
    <row r="659" spans="1:26" ht="12.75" customHeight="1" x14ac:dyDescent="0.25">
      <c r="A659" s="283"/>
      <c r="B659" s="285"/>
      <c r="C659" s="203"/>
      <c r="D659" s="286">
        <f>VLOOKUP(C659,Itinerario!$D$148:$W$178,18,FALSE)</f>
        <v>0</v>
      </c>
      <c r="E659" s="287">
        <f>VLOOKUP(C659,Itinerario!$D$148:$W$178,19,FALSE)</f>
        <v>0</v>
      </c>
      <c r="F659" s="287" t="e">
        <f>VLOOKUP(C659,Organización_Modular!$F$134:$G$164,2,FALSE)</f>
        <v>#N/A</v>
      </c>
      <c r="G659" s="25"/>
      <c r="H659" s="25"/>
      <c r="I659" s="25"/>
      <c r="J659" s="25"/>
      <c r="K659" s="25"/>
      <c r="L659" s="25"/>
      <c r="M659" s="25"/>
      <c r="N659" s="25"/>
      <c r="O659" s="25"/>
      <c r="P659" s="25"/>
      <c r="Q659" s="25"/>
      <c r="R659" s="25"/>
      <c r="S659" s="25"/>
      <c r="T659" s="25"/>
      <c r="U659" s="25"/>
      <c r="V659" s="25"/>
      <c r="W659" s="25"/>
      <c r="X659" s="25"/>
      <c r="Y659" s="25"/>
      <c r="Z659" s="25"/>
    </row>
    <row r="660" spans="1:26" ht="12.75" customHeight="1" x14ac:dyDescent="0.25">
      <c r="A660" s="283"/>
      <c r="B660" s="285"/>
      <c r="C660" s="203"/>
      <c r="D660" s="286">
        <f>VLOOKUP(C660,Itinerario!$D$148:$W$178,18,FALSE)</f>
        <v>0</v>
      </c>
      <c r="E660" s="287">
        <f>VLOOKUP(C660,Itinerario!$D$148:$W$178,19,FALSE)</f>
        <v>0</v>
      </c>
      <c r="F660" s="287" t="e">
        <f>VLOOKUP(C660,Organización_Modular!$F$134:$G$164,2,FALSE)</f>
        <v>#N/A</v>
      </c>
      <c r="G660" s="25"/>
      <c r="H660" s="25"/>
      <c r="I660" s="25"/>
      <c r="J660" s="25"/>
      <c r="K660" s="25"/>
      <c r="L660" s="25"/>
      <c r="M660" s="25"/>
      <c r="N660" s="25"/>
      <c r="O660" s="25"/>
      <c r="P660" s="25"/>
      <c r="Q660" s="25"/>
      <c r="R660" s="25"/>
      <c r="S660" s="25"/>
      <c r="T660" s="25"/>
      <c r="U660" s="25"/>
      <c r="V660" s="25"/>
      <c r="W660" s="25"/>
      <c r="X660" s="25"/>
      <c r="Y660" s="25"/>
      <c r="Z660" s="25"/>
    </row>
    <row r="661" spans="1:26" ht="12.75" customHeight="1" x14ac:dyDescent="0.25">
      <c r="A661" s="283"/>
      <c r="B661" s="285"/>
      <c r="C661" s="203"/>
      <c r="D661" s="286">
        <f>VLOOKUP(C661,Itinerario!$D$148:$W$178,18,FALSE)</f>
        <v>0</v>
      </c>
      <c r="E661" s="287">
        <f>VLOOKUP(C661,Itinerario!$D$148:$W$178,19,FALSE)</f>
        <v>0</v>
      </c>
      <c r="F661" s="287" t="e">
        <f>VLOOKUP(C661,Organización_Modular!$F$134:$G$164,2,FALSE)</f>
        <v>#N/A</v>
      </c>
      <c r="G661" s="25"/>
      <c r="H661" s="25"/>
      <c r="I661" s="25"/>
      <c r="J661" s="25"/>
      <c r="K661" s="25"/>
      <c r="L661" s="25"/>
      <c r="M661" s="25"/>
      <c r="N661" s="25"/>
      <c r="O661" s="25"/>
      <c r="P661" s="25"/>
      <c r="Q661" s="25"/>
      <c r="R661" s="25"/>
      <c r="S661" s="25"/>
      <c r="T661" s="25"/>
      <c r="U661" s="25"/>
      <c r="V661" s="25"/>
      <c r="W661" s="25"/>
      <c r="X661" s="25"/>
      <c r="Y661" s="25"/>
      <c r="Z661" s="25"/>
    </row>
    <row r="662" spans="1:26" ht="12.75" customHeight="1" x14ac:dyDescent="0.25">
      <c r="A662" s="283"/>
      <c r="B662" s="285"/>
      <c r="C662" s="203"/>
      <c r="D662" s="286">
        <f>VLOOKUP(C662,Itinerario!$D$148:$W$178,18,FALSE)</f>
        <v>0</v>
      </c>
      <c r="E662" s="287">
        <f>VLOOKUP(C662,Itinerario!$D$148:$W$178,19,FALSE)</f>
        <v>0</v>
      </c>
      <c r="F662" s="287" t="e">
        <f>VLOOKUP(C662,Organización_Modular!$F$134:$G$164,2,FALSE)</f>
        <v>#N/A</v>
      </c>
      <c r="G662" s="25"/>
      <c r="H662" s="25"/>
      <c r="I662" s="25"/>
      <c r="J662" s="25"/>
      <c r="K662" s="25"/>
      <c r="L662" s="25"/>
      <c r="M662" s="25"/>
      <c r="N662" s="25"/>
      <c r="O662" s="25"/>
      <c r="P662" s="25"/>
      <c r="Q662" s="25"/>
      <c r="R662" s="25"/>
      <c r="S662" s="25"/>
      <c r="T662" s="25"/>
      <c r="U662" s="25"/>
      <c r="V662" s="25"/>
      <c r="W662" s="25"/>
      <c r="X662" s="25"/>
      <c r="Y662" s="25"/>
      <c r="Z662" s="25"/>
    </row>
    <row r="663" spans="1:26" ht="12.75" customHeight="1" x14ac:dyDescent="0.25">
      <c r="A663" s="283"/>
      <c r="B663" s="285"/>
      <c r="C663" s="203"/>
      <c r="D663" s="286">
        <f>VLOOKUP(C663,Itinerario!$D$148:$W$178,18,FALSE)</f>
        <v>0</v>
      </c>
      <c r="E663" s="287">
        <f>VLOOKUP(C663,Itinerario!$D$148:$W$178,19,FALSE)</f>
        <v>0</v>
      </c>
      <c r="F663" s="287" t="e">
        <f>VLOOKUP(C663,Organización_Modular!$F$134:$G$164,2,FALSE)</f>
        <v>#N/A</v>
      </c>
      <c r="G663" s="25"/>
      <c r="H663" s="25"/>
      <c r="I663" s="25"/>
      <c r="J663" s="25"/>
      <c r="K663" s="25"/>
      <c r="L663" s="25"/>
      <c r="M663" s="25"/>
      <c r="N663" s="25"/>
      <c r="O663" s="25"/>
      <c r="P663" s="25"/>
      <c r="Q663" s="25"/>
      <c r="R663" s="25"/>
      <c r="S663" s="25"/>
      <c r="T663" s="25"/>
      <c r="U663" s="25"/>
      <c r="V663" s="25"/>
      <c r="W663" s="25"/>
      <c r="X663" s="25"/>
      <c r="Y663" s="25"/>
      <c r="Z663" s="25"/>
    </row>
    <row r="664" spans="1:26" ht="12.75" customHeight="1" x14ac:dyDescent="0.25">
      <c r="A664" s="283"/>
      <c r="B664" s="285"/>
      <c r="C664" s="203"/>
      <c r="D664" s="286">
        <f>VLOOKUP(C664,Itinerario!$D$148:$W$178,18,FALSE)</f>
        <v>0</v>
      </c>
      <c r="E664" s="287">
        <f>VLOOKUP(C664,Itinerario!$D$148:$W$178,19,FALSE)</f>
        <v>0</v>
      </c>
      <c r="F664" s="287" t="e">
        <f>VLOOKUP(C664,Organización_Modular!$F$134:$G$164,2,FALSE)</f>
        <v>#N/A</v>
      </c>
      <c r="G664" s="25"/>
      <c r="H664" s="25"/>
      <c r="I664" s="25"/>
      <c r="J664" s="25"/>
      <c r="K664" s="25"/>
      <c r="L664" s="25"/>
      <c r="M664" s="25"/>
      <c r="N664" s="25"/>
      <c r="O664" s="25"/>
      <c r="P664" s="25"/>
      <c r="Q664" s="25"/>
      <c r="R664" s="25"/>
      <c r="S664" s="25"/>
      <c r="T664" s="25"/>
      <c r="U664" s="25"/>
      <c r="V664" s="25"/>
      <c r="W664" s="25"/>
      <c r="X664" s="25"/>
      <c r="Y664" s="25"/>
      <c r="Z664" s="25"/>
    </row>
    <row r="665" spans="1:26" ht="12.75" customHeight="1" x14ac:dyDescent="0.25">
      <c r="A665" s="283"/>
      <c r="B665" s="285"/>
      <c r="C665" s="203"/>
      <c r="D665" s="286">
        <f>VLOOKUP(C665,Itinerario!$D$148:$W$178,18,FALSE)</f>
        <v>0</v>
      </c>
      <c r="E665" s="287">
        <f>VLOOKUP(C665,Itinerario!$D$148:$W$178,19,FALSE)</f>
        <v>0</v>
      </c>
      <c r="F665" s="287" t="e">
        <f>VLOOKUP(C665,Organización_Modular!$F$134:$G$164,2,FALSE)</f>
        <v>#N/A</v>
      </c>
      <c r="G665" s="25"/>
      <c r="H665" s="25"/>
      <c r="I665" s="25"/>
      <c r="J665" s="25"/>
      <c r="K665" s="25"/>
      <c r="L665" s="25"/>
      <c r="M665" s="25"/>
      <c r="N665" s="25"/>
      <c r="O665" s="25"/>
      <c r="P665" s="25"/>
      <c r="Q665" s="25"/>
      <c r="R665" s="25"/>
      <c r="S665" s="25"/>
      <c r="T665" s="25"/>
      <c r="U665" s="25"/>
      <c r="V665" s="25"/>
      <c r="W665" s="25"/>
      <c r="X665" s="25"/>
      <c r="Y665" s="25"/>
      <c r="Z665" s="25"/>
    </row>
    <row r="666" spans="1:26" ht="12.75" customHeight="1" x14ac:dyDescent="0.25">
      <c r="A666" s="283"/>
      <c r="B666" s="285"/>
      <c r="C666" s="203"/>
      <c r="D666" s="286">
        <f>VLOOKUP(C666,Itinerario!$D$148:$W$178,18,FALSE)</f>
        <v>0</v>
      </c>
      <c r="E666" s="287">
        <f>VLOOKUP(C666,Itinerario!$D$148:$W$178,19,FALSE)</f>
        <v>0</v>
      </c>
      <c r="F666" s="287" t="e">
        <f>VLOOKUP(C666,Organización_Modular!$F$134:$G$164,2,FALSE)</f>
        <v>#N/A</v>
      </c>
      <c r="G666" s="25"/>
      <c r="H666" s="25"/>
      <c r="I666" s="25"/>
      <c r="J666" s="25"/>
      <c r="K666" s="25"/>
      <c r="L666" s="25"/>
      <c r="M666" s="25"/>
      <c r="N666" s="25"/>
      <c r="O666" s="25"/>
      <c r="P666" s="25"/>
      <c r="Q666" s="25"/>
      <c r="R666" s="25"/>
      <c r="S666" s="25"/>
      <c r="T666" s="25"/>
      <c r="U666" s="25"/>
      <c r="V666" s="25"/>
      <c r="W666" s="25"/>
      <c r="X666" s="25"/>
      <c r="Y666" s="25"/>
      <c r="Z666" s="25"/>
    </row>
    <row r="667" spans="1:26" ht="12.75" customHeight="1" x14ac:dyDescent="0.25">
      <c r="A667" s="283"/>
      <c r="B667" s="285"/>
      <c r="C667" s="203"/>
      <c r="D667" s="286">
        <f>VLOOKUP(C667,Itinerario!$D$148:$W$178,18,FALSE)</f>
        <v>0</v>
      </c>
      <c r="E667" s="287">
        <f>VLOOKUP(C667,Itinerario!$D$148:$W$178,19,FALSE)</f>
        <v>0</v>
      </c>
      <c r="F667" s="287" t="e">
        <f>VLOOKUP(C667,Organización_Modular!$F$134:$G$164,2,FALSE)</f>
        <v>#N/A</v>
      </c>
      <c r="G667" s="25"/>
      <c r="H667" s="25"/>
      <c r="I667" s="25"/>
      <c r="J667" s="25"/>
      <c r="K667" s="25"/>
      <c r="L667" s="25"/>
      <c r="M667" s="25"/>
      <c r="N667" s="25"/>
      <c r="O667" s="25"/>
      <c r="P667" s="25"/>
      <c r="Q667" s="25"/>
      <c r="R667" s="25"/>
      <c r="S667" s="25"/>
      <c r="T667" s="25"/>
      <c r="U667" s="25"/>
      <c r="V667" s="25"/>
      <c r="W667" s="25"/>
      <c r="X667" s="25"/>
      <c r="Y667" s="25"/>
      <c r="Z667" s="25"/>
    </row>
    <row r="668" spans="1:26" ht="12.75" customHeight="1" x14ac:dyDescent="0.25">
      <c r="A668" s="283"/>
      <c r="B668" s="285"/>
      <c r="C668" s="203"/>
      <c r="D668" s="286">
        <f>VLOOKUP(C668,Itinerario!$D$148:$W$178,18,FALSE)</f>
        <v>0</v>
      </c>
      <c r="E668" s="287">
        <f>VLOOKUP(C668,Itinerario!$D$148:$W$178,19,FALSE)</f>
        <v>0</v>
      </c>
      <c r="F668" s="287" t="e">
        <f>VLOOKUP(C668,Organización_Modular!$F$134:$G$164,2,FALSE)</f>
        <v>#N/A</v>
      </c>
      <c r="G668" s="25"/>
      <c r="H668" s="25"/>
      <c r="I668" s="25"/>
      <c r="J668" s="25"/>
      <c r="K668" s="25"/>
      <c r="L668" s="25"/>
      <c r="M668" s="25"/>
      <c r="N668" s="25"/>
      <c r="O668" s="25"/>
      <c r="P668" s="25"/>
      <c r="Q668" s="25"/>
      <c r="R668" s="25"/>
      <c r="S668" s="25"/>
      <c r="T668" s="25"/>
      <c r="U668" s="25"/>
      <c r="V668" s="25"/>
      <c r="W668" s="25"/>
      <c r="X668" s="25"/>
      <c r="Y668" s="25"/>
      <c r="Z668" s="25"/>
    </row>
    <row r="669" spans="1:26" ht="12.75" customHeight="1" x14ac:dyDescent="0.25">
      <c r="A669" s="283"/>
      <c r="B669" s="285"/>
      <c r="C669" s="203"/>
      <c r="D669" s="286">
        <f>VLOOKUP(C669,Itinerario!$D$148:$W$178,18,FALSE)</f>
        <v>0</v>
      </c>
      <c r="E669" s="287">
        <f>VLOOKUP(C669,Itinerario!$D$148:$W$178,19,FALSE)</f>
        <v>0</v>
      </c>
      <c r="F669" s="287" t="e">
        <f>VLOOKUP(C669,Organización_Modular!$F$134:$G$164,2,FALSE)</f>
        <v>#N/A</v>
      </c>
      <c r="G669" s="25"/>
      <c r="H669" s="25"/>
      <c r="I669" s="25"/>
      <c r="J669" s="25"/>
      <c r="K669" s="25"/>
      <c r="L669" s="25"/>
      <c r="M669" s="25"/>
      <c r="N669" s="25"/>
      <c r="O669" s="25"/>
      <c r="P669" s="25"/>
      <c r="Q669" s="25"/>
      <c r="R669" s="25"/>
      <c r="S669" s="25"/>
      <c r="T669" s="25"/>
      <c r="U669" s="25"/>
      <c r="V669" s="25"/>
      <c r="W669" s="25"/>
      <c r="X669" s="25"/>
      <c r="Y669" s="25"/>
      <c r="Z669" s="25"/>
    </row>
    <row r="670" spans="1:26" ht="12.75" customHeight="1" x14ac:dyDescent="0.25">
      <c r="A670" s="283"/>
      <c r="B670" s="285"/>
      <c r="C670" s="203"/>
      <c r="D670" s="286">
        <f>VLOOKUP(C670,Itinerario!$D$148:$W$178,18,FALSE)</f>
        <v>0</v>
      </c>
      <c r="E670" s="287">
        <f>VLOOKUP(C670,Itinerario!$D$148:$W$178,19,FALSE)</f>
        <v>0</v>
      </c>
      <c r="F670" s="287" t="e">
        <f>VLOOKUP(C670,Organización_Modular!$F$134:$G$164,2,FALSE)</f>
        <v>#N/A</v>
      </c>
      <c r="G670" s="25"/>
      <c r="H670" s="25"/>
      <c r="I670" s="25"/>
      <c r="J670" s="25"/>
      <c r="K670" s="25"/>
      <c r="L670" s="25"/>
      <c r="M670" s="25"/>
      <c r="N670" s="25"/>
      <c r="O670" s="25"/>
      <c r="P670" s="25"/>
      <c r="Q670" s="25"/>
      <c r="R670" s="25"/>
      <c r="S670" s="25"/>
      <c r="T670" s="25"/>
      <c r="U670" s="25"/>
      <c r="V670" s="25"/>
      <c r="W670" s="25"/>
      <c r="X670" s="25"/>
      <c r="Y670" s="25"/>
      <c r="Z670" s="25"/>
    </row>
    <row r="671" spans="1:26" ht="12.75" customHeight="1" x14ac:dyDescent="0.25">
      <c r="A671" s="283"/>
      <c r="B671" s="285"/>
      <c r="C671" s="203"/>
      <c r="D671" s="286">
        <f>VLOOKUP(C671,Itinerario!$D$148:$W$178,18,FALSE)</f>
        <v>0</v>
      </c>
      <c r="E671" s="287">
        <f>VLOOKUP(C671,Itinerario!$D$148:$W$178,19,FALSE)</f>
        <v>0</v>
      </c>
      <c r="F671" s="287" t="e">
        <f>VLOOKUP(C671,Organización_Modular!$F$134:$G$164,2,FALSE)</f>
        <v>#N/A</v>
      </c>
      <c r="G671" s="25"/>
      <c r="H671" s="25"/>
      <c r="I671" s="25"/>
      <c r="J671" s="25"/>
      <c r="K671" s="25"/>
      <c r="L671" s="25"/>
      <c r="M671" s="25"/>
      <c r="N671" s="25"/>
      <c r="O671" s="25"/>
      <c r="P671" s="25"/>
      <c r="Q671" s="25"/>
      <c r="R671" s="25"/>
      <c r="S671" s="25"/>
      <c r="T671" s="25"/>
      <c r="U671" s="25"/>
      <c r="V671" s="25"/>
      <c r="W671" s="25"/>
      <c r="X671" s="25"/>
      <c r="Y671" s="25"/>
      <c r="Z671" s="25"/>
    </row>
    <row r="672" spans="1:26" ht="12.75" customHeight="1" x14ac:dyDescent="0.25">
      <c r="A672" s="283"/>
      <c r="B672" s="285"/>
      <c r="C672" s="203"/>
      <c r="D672" s="286">
        <f>VLOOKUP(C672,Itinerario!$D$148:$W$178,18,FALSE)</f>
        <v>0</v>
      </c>
      <c r="E672" s="287">
        <f>VLOOKUP(C672,Itinerario!$D$148:$W$178,19,FALSE)</f>
        <v>0</v>
      </c>
      <c r="F672" s="287" t="e">
        <f>VLOOKUP(C672,Organización_Modular!$F$134:$G$164,2,FALSE)</f>
        <v>#N/A</v>
      </c>
      <c r="G672" s="25"/>
      <c r="H672" s="25"/>
      <c r="I672" s="25"/>
      <c r="J672" s="25"/>
      <c r="K672" s="25"/>
      <c r="L672" s="25"/>
      <c r="M672" s="25"/>
      <c r="N672" s="25"/>
      <c r="O672" s="25"/>
      <c r="P672" s="25"/>
      <c r="Q672" s="25"/>
      <c r="R672" s="25"/>
      <c r="S672" s="25"/>
      <c r="T672" s="25"/>
      <c r="U672" s="25"/>
      <c r="V672" s="25"/>
      <c r="W672" s="25"/>
      <c r="X672" s="25"/>
      <c r="Y672" s="25"/>
      <c r="Z672" s="25"/>
    </row>
    <row r="673" spans="1:26" ht="12.75" customHeight="1" x14ac:dyDescent="0.25">
      <c r="A673" s="283"/>
      <c r="B673" s="285"/>
      <c r="C673" s="203"/>
      <c r="D673" s="286">
        <f>VLOOKUP(C673,Itinerario!$D$148:$W$178,18,FALSE)</f>
        <v>0</v>
      </c>
      <c r="E673" s="287">
        <f>VLOOKUP(C673,Itinerario!$D$148:$W$178,19,FALSE)</f>
        <v>0</v>
      </c>
      <c r="F673" s="287" t="e">
        <f>VLOOKUP(C673,Organización_Modular!$F$134:$G$164,2,FALSE)</f>
        <v>#N/A</v>
      </c>
      <c r="G673" s="25"/>
      <c r="H673" s="25"/>
      <c r="I673" s="25"/>
      <c r="J673" s="25"/>
      <c r="K673" s="25"/>
      <c r="L673" s="25"/>
      <c r="M673" s="25"/>
      <c r="N673" s="25"/>
      <c r="O673" s="25"/>
      <c r="P673" s="25"/>
      <c r="Q673" s="25"/>
      <c r="R673" s="25"/>
      <c r="S673" s="25"/>
      <c r="T673" s="25"/>
      <c r="U673" s="25"/>
      <c r="V673" s="25"/>
      <c r="W673" s="25"/>
      <c r="X673" s="25"/>
      <c r="Y673" s="25"/>
      <c r="Z673" s="25"/>
    </row>
    <row r="674" spans="1:26" ht="12.75" customHeight="1" x14ac:dyDescent="0.25">
      <c r="A674" s="283"/>
      <c r="B674" s="285"/>
      <c r="C674" s="203"/>
      <c r="D674" s="286">
        <f>VLOOKUP(C674,Itinerario!$D$148:$W$178,18,FALSE)</f>
        <v>0</v>
      </c>
      <c r="E674" s="287">
        <f>VLOOKUP(C674,Itinerario!$D$148:$W$178,19,FALSE)</f>
        <v>0</v>
      </c>
      <c r="F674" s="287" t="e">
        <f>VLOOKUP(C674,Organización_Modular!$F$134:$G$164,2,FALSE)</f>
        <v>#N/A</v>
      </c>
      <c r="G674" s="25"/>
      <c r="H674" s="25"/>
      <c r="I674" s="25"/>
      <c r="J674" s="25"/>
      <c r="K674" s="25"/>
      <c r="L674" s="25"/>
      <c r="M674" s="25"/>
      <c r="N674" s="25"/>
      <c r="O674" s="25"/>
      <c r="P674" s="25"/>
      <c r="Q674" s="25"/>
      <c r="R674" s="25"/>
      <c r="S674" s="25"/>
      <c r="T674" s="25"/>
      <c r="U674" s="25"/>
      <c r="V674" s="25"/>
      <c r="W674" s="25"/>
      <c r="X674" s="25"/>
      <c r="Y674" s="25"/>
      <c r="Z674" s="25"/>
    </row>
    <row r="675" spans="1:26" ht="12.75" customHeight="1" x14ac:dyDescent="0.25">
      <c r="A675" s="283"/>
      <c r="B675" s="285"/>
      <c r="C675" s="203"/>
      <c r="D675" s="286">
        <f>VLOOKUP(C675,Itinerario!$D$148:$W$178,18,FALSE)</f>
        <v>0</v>
      </c>
      <c r="E675" s="287">
        <f>VLOOKUP(C675,Itinerario!$D$148:$W$178,19,FALSE)</f>
        <v>0</v>
      </c>
      <c r="F675" s="287" t="e">
        <f>VLOOKUP(C675,Organización_Modular!$F$134:$G$164,2,FALSE)</f>
        <v>#N/A</v>
      </c>
      <c r="G675" s="25"/>
      <c r="H675" s="25"/>
      <c r="I675" s="25"/>
      <c r="J675" s="25"/>
      <c r="K675" s="25"/>
      <c r="L675" s="25"/>
      <c r="M675" s="25"/>
      <c r="N675" s="25"/>
      <c r="O675" s="25"/>
      <c r="P675" s="25"/>
      <c r="Q675" s="25"/>
      <c r="R675" s="25"/>
      <c r="S675" s="25"/>
      <c r="T675" s="25"/>
      <c r="U675" s="25"/>
      <c r="V675" s="25"/>
      <c r="W675" s="25"/>
      <c r="X675" s="25"/>
      <c r="Y675" s="25"/>
      <c r="Z675" s="25"/>
    </row>
    <row r="676" spans="1:26" ht="12.75" customHeight="1" x14ac:dyDescent="0.25">
      <c r="A676" s="283"/>
      <c r="B676" s="285"/>
      <c r="C676" s="203"/>
      <c r="D676" s="286">
        <f>VLOOKUP(C676,Itinerario!$D$148:$W$178,18,FALSE)</f>
        <v>0</v>
      </c>
      <c r="E676" s="287">
        <f>VLOOKUP(C676,Itinerario!$D$148:$W$178,19,FALSE)</f>
        <v>0</v>
      </c>
      <c r="F676" s="287" t="e">
        <f>VLOOKUP(C676,Organización_Modular!$F$134:$G$164,2,FALSE)</f>
        <v>#N/A</v>
      </c>
      <c r="G676" s="25"/>
      <c r="H676" s="25"/>
      <c r="I676" s="25"/>
      <c r="J676" s="25"/>
      <c r="K676" s="25"/>
      <c r="L676" s="25"/>
      <c r="M676" s="25"/>
      <c r="N676" s="25"/>
      <c r="O676" s="25"/>
      <c r="P676" s="25"/>
      <c r="Q676" s="25"/>
      <c r="R676" s="25"/>
      <c r="S676" s="25"/>
      <c r="T676" s="25"/>
      <c r="U676" s="25"/>
      <c r="V676" s="25"/>
      <c r="W676" s="25"/>
      <c r="X676" s="25"/>
      <c r="Y676" s="25"/>
      <c r="Z676" s="25"/>
    </row>
    <row r="677" spans="1:26" ht="12.75" customHeight="1" x14ac:dyDescent="0.25">
      <c r="A677" s="283"/>
      <c r="B677" s="285"/>
      <c r="C677" s="203"/>
      <c r="D677" s="286">
        <f>VLOOKUP(C677,Itinerario!$D$148:$W$178,18,FALSE)</f>
        <v>0</v>
      </c>
      <c r="E677" s="287">
        <f>VLOOKUP(C677,Itinerario!$D$148:$W$178,19,FALSE)</f>
        <v>0</v>
      </c>
      <c r="F677" s="287" t="e">
        <f>VLOOKUP(C677,Organización_Modular!$F$134:$G$164,2,FALSE)</f>
        <v>#N/A</v>
      </c>
      <c r="G677" s="25"/>
      <c r="H677" s="25"/>
      <c r="I677" s="25"/>
      <c r="J677" s="25"/>
      <c r="K677" s="25"/>
      <c r="L677" s="25"/>
      <c r="M677" s="25"/>
      <c r="N677" s="25"/>
      <c r="O677" s="25"/>
      <c r="P677" s="25"/>
      <c r="Q677" s="25"/>
      <c r="R677" s="25"/>
      <c r="S677" s="25"/>
      <c r="T677" s="25"/>
      <c r="U677" s="25"/>
      <c r="V677" s="25"/>
      <c r="W677" s="25"/>
      <c r="X677" s="25"/>
      <c r="Y677" s="25"/>
      <c r="Z677" s="25"/>
    </row>
    <row r="678" spans="1:26" ht="12.75" customHeight="1" x14ac:dyDescent="0.25">
      <c r="A678" s="283"/>
      <c r="B678" s="285"/>
      <c r="C678" s="203"/>
      <c r="D678" s="286">
        <f>VLOOKUP(C678,Itinerario!$D$148:$W$178,18,FALSE)</f>
        <v>0</v>
      </c>
      <c r="E678" s="287">
        <f>VLOOKUP(C678,Itinerario!$D$148:$W$178,19,FALSE)</f>
        <v>0</v>
      </c>
      <c r="F678" s="287" t="e">
        <f>VLOOKUP(C678,Organización_Modular!$F$134:$G$164,2,FALSE)</f>
        <v>#N/A</v>
      </c>
      <c r="G678" s="25"/>
      <c r="H678" s="25"/>
      <c r="I678" s="25"/>
      <c r="J678" s="25"/>
      <c r="K678" s="25"/>
      <c r="L678" s="25"/>
      <c r="M678" s="25"/>
      <c r="N678" s="25"/>
      <c r="O678" s="25"/>
      <c r="P678" s="25"/>
      <c r="Q678" s="25"/>
      <c r="R678" s="25"/>
      <c r="S678" s="25"/>
      <c r="T678" s="25"/>
      <c r="U678" s="25"/>
      <c r="V678" s="25"/>
      <c r="W678" s="25"/>
      <c r="X678" s="25"/>
      <c r="Y678" s="25"/>
      <c r="Z678" s="25"/>
    </row>
    <row r="679" spans="1:26" ht="12.75" customHeight="1" x14ac:dyDescent="0.25">
      <c r="A679" s="283"/>
      <c r="B679" s="285"/>
      <c r="C679" s="203"/>
      <c r="D679" s="286">
        <f>VLOOKUP(C679,Itinerario!$D$148:$W$178,18,FALSE)</f>
        <v>0</v>
      </c>
      <c r="E679" s="287">
        <f>VLOOKUP(C679,Itinerario!$D$148:$W$178,19,FALSE)</f>
        <v>0</v>
      </c>
      <c r="F679" s="287" t="e">
        <f>VLOOKUP(C679,Organización_Modular!$F$134:$G$164,2,FALSE)</f>
        <v>#N/A</v>
      </c>
      <c r="G679" s="25"/>
      <c r="H679" s="25"/>
      <c r="I679" s="25"/>
      <c r="J679" s="25"/>
      <c r="K679" s="25"/>
      <c r="L679" s="25"/>
      <c r="M679" s="25"/>
      <c r="N679" s="25"/>
      <c r="O679" s="25"/>
      <c r="P679" s="25"/>
      <c r="Q679" s="25"/>
      <c r="R679" s="25"/>
      <c r="S679" s="25"/>
      <c r="T679" s="25"/>
      <c r="U679" s="25"/>
      <c r="V679" s="25"/>
      <c r="W679" s="25"/>
      <c r="X679" s="25"/>
      <c r="Y679" s="25"/>
      <c r="Z679" s="25"/>
    </row>
    <row r="680" spans="1:26" ht="12.75" customHeight="1" x14ac:dyDescent="0.25">
      <c r="A680" s="283"/>
      <c r="B680" s="285"/>
      <c r="C680" s="203"/>
      <c r="D680" s="286">
        <f>VLOOKUP(C680,Itinerario!$D$148:$W$178,18,FALSE)</f>
        <v>0</v>
      </c>
      <c r="E680" s="287">
        <f>VLOOKUP(C680,Itinerario!$D$148:$W$178,19,FALSE)</f>
        <v>0</v>
      </c>
      <c r="F680" s="287" t="e">
        <f>VLOOKUP(C680,Organización_Modular!$F$134:$G$164,2,FALSE)</f>
        <v>#N/A</v>
      </c>
      <c r="G680" s="25"/>
      <c r="H680" s="25"/>
      <c r="I680" s="25"/>
      <c r="J680" s="25"/>
      <c r="K680" s="25"/>
      <c r="L680" s="25"/>
      <c r="M680" s="25"/>
      <c r="N680" s="25"/>
      <c r="O680" s="25"/>
      <c r="P680" s="25"/>
      <c r="Q680" s="25"/>
      <c r="R680" s="25"/>
      <c r="S680" s="25"/>
      <c r="T680" s="25"/>
      <c r="U680" s="25"/>
      <c r="V680" s="25"/>
      <c r="W680" s="25"/>
      <c r="X680" s="25"/>
      <c r="Y680" s="25"/>
      <c r="Z680" s="25"/>
    </row>
    <row r="681" spans="1:26" ht="12.75" customHeight="1" x14ac:dyDescent="0.25">
      <c r="A681" s="283"/>
      <c r="B681" s="285"/>
      <c r="C681" s="203"/>
      <c r="D681" s="286">
        <f>VLOOKUP(C681,Itinerario!$D$148:$W$178,18,FALSE)</f>
        <v>0</v>
      </c>
      <c r="E681" s="287">
        <f>VLOOKUP(C681,Itinerario!$D$148:$W$178,19,FALSE)</f>
        <v>0</v>
      </c>
      <c r="F681" s="287" t="e">
        <f>VLOOKUP(C681,Organización_Modular!$F$134:$G$164,2,FALSE)</f>
        <v>#N/A</v>
      </c>
      <c r="G681" s="25"/>
      <c r="H681" s="25"/>
      <c r="I681" s="25"/>
      <c r="J681" s="25"/>
      <c r="K681" s="25"/>
      <c r="L681" s="25"/>
      <c r="M681" s="25"/>
      <c r="N681" s="25"/>
      <c r="O681" s="25"/>
      <c r="P681" s="25"/>
      <c r="Q681" s="25"/>
      <c r="R681" s="25"/>
      <c r="S681" s="25"/>
      <c r="T681" s="25"/>
      <c r="U681" s="25"/>
      <c r="V681" s="25"/>
      <c r="W681" s="25"/>
      <c r="X681" s="25"/>
      <c r="Y681" s="25"/>
      <c r="Z681" s="25"/>
    </row>
    <row r="682" spans="1:26" ht="12.75" customHeight="1" x14ac:dyDescent="0.25">
      <c r="A682" s="283"/>
      <c r="B682" s="285"/>
      <c r="C682" s="203"/>
      <c r="D682" s="286">
        <f>VLOOKUP(C682,Itinerario!$D$148:$W$178,18,FALSE)</f>
        <v>0</v>
      </c>
      <c r="E682" s="287">
        <f>VLOOKUP(C682,Itinerario!$D$148:$W$178,19,FALSE)</f>
        <v>0</v>
      </c>
      <c r="F682" s="287" t="e">
        <f>VLOOKUP(C682,Organización_Modular!$F$134:$G$164,2,FALSE)</f>
        <v>#N/A</v>
      </c>
      <c r="G682" s="25"/>
      <c r="H682" s="25"/>
      <c r="I682" s="25"/>
      <c r="J682" s="25"/>
      <c r="K682" s="25"/>
      <c r="L682" s="25"/>
      <c r="M682" s="25"/>
      <c r="N682" s="25"/>
      <c r="O682" s="25"/>
      <c r="P682" s="25"/>
      <c r="Q682" s="25"/>
      <c r="R682" s="25"/>
      <c r="S682" s="25"/>
      <c r="T682" s="25"/>
      <c r="U682" s="25"/>
      <c r="V682" s="25"/>
      <c r="W682" s="25"/>
      <c r="X682" s="25"/>
      <c r="Y682" s="25"/>
      <c r="Z682" s="25"/>
    </row>
    <row r="683" spans="1:26" ht="12.75" customHeight="1" x14ac:dyDescent="0.25">
      <c r="A683" s="283"/>
      <c r="B683" s="285"/>
      <c r="C683" s="203"/>
      <c r="D683" s="286">
        <f>VLOOKUP(C683,Itinerario!$D$148:$W$178,18,FALSE)</f>
        <v>0</v>
      </c>
      <c r="E683" s="287">
        <f>VLOOKUP(C683,Itinerario!$D$148:$W$178,19,FALSE)</f>
        <v>0</v>
      </c>
      <c r="F683" s="287" t="e">
        <f>VLOOKUP(C683,Organización_Modular!$F$134:$G$164,2,FALSE)</f>
        <v>#N/A</v>
      </c>
      <c r="G683" s="25"/>
      <c r="H683" s="25"/>
      <c r="I683" s="25"/>
      <c r="J683" s="25"/>
      <c r="K683" s="25"/>
      <c r="L683" s="25"/>
      <c r="M683" s="25"/>
      <c r="N683" s="25"/>
      <c r="O683" s="25"/>
      <c r="P683" s="25"/>
      <c r="Q683" s="25"/>
      <c r="R683" s="25"/>
      <c r="S683" s="25"/>
      <c r="T683" s="25"/>
      <c r="U683" s="25"/>
      <c r="V683" s="25"/>
      <c r="W683" s="25"/>
      <c r="X683" s="25"/>
      <c r="Y683" s="25"/>
      <c r="Z683" s="25"/>
    </row>
    <row r="684" spans="1:26" ht="12.75" customHeight="1" x14ac:dyDescent="0.25">
      <c r="A684" s="283"/>
      <c r="B684" s="285"/>
      <c r="C684" s="203"/>
      <c r="D684" s="286">
        <f>VLOOKUP(C684,Itinerario!$D$148:$W$178,18,FALSE)</f>
        <v>0</v>
      </c>
      <c r="E684" s="287">
        <f>VLOOKUP(C684,Itinerario!$D$148:$W$178,19,FALSE)</f>
        <v>0</v>
      </c>
      <c r="F684" s="287" t="e">
        <f>VLOOKUP(C684,Organización_Modular!$F$134:$G$164,2,FALSE)</f>
        <v>#N/A</v>
      </c>
      <c r="G684" s="25"/>
      <c r="H684" s="25"/>
      <c r="I684" s="25"/>
      <c r="J684" s="25"/>
      <c r="K684" s="25"/>
      <c r="L684" s="25"/>
      <c r="M684" s="25"/>
      <c r="N684" s="25"/>
      <c r="O684" s="25"/>
      <c r="P684" s="25"/>
      <c r="Q684" s="25"/>
      <c r="R684" s="25"/>
      <c r="S684" s="25"/>
      <c r="T684" s="25"/>
      <c r="U684" s="25"/>
      <c r="V684" s="25"/>
      <c r="W684" s="25"/>
      <c r="X684" s="25"/>
      <c r="Y684" s="25"/>
      <c r="Z684" s="25"/>
    </row>
    <row r="685" spans="1:26" ht="12.75" customHeight="1" x14ac:dyDescent="0.25">
      <c r="A685" s="283"/>
      <c r="B685" s="285"/>
      <c r="C685" s="203"/>
      <c r="D685" s="286">
        <f>VLOOKUP(C685,Itinerario!$D$148:$W$178,18,FALSE)</f>
        <v>0</v>
      </c>
      <c r="E685" s="287">
        <f>VLOOKUP(C685,Itinerario!$D$148:$W$178,19,FALSE)</f>
        <v>0</v>
      </c>
      <c r="F685" s="287" t="e">
        <f>VLOOKUP(C685,Organización_Modular!$F$134:$G$164,2,FALSE)</f>
        <v>#N/A</v>
      </c>
      <c r="G685" s="25"/>
      <c r="H685" s="25"/>
      <c r="I685" s="25"/>
      <c r="J685" s="25"/>
      <c r="K685" s="25"/>
      <c r="L685" s="25"/>
      <c r="M685" s="25"/>
      <c r="N685" s="25"/>
      <c r="O685" s="25"/>
      <c r="P685" s="25"/>
      <c r="Q685" s="25"/>
      <c r="R685" s="25"/>
      <c r="S685" s="25"/>
      <c r="T685" s="25"/>
      <c r="U685" s="25"/>
      <c r="V685" s="25"/>
      <c r="W685" s="25"/>
      <c r="X685" s="25"/>
      <c r="Y685" s="25"/>
      <c r="Z685" s="25"/>
    </row>
    <row r="686" spans="1:26" ht="12.75" customHeight="1" x14ac:dyDescent="0.25">
      <c r="A686" s="283"/>
      <c r="B686" s="285"/>
      <c r="C686" s="203"/>
      <c r="D686" s="286">
        <f>VLOOKUP(C686,Itinerario!$D$148:$W$178,18,FALSE)</f>
        <v>0</v>
      </c>
      <c r="E686" s="287">
        <f>VLOOKUP(C686,Itinerario!$D$148:$W$178,19,FALSE)</f>
        <v>0</v>
      </c>
      <c r="F686" s="287" t="e">
        <f>VLOOKUP(C686,Organización_Modular!$F$134:$G$164,2,FALSE)</f>
        <v>#N/A</v>
      </c>
      <c r="G686" s="25"/>
      <c r="H686" s="25"/>
      <c r="I686" s="25"/>
      <c r="J686" s="25"/>
      <c r="K686" s="25"/>
      <c r="L686" s="25"/>
      <c r="M686" s="25"/>
      <c r="N686" s="25"/>
      <c r="O686" s="25"/>
      <c r="P686" s="25"/>
      <c r="Q686" s="25"/>
      <c r="R686" s="25"/>
      <c r="S686" s="25"/>
      <c r="T686" s="25"/>
      <c r="U686" s="25"/>
      <c r="V686" s="25"/>
      <c r="W686" s="25"/>
      <c r="X686" s="25"/>
      <c r="Y686" s="25"/>
      <c r="Z686" s="25"/>
    </row>
    <row r="687" spans="1:26" ht="12.75" customHeight="1" x14ac:dyDescent="0.25">
      <c r="A687" s="283"/>
      <c r="B687" s="285"/>
      <c r="C687" s="203"/>
      <c r="D687" s="286">
        <f>VLOOKUP(C687,Itinerario!$D$148:$W$178,18,FALSE)</f>
        <v>0</v>
      </c>
      <c r="E687" s="287">
        <f>VLOOKUP(C687,Itinerario!$D$148:$W$178,19,FALSE)</f>
        <v>0</v>
      </c>
      <c r="F687" s="287" t="e">
        <f>VLOOKUP(C687,Organización_Modular!$F$134:$G$164,2,FALSE)</f>
        <v>#N/A</v>
      </c>
      <c r="G687" s="25"/>
      <c r="H687" s="25"/>
      <c r="I687" s="25"/>
      <c r="J687" s="25"/>
      <c r="K687" s="25"/>
      <c r="L687" s="25"/>
      <c r="M687" s="25"/>
      <c r="N687" s="25"/>
      <c r="O687" s="25"/>
      <c r="P687" s="25"/>
      <c r="Q687" s="25"/>
      <c r="R687" s="25"/>
      <c r="S687" s="25"/>
      <c r="T687" s="25"/>
      <c r="U687" s="25"/>
      <c r="V687" s="25"/>
      <c r="W687" s="25"/>
      <c r="X687" s="25"/>
      <c r="Y687" s="25"/>
      <c r="Z687" s="25"/>
    </row>
    <row r="688" spans="1:26" ht="12.75" customHeight="1" x14ac:dyDescent="0.25">
      <c r="A688" s="283"/>
      <c r="B688" s="285"/>
      <c r="C688" s="203"/>
      <c r="D688" s="286">
        <f>VLOOKUP(C688,Itinerario!$D$148:$W$178,18,FALSE)</f>
        <v>0</v>
      </c>
      <c r="E688" s="287">
        <f>VLOOKUP(C688,Itinerario!$D$148:$W$178,19,FALSE)</f>
        <v>0</v>
      </c>
      <c r="F688" s="287" t="e">
        <f>VLOOKUP(C688,Organización_Modular!$F$134:$G$164,2,FALSE)</f>
        <v>#N/A</v>
      </c>
      <c r="G688" s="25"/>
      <c r="H688" s="25"/>
      <c r="I688" s="25"/>
      <c r="J688" s="25"/>
      <c r="K688" s="25"/>
      <c r="L688" s="25"/>
      <c r="M688" s="25"/>
      <c r="N688" s="25"/>
      <c r="O688" s="25"/>
      <c r="P688" s="25"/>
      <c r="Q688" s="25"/>
      <c r="R688" s="25"/>
      <c r="S688" s="25"/>
      <c r="T688" s="25"/>
      <c r="U688" s="25"/>
      <c r="V688" s="25"/>
      <c r="W688" s="25"/>
      <c r="X688" s="25"/>
      <c r="Y688" s="25"/>
      <c r="Z688" s="25"/>
    </row>
    <row r="689" spans="1:26" ht="12.75" customHeight="1" x14ac:dyDescent="0.25">
      <c r="A689" s="283"/>
      <c r="B689" s="285"/>
      <c r="C689" s="203"/>
      <c r="D689" s="286">
        <f>VLOOKUP(C689,Itinerario!$D$148:$W$178,18,FALSE)</f>
        <v>0</v>
      </c>
      <c r="E689" s="287">
        <f>VLOOKUP(C689,Itinerario!$D$148:$W$178,19,FALSE)</f>
        <v>0</v>
      </c>
      <c r="F689" s="287" t="e">
        <f>VLOOKUP(C689,Organización_Modular!$F$134:$G$164,2,FALSE)</f>
        <v>#N/A</v>
      </c>
      <c r="G689" s="25"/>
      <c r="H689" s="25"/>
      <c r="I689" s="25"/>
      <c r="J689" s="25"/>
      <c r="K689" s="25"/>
      <c r="L689" s="25"/>
      <c r="M689" s="25"/>
      <c r="N689" s="25"/>
      <c r="O689" s="25"/>
      <c r="P689" s="25"/>
      <c r="Q689" s="25"/>
      <c r="R689" s="25"/>
      <c r="S689" s="25"/>
      <c r="T689" s="25"/>
      <c r="U689" s="25"/>
      <c r="V689" s="25"/>
      <c r="W689" s="25"/>
      <c r="X689" s="25"/>
      <c r="Y689" s="25"/>
      <c r="Z689" s="25"/>
    </row>
    <row r="690" spans="1:26" ht="12.75" customHeight="1" x14ac:dyDescent="0.25">
      <c r="A690" s="283"/>
      <c r="B690" s="285"/>
      <c r="C690" s="203"/>
      <c r="D690" s="286">
        <f>VLOOKUP(C690,Itinerario!$D$148:$W$178,18,FALSE)</f>
        <v>0</v>
      </c>
      <c r="E690" s="287">
        <f>VLOOKUP(C690,Itinerario!$D$148:$W$178,19,FALSE)</f>
        <v>0</v>
      </c>
      <c r="F690" s="287" t="e">
        <f>VLOOKUP(C690,Organización_Modular!$F$134:$G$164,2,FALSE)</f>
        <v>#N/A</v>
      </c>
      <c r="G690" s="25"/>
      <c r="H690" s="25"/>
      <c r="I690" s="25"/>
      <c r="J690" s="25"/>
      <c r="K690" s="25"/>
      <c r="L690" s="25"/>
      <c r="M690" s="25"/>
      <c r="N690" s="25"/>
      <c r="O690" s="25"/>
      <c r="P690" s="25"/>
      <c r="Q690" s="25"/>
      <c r="R690" s="25"/>
      <c r="S690" s="25"/>
      <c r="T690" s="25"/>
      <c r="U690" s="25"/>
      <c r="V690" s="25"/>
      <c r="W690" s="25"/>
      <c r="X690" s="25"/>
      <c r="Y690" s="25"/>
      <c r="Z690" s="25"/>
    </row>
    <row r="691" spans="1:26" ht="12.75" customHeight="1" x14ac:dyDescent="0.25">
      <c r="A691" s="283"/>
      <c r="B691" s="285"/>
      <c r="C691" s="203"/>
      <c r="D691" s="286">
        <f>VLOOKUP(C691,Itinerario!$D$148:$W$178,18,FALSE)</f>
        <v>0</v>
      </c>
      <c r="E691" s="287">
        <f>VLOOKUP(C691,Itinerario!$D$148:$W$178,19,FALSE)</f>
        <v>0</v>
      </c>
      <c r="F691" s="287" t="e">
        <f>VLOOKUP(C691,Organización_Modular!$F$134:$G$164,2,FALSE)</f>
        <v>#N/A</v>
      </c>
      <c r="G691" s="25"/>
      <c r="H691" s="25"/>
      <c r="I691" s="25"/>
      <c r="J691" s="25"/>
      <c r="K691" s="25"/>
      <c r="L691" s="25"/>
      <c r="M691" s="25"/>
      <c r="N691" s="25"/>
      <c r="O691" s="25"/>
      <c r="P691" s="25"/>
      <c r="Q691" s="25"/>
      <c r="R691" s="25"/>
      <c r="S691" s="25"/>
      <c r="T691" s="25"/>
      <c r="U691" s="25"/>
      <c r="V691" s="25"/>
      <c r="W691" s="25"/>
      <c r="X691" s="25"/>
      <c r="Y691" s="25"/>
      <c r="Z691" s="25"/>
    </row>
    <row r="692" spans="1:26" ht="12.75" customHeight="1" x14ac:dyDescent="0.25">
      <c r="A692" s="283"/>
      <c r="B692" s="285"/>
      <c r="C692" s="203"/>
      <c r="D692" s="286">
        <f>VLOOKUP(C692,Itinerario!$D$148:$W$178,18,FALSE)</f>
        <v>0</v>
      </c>
      <c r="E692" s="287">
        <f>VLOOKUP(C692,Itinerario!$D$148:$W$178,19,FALSE)</f>
        <v>0</v>
      </c>
      <c r="F692" s="287" t="e">
        <f>VLOOKUP(C692,Organización_Modular!$F$134:$G$164,2,FALSE)</f>
        <v>#N/A</v>
      </c>
      <c r="G692" s="25"/>
      <c r="H692" s="25"/>
      <c r="I692" s="25"/>
      <c r="J692" s="25"/>
      <c r="K692" s="25"/>
      <c r="L692" s="25"/>
      <c r="M692" s="25"/>
      <c r="N692" s="25"/>
      <c r="O692" s="25"/>
      <c r="P692" s="25"/>
      <c r="Q692" s="25"/>
      <c r="R692" s="25"/>
      <c r="S692" s="25"/>
      <c r="T692" s="25"/>
      <c r="U692" s="25"/>
      <c r="V692" s="25"/>
      <c r="W692" s="25"/>
      <c r="X692" s="25"/>
      <c r="Y692" s="25"/>
      <c r="Z692" s="25"/>
    </row>
    <row r="693" spans="1:26" ht="12.75" customHeight="1" x14ac:dyDescent="0.25">
      <c r="A693" s="283"/>
      <c r="B693" s="285"/>
      <c r="C693" s="203"/>
      <c r="D693" s="286">
        <f>VLOOKUP(C693,Itinerario!$D$148:$W$178,18,FALSE)</f>
        <v>0</v>
      </c>
      <c r="E693" s="287">
        <f>VLOOKUP(C693,Itinerario!$D$148:$W$178,19,FALSE)</f>
        <v>0</v>
      </c>
      <c r="F693" s="287" t="e">
        <f>VLOOKUP(C693,Organización_Modular!$F$134:$G$164,2,FALSE)</f>
        <v>#N/A</v>
      </c>
      <c r="G693" s="25"/>
      <c r="H693" s="25"/>
      <c r="I693" s="25"/>
      <c r="J693" s="25"/>
      <c r="K693" s="25"/>
      <c r="L693" s="25"/>
      <c r="M693" s="25"/>
      <c r="N693" s="25"/>
      <c r="O693" s="25"/>
      <c r="P693" s="25"/>
      <c r="Q693" s="25"/>
      <c r="R693" s="25"/>
      <c r="S693" s="25"/>
      <c r="T693" s="25"/>
      <c r="U693" s="25"/>
      <c r="V693" s="25"/>
      <c r="W693" s="25"/>
      <c r="X693" s="25"/>
      <c r="Y693" s="25"/>
      <c r="Z693" s="25"/>
    </row>
    <row r="694" spans="1:26" ht="12.75" customHeight="1" x14ac:dyDescent="0.25">
      <c r="A694" s="283"/>
      <c r="B694" s="285"/>
      <c r="C694" s="203"/>
      <c r="D694" s="286">
        <f>VLOOKUP(C694,Itinerario!$D$148:$W$178,18,FALSE)</f>
        <v>0</v>
      </c>
      <c r="E694" s="287">
        <f>VLOOKUP(C694,Itinerario!$D$148:$W$178,19,FALSE)</f>
        <v>0</v>
      </c>
      <c r="F694" s="287" t="e">
        <f>VLOOKUP(C694,Organización_Modular!$F$134:$G$164,2,FALSE)</f>
        <v>#N/A</v>
      </c>
      <c r="G694" s="25"/>
      <c r="H694" s="25"/>
      <c r="I694" s="25"/>
      <c r="J694" s="25"/>
      <c r="K694" s="25"/>
      <c r="L694" s="25"/>
      <c r="M694" s="25"/>
      <c r="N694" s="25"/>
      <c r="O694" s="25"/>
      <c r="P694" s="25"/>
      <c r="Q694" s="25"/>
      <c r="R694" s="25"/>
      <c r="S694" s="25"/>
      <c r="T694" s="25"/>
      <c r="U694" s="25"/>
      <c r="V694" s="25"/>
      <c r="W694" s="25"/>
      <c r="X694" s="25"/>
      <c r="Y694" s="25"/>
      <c r="Z694" s="25"/>
    </row>
    <row r="695" spans="1:26" ht="12.75" customHeight="1" x14ac:dyDescent="0.25">
      <c r="A695" s="283"/>
      <c r="B695" s="285"/>
      <c r="C695" s="203"/>
      <c r="D695" s="286">
        <f>VLOOKUP(C695,Itinerario!$D$148:$W$178,18,FALSE)</f>
        <v>0</v>
      </c>
      <c r="E695" s="287">
        <f>VLOOKUP(C695,Itinerario!$D$148:$W$178,19,FALSE)</f>
        <v>0</v>
      </c>
      <c r="F695" s="287" t="e">
        <f>VLOOKUP(C695,Organización_Modular!$F$134:$G$164,2,FALSE)</f>
        <v>#N/A</v>
      </c>
      <c r="G695" s="25"/>
      <c r="H695" s="25"/>
      <c r="I695" s="25"/>
      <c r="J695" s="25"/>
      <c r="K695" s="25"/>
      <c r="L695" s="25"/>
      <c r="M695" s="25"/>
      <c r="N695" s="25"/>
      <c r="O695" s="25"/>
      <c r="P695" s="25"/>
      <c r="Q695" s="25"/>
      <c r="R695" s="25"/>
      <c r="S695" s="25"/>
      <c r="T695" s="25"/>
      <c r="U695" s="25"/>
      <c r="V695" s="25"/>
      <c r="W695" s="25"/>
      <c r="X695" s="25"/>
      <c r="Y695" s="25"/>
      <c r="Z695" s="25"/>
    </row>
    <row r="696" spans="1:26" ht="12.75" customHeight="1" x14ac:dyDescent="0.25">
      <c r="A696" s="283"/>
      <c r="B696" s="285"/>
      <c r="C696" s="203"/>
      <c r="D696" s="286">
        <f>VLOOKUP(C696,Itinerario!$D$148:$W$178,18,FALSE)</f>
        <v>0</v>
      </c>
      <c r="E696" s="287">
        <f>VLOOKUP(C696,Itinerario!$D$148:$W$178,19,FALSE)</f>
        <v>0</v>
      </c>
      <c r="F696" s="287" t="e">
        <f>VLOOKUP(C696,Organización_Modular!$F$134:$G$164,2,FALSE)</f>
        <v>#N/A</v>
      </c>
      <c r="G696" s="25"/>
      <c r="H696" s="25"/>
      <c r="I696" s="25"/>
      <c r="J696" s="25"/>
      <c r="K696" s="25"/>
      <c r="L696" s="25"/>
      <c r="M696" s="25"/>
      <c r="N696" s="25"/>
      <c r="O696" s="25"/>
      <c r="P696" s="25"/>
      <c r="Q696" s="25"/>
      <c r="R696" s="25"/>
      <c r="S696" s="25"/>
      <c r="T696" s="25"/>
      <c r="U696" s="25"/>
      <c r="V696" s="25"/>
      <c r="W696" s="25"/>
      <c r="X696" s="25"/>
      <c r="Y696" s="25"/>
      <c r="Z696" s="25"/>
    </row>
    <row r="697" spans="1:26" ht="12.75" customHeight="1" x14ac:dyDescent="0.25">
      <c r="A697" s="283"/>
      <c r="B697" s="285"/>
      <c r="C697" s="203"/>
      <c r="D697" s="286">
        <f>VLOOKUP(C697,Itinerario!$D$148:$W$178,18,FALSE)</f>
        <v>0</v>
      </c>
      <c r="E697" s="287">
        <f>VLOOKUP(C697,Itinerario!$D$148:$W$178,19,FALSE)</f>
        <v>0</v>
      </c>
      <c r="F697" s="287" t="e">
        <f>VLOOKUP(C697,Organización_Modular!$F$134:$G$164,2,FALSE)</f>
        <v>#N/A</v>
      </c>
      <c r="G697" s="25"/>
      <c r="H697" s="25"/>
      <c r="I697" s="25"/>
      <c r="J697" s="25"/>
      <c r="K697" s="25"/>
      <c r="L697" s="25"/>
      <c r="M697" s="25"/>
      <c r="N697" s="25"/>
      <c r="O697" s="25"/>
      <c r="P697" s="25"/>
      <c r="Q697" s="25"/>
      <c r="R697" s="25"/>
      <c r="S697" s="25"/>
      <c r="T697" s="25"/>
      <c r="U697" s="25"/>
      <c r="V697" s="25"/>
      <c r="W697" s="25"/>
      <c r="X697" s="25"/>
      <c r="Y697" s="25"/>
      <c r="Z697" s="25"/>
    </row>
    <row r="698" spans="1:26" ht="12.75" customHeight="1" x14ac:dyDescent="0.25">
      <c r="A698" s="283"/>
      <c r="B698" s="285"/>
      <c r="C698" s="203"/>
      <c r="D698" s="286">
        <f>VLOOKUP(C698,Itinerario!$D$148:$W$178,18,FALSE)</f>
        <v>0</v>
      </c>
      <c r="E698" s="287">
        <f>VLOOKUP(C698,Itinerario!$D$148:$W$178,19,FALSE)</f>
        <v>0</v>
      </c>
      <c r="F698" s="287" t="e">
        <f>VLOOKUP(C698,Organización_Modular!$F$134:$G$164,2,FALSE)</f>
        <v>#N/A</v>
      </c>
      <c r="G698" s="25"/>
      <c r="H698" s="25"/>
      <c r="I698" s="25"/>
      <c r="J698" s="25"/>
      <c r="K698" s="25"/>
      <c r="L698" s="25"/>
      <c r="M698" s="25"/>
      <c r="N698" s="25"/>
      <c r="O698" s="25"/>
      <c r="P698" s="25"/>
      <c r="Q698" s="25"/>
      <c r="R698" s="25"/>
      <c r="S698" s="25"/>
      <c r="T698" s="25"/>
      <c r="U698" s="25"/>
      <c r="V698" s="25"/>
      <c r="W698" s="25"/>
      <c r="X698" s="25"/>
      <c r="Y698" s="25"/>
      <c r="Z698" s="25"/>
    </row>
    <row r="699" spans="1:26" ht="12.75" customHeight="1" x14ac:dyDescent="0.25">
      <c r="A699" s="283"/>
      <c r="B699" s="285"/>
      <c r="C699" s="203"/>
      <c r="D699" s="286">
        <f>VLOOKUP(C699,Itinerario!$D$148:$W$178,18,FALSE)</f>
        <v>0</v>
      </c>
      <c r="E699" s="287">
        <f>VLOOKUP(C699,Itinerario!$D$148:$W$178,19,FALSE)</f>
        <v>0</v>
      </c>
      <c r="F699" s="287" t="e">
        <f>VLOOKUP(C699,Organización_Modular!$F$134:$G$164,2,FALSE)</f>
        <v>#N/A</v>
      </c>
      <c r="G699" s="25"/>
      <c r="H699" s="25"/>
      <c r="I699" s="25"/>
      <c r="J699" s="25"/>
      <c r="K699" s="25"/>
      <c r="L699" s="25"/>
      <c r="M699" s="25"/>
      <c r="N699" s="25"/>
      <c r="O699" s="25"/>
      <c r="P699" s="25"/>
      <c r="Q699" s="25"/>
      <c r="R699" s="25"/>
      <c r="S699" s="25"/>
      <c r="T699" s="25"/>
      <c r="U699" s="25"/>
      <c r="V699" s="25"/>
      <c r="W699" s="25"/>
      <c r="X699" s="25"/>
      <c r="Y699" s="25"/>
      <c r="Z699" s="25"/>
    </row>
    <row r="700" spans="1:26" ht="12.75" customHeight="1" x14ac:dyDescent="0.25">
      <c r="A700" s="283"/>
      <c r="B700" s="285"/>
      <c r="C700" s="203"/>
      <c r="D700" s="286">
        <f>VLOOKUP(C700,Itinerario!$D$148:$W$178,18,FALSE)</f>
        <v>0</v>
      </c>
      <c r="E700" s="287">
        <f>VLOOKUP(C700,Itinerario!$D$148:$W$178,19,FALSE)</f>
        <v>0</v>
      </c>
      <c r="F700" s="287" t="e">
        <f>VLOOKUP(C700,Organización_Modular!$F$134:$G$164,2,FALSE)</f>
        <v>#N/A</v>
      </c>
      <c r="G700" s="25"/>
      <c r="H700" s="25"/>
      <c r="I700" s="25"/>
      <c r="J700" s="25"/>
      <c r="K700" s="25"/>
      <c r="L700" s="25"/>
      <c r="M700" s="25"/>
      <c r="N700" s="25"/>
      <c r="O700" s="25"/>
      <c r="P700" s="25"/>
      <c r="Q700" s="25"/>
      <c r="R700" s="25"/>
      <c r="S700" s="25"/>
      <c r="T700" s="25"/>
      <c r="U700" s="25"/>
      <c r="V700" s="25"/>
      <c r="W700" s="25"/>
      <c r="X700" s="25"/>
      <c r="Y700" s="25"/>
      <c r="Z700" s="25"/>
    </row>
    <row r="701" spans="1:26" ht="12.75" customHeight="1" x14ac:dyDescent="0.25">
      <c r="A701" s="283"/>
      <c r="B701" s="285"/>
      <c r="C701" s="203"/>
      <c r="D701" s="286">
        <f>VLOOKUP(C701,Itinerario!$D$148:$W$178,18,FALSE)</f>
        <v>0</v>
      </c>
      <c r="E701" s="287">
        <f>VLOOKUP(C701,Itinerario!$D$148:$W$178,19,FALSE)</f>
        <v>0</v>
      </c>
      <c r="F701" s="287" t="e">
        <f>VLOOKUP(C701,Organización_Modular!$F$134:$G$164,2,FALSE)</f>
        <v>#N/A</v>
      </c>
      <c r="G701" s="25"/>
      <c r="H701" s="25"/>
      <c r="I701" s="25"/>
      <c r="J701" s="25"/>
      <c r="K701" s="25"/>
      <c r="L701" s="25"/>
      <c r="M701" s="25"/>
      <c r="N701" s="25"/>
      <c r="O701" s="25"/>
      <c r="P701" s="25"/>
      <c r="Q701" s="25"/>
      <c r="R701" s="25"/>
      <c r="S701" s="25"/>
      <c r="T701" s="25"/>
      <c r="U701" s="25"/>
      <c r="V701" s="25"/>
      <c r="W701" s="25"/>
      <c r="X701" s="25"/>
      <c r="Y701" s="25"/>
      <c r="Z701" s="25"/>
    </row>
    <row r="702" spans="1:26" ht="12.75" customHeight="1" x14ac:dyDescent="0.25">
      <c r="A702" s="283"/>
      <c r="B702" s="285"/>
      <c r="C702" s="203"/>
      <c r="D702" s="286">
        <f>VLOOKUP(C702,Itinerario!$D$148:$W$178,18,FALSE)</f>
        <v>0</v>
      </c>
      <c r="E702" s="287">
        <f>VLOOKUP(C702,Itinerario!$D$148:$W$178,19,FALSE)</f>
        <v>0</v>
      </c>
      <c r="F702" s="287" t="e">
        <f>VLOOKUP(C702,Organización_Modular!$F$134:$G$164,2,FALSE)</f>
        <v>#N/A</v>
      </c>
      <c r="G702" s="25"/>
      <c r="H702" s="25"/>
      <c r="I702" s="25"/>
      <c r="J702" s="25"/>
      <c r="K702" s="25"/>
      <c r="L702" s="25"/>
      <c r="M702" s="25"/>
      <c r="N702" s="25"/>
      <c r="O702" s="25"/>
      <c r="P702" s="25"/>
      <c r="Q702" s="25"/>
      <c r="R702" s="25"/>
      <c r="S702" s="25"/>
      <c r="T702" s="25"/>
      <c r="U702" s="25"/>
      <c r="V702" s="25"/>
      <c r="W702" s="25"/>
      <c r="X702" s="25"/>
      <c r="Y702" s="25"/>
      <c r="Z702" s="25"/>
    </row>
    <row r="703" spans="1:26" ht="12.75" customHeight="1" x14ac:dyDescent="0.25">
      <c r="A703" s="283"/>
      <c r="B703" s="285"/>
      <c r="C703" s="203"/>
      <c r="D703" s="286">
        <f>VLOOKUP(C703,Itinerario!$D$148:$W$178,18,FALSE)</f>
        <v>0</v>
      </c>
      <c r="E703" s="287">
        <f>VLOOKUP(C703,Itinerario!$D$148:$W$178,19,FALSE)</f>
        <v>0</v>
      </c>
      <c r="F703" s="287" t="e">
        <f>VLOOKUP(C703,Organización_Modular!$F$134:$G$164,2,FALSE)</f>
        <v>#N/A</v>
      </c>
      <c r="G703" s="25"/>
      <c r="H703" s="25"/>
      <c r="I703" s="25"/>
      <c r="J703" s="25"/>
      <c r="K703" s="25"/>
      <c r="L703" s="25"/>
      <c r="M703" s="25"/>
      <c r="N703" s="25"/>
      <c r="O703" s="25"/>
      <c r="P703" s="25"/>
      <c r="Q703" s="25"/>
      <c r="R703" s="25"/>
      <c r="S703" s="25"/>
      <c r="T703" s="25"/>
      <c r="U703" s="25"/>
      <c r="V703" s="25"/>
      <c r="W703" s="25"/>
      <c r="X703" s="25"/>
      <c r="Y703" s="25"/>
      <c r="Z703" s="25"/>
    </row>
    <row r="704" spans="1:26" ht="12.75" customHeight="1" x14ac:dyDescent="0.25">
      <c r="A704" s="283"/>
      <c r="B704" s="285"/>
      <c r="C704" s="203"/>
      <c r="D704" s="286">
        <f>VLOOKUP(C704,Itinerario!$D$148:$W$178,18,FALSE)</f>
        <v>0</v>
      </c>
      <c r="E704" s="287">
        <f>VLOOKUP(C704,Itinerario!$D$148:$W$178,19,FALSE)</f>
        <v>0</v>
      </c>
      <c r="F704" s="287" t="e">
        <f>VLOOKUP(C704,Organización_Modular!$F$134:$G$164,2,FALSE)</f>
        <v>#N/A</v>
      </c>
      <c r="G704" s="25"/>
      <c r="H704" s="25"/>
      <c r="I704" s="25"/>
      <c r="J704" s="25"/>
      <c r="K704" s="25"/>
      <c r="L704" s="25"/>
      <c r="M704" s="25"/>
      <c r="N704" s="25"/>
      <c r="O704" s="25"/>
      <c r="P704" s="25"/>
      <c r="Q704" s="25"/>
      <c r="R704" s="25"/>
      <c r="S704" s="25"/>
      <c r="T704" s="25"/>
      <c r="U704" s="25"/>
      <c r="V704" s="25"/>
      <c r="W704" s="25"/>
      <c r="X704" s="25"/>
      <c r="Y704" s="25"/>
      <c r="Z704" s="25"/>
    </row>
    <row r="705" spans="1:26" ht="12.75" customHeight="1" x14ac:dyDescent="0.25">
      <c r="A705" s="283"/>
      <c r="B705" s="285"/>
      <c r="C705" s="203"/>
      <c r="D705" s="286">
        <f>VLOOKUP(C705,Itinerario!$D$148:$W$178,18,FALSE)</f>
        <v>0</v>
      </c>
      <c r="E705" s="287">
        <f>VLOOKUP(C705,Itinerario!$D$148:$W$178,19,FALSE)</f>
        <v>0</v>
      </c>
      <c r="F705" s="287" t="e">
        <f>VLOOKUP(C705,Organización_Modular!$F$134:$G$164,2,FALSE)</f>
        <v>#N/A</v>
      </c>
      <c r="G705" s="25"/>
      <c r="H705" s="25"/>
      <c r="I705" s="25"/>
      <c r="J705" s="25"/>
      <c r="K705" s="25"/>
      <c r="L705" s="25"/>
      <c r="M705" s="25"/>
      <c r="N705" s="25"/>
      <c r="O705" s="25"/>
      <c r="P705" s="25"/>
      <c r="Q705" s="25"/>
      <c r="R705" s="25"/>
      <c r="S705" s="25"/>
      <c r="T705" s="25"/>
      <c r="U705" s="25"/>
      <c r="V705" s="25"/>
      <c r="W705" s="25"/>
      <c r="X705" s="25"/>
      <c r="Y705" s="25"/>
      <c r="Z705" s="25"/>
    </row>
    <row r="706" spans="1:26" ht="12.75" customHeight="1" x14ac:dyDescent="0.25">
      <c r="A706" s="283"/>
      <c r="B706" s="285"/>
      <c r="C706" s="203"/>
      <c r="D706" s="286">
        <f>VLOOKUP(C706,Itinerario!$D$148:$W$178,18,FALSE)</f>
        <v>0</v>
      </c>
      <c r="E706" s="287">
        <f>VLOOKUP(C706,Itinerario!$D$148:$W$178,19,FALSE)</f>
        <v>0</v>
      </c>
      <c r="F706" s="287" t="e">
        <f>VLOOKUP(C706,Organización_Modular!$F$134:$G$164,2,FALSE)</f>
        <v>#N/A</v>
      </c>
      <c r="G706" s="25"/>
      <c r="H706" s="25"/>
      <c r="I706" s="25"/>
      <c r="J706" s="25"/>
      <c r="K706" s="25"/>
      <c r="L706" s="25"/>
      <c r="M706" s="25"/>
      <c r="N706" s="25"/>
      <c r="O706" s="25"/>
      <c r="P706" s="25"/>
      <c r="Q706" s="25"/>
      <c r="R706" s="25"/>
      <c r="S706" s="25"/>
      <c r="T706" s="25"/>
      <c r="U706" s="25"/>
      <c r="V706" s="25"/>
      <c r="W706" s="25"/>
      <c r="X706" s="25"/>
      <c r="Y706" s="25"/>
      <c r="Z706" s="25"/>
    </row>
    <row r="707" spans="1:26" ht="12.75" customHeight="1" x14ac:dyDescent="0.25">
      <c r="A707" s="283"/>
      <c r="B707" s="285"/>
      <c r="C707" s="203"/>
      <c r="D707" s="286">
        <f>VLOOKUP(C707,Itinerario!$D$148:$W$178,18,FALSE)</f>
        <v>0</v>
      </c>
      <c r="E707" s="287">
        <f>VLOOKUP(C707,Itinerario!$D$148:$W$178,19,FALSE)</f>
        <v>0</v>
      </c>
      <c r="F707" s="287" t="e">
        <f>VLOOKUP(C707,Organización_Modular!$F$134:$G$164,2,FALSE)</f>
        <v>#N/A</v>
      </c>
      <c r="G707" s="25"/>
      <c r="H707" s="25"/>
      <c r="I707" s="25"/>
      <c r="J707" s="25"/>
      <c r="K707" s="25"/>
      <c r="L707" s="25"/>
      <c r="M707" s="25"/>
      <c r="N707" s="25"/>
      <c r="O707" s="25"/>
      <c r="P707" s="25"/>
      <c r="Q707" s="25"/>
      <c r="R707" s="25"/>
      <c r="S707" s="25"/>
      <c r="T707" s="25"/>
      <c r="U707" s="25"/>
      <c r="V707" s="25"/>
      <c r="W707" s="25"/>
      <c r="X707" s="25"/>
      <c r="Y707" s="25"/>
      <c r="Z707" s="25"/>
    </row>
    <row r="708" spans="1:26" ht="12.75" customHeight="1" x14ac:dyDescent="0.25">
      <c r="A708" s="283"/>
      <c r="B708" s="285"/>
      <c r="C708" s="203"/>
      <c r="D708" s="286">
        <f>VLOOKUP(C708,Itinerario!$D$148:$W$178,18,FALSE)</f>
        <v>0</v>
      </c>
      <c r="E708" s="287">
        <f>VLOOKUP(C708,Itinerario!$D$148:$W$178,19,FALSE)</f>
        <v>0</v>
      </c>
      <c r="F708" s="287" t="e">
        <f>VLOOKUP(C708,Organización_Modular!$F$134:$G$164,2,FALSE)</f>
        <v>#N/A</v>
      </c>
      <c r="G708" s="25"/>
      <c r="H708" s="25"/>
      <c r="I708" s="25"/>
      <c r="J708" s="25"/>
      <c r="K708" s="25"/>
      <c r="L708" s="25"/>
      <c r="M708" s="25"/>
      <c r="N708" s="25"/>
      <c r="O708" s="25"/>
      <c r="P708" s="25"/>
      <c r="Q708" s="25"/>
      <c r="R708" s="25"/>
      <c r="S708" s="25"/>
      <c r="T708" s="25"/>
      <c r="U708" s="25"/>
      <c r="V708" s="25"/>
      <c r="W708" s="25"/>
      <c r="X708" s="25"/>
      <c r="Y708" s="25"/>
      <c r="Z708" s="25"/>
    </row>
    <row r="709" spans="1:26" ht="12.75" customHeight="1" x14ac:dyDescent="0.25">
      <c r="A709" s="283"/>
      <c r="B709" s="285"/>
      <c r="C709" s="203"/>
      <c r="D709" s="286">
        <f>VLOOKUP(C709,Itinerario!$D$148:$W$178,18,FALSE)</f>
        <v>0</v>
      </c>
      <c r="E709" s="287">
        <f>VLOOKUP(C709,Itinerario!$D$148:$W$178,19,FALSE)</f>
        <v>0</v>
      </c>
      <c r="F709" s="287" t="e">
        <f>VLOOKUP(C709,Organización_Modular!$F$134:$G$164,2,FALSE)</f>
        <v>#N/A</v>
      </c>
      <c r="G709" s="25"/>
      <c r="H709" s="25"/>
      <c r="I709" s="25"/>
      <c r="J709" s="25"/>
      <c r="K709" s="25"/>
      <c r="L709" s="25"/>
      <c r="M709" s="25"/>
      <c r="N709" s="25"/>
      <c r="O709" s="25"/>
      <c r="P709" s="25"/>
      <c r="Q709" s="25"/>
      <c r="R709" s="25"/>
      <c r="S709" s="25"/>
      <c r="T709" s="25"/>
      <c r="U709" s="25"/>
      <c r="V709" s="25"/>
      <c r="W709" s="25"/>
      <c r="X709" s="25"/>
      <c r="Y709" s="25"/>
      <c r="Z709" s="25"/>
    </row>
    <row r="710" spans="1:26" ht="12.75" customHeight="1" x14ac:dyDescent="0.25">
      <c r="A710" s="283"/>
      <c r="B710" s="285"/>
      <c r="C710" s="203"/>
      <c r="D710" s="286">
        <f>VLOOKUP(C710,Itinerario!$D$148:$W$178,18,FALSE)</f>
        <v>0</v>
      </c>
      <c r="E710" s="287">
        <f>VLOOKUP(C710,Itinerario!$D$148:$W$178,19,FALSE)</f>
        <v>0</v>
      </c>
      <c r="F710" s="287" t="e">
        <f>VLOOKUP(C710,Organización_Modular!$F$134:$G$164,2,FALSE)</f>
        <v>#N/A</v>
      </c>
      <c r="G710" s="25"/>
      <c r="H710" s="25"/>
      <c r="I710" s="25"/>
      <c r="J710" s="25"/>
      <c r="K710" s="25"/>
      <c r="L710" s="25"/>
      <c r="M710" s="25"/>
      <c r="N710" s="25"/>
      <c r="O710" s="25"/>
      <c r="P710" s="25"/>
      <c r="Q710" s="25"/>
      <c r="R710" s="25"/>
      <c r="S710" s="25"/>
      <c r="T710" s="25"/>
      <c r="U710" s="25"/>
      <c r="V710" s="25"/>
      <c r="W710" s="25"/>
      <c r="X710" s="25"/>
      <c r="Y710" s="25"/>
      <c r="Z710" s="25"/>
    </row>
    <row r="711" spans="1:26" ht="12.75" customHeight="1" x14ac:dyDescent="0.25">
      <c r="A711" s="283"/>
      <c r="B711" s="285"/>
      <c r="C711" s="203"/>
      <c r="D711" s="286">
        <f>VLOOKUP(C711,Itinerario!$D$148:$W$178,18,FALSE)</f>
        <v>0</v>
      </c>
      <c r="E711" s="287">
        <f>VLOOKUP(C711,Itinerario!$D$148:$W$178,19,FALSE)</f>
        <v>0</v>
      </c>
      <c r="F711" s="287" t="e">
        <f>VLOOKUP(C711,Organización_Modular!$F$134:$G$164,2,FALSE)</f>
        <v>#N/A</v>
      </c>
      <c r="G711" s="25"/>
      <c r="H711" s="25"/>
      <c r="I711" s="25"/>
      <c r="J711" s="25"/>
      <c r="K711" s="25"/>
      <c r="L711" s="25"/>
      <c r="M711" s="25"/>
      <c r="N711" s="25"/>
      <c r="O711" s="25"/>
      <c r="P711" s="25"/>
      <c r="Q711" s="25"/>
      <c r="R711" s="25"/>
      <c r="S711" s="25"/>
      <c r="T711" s="25"/>
      <c r="U711" s="25"/>
      <c r="V711" s="25"/>
      <c r="W711" s="25"/>
      <c r="X711" s="25"/>
      <c r="Y711" s="25"/>
      <c r="Z711" s="25"/>
    </row>
    <row r="712" spans="1:26" ht="12.75" customHeight="1" x14ac:dyDescent="0.25">
      <c r="A712" s="283"/>
      <c r="B712" s="285"/>
      <c r="C712" s="203"/>
      <c r="D712" s="286">
        <f>VLOOKUP(C712,Itinerario!$D$148:$W$178,18,FALSE)</f>
        <v>0</v>
      </c>
      <c r="E712" s="287">
        <f>VLOOKUP(C712,Itinerario!$D$148:$W$178,19,FALSE)</f>
        <v>0</v>
      </c>
      <c r="F712" s="287" t="e">
        <f>VLOOKUP(C712,Organización_Modular!$F$134:$G$164,2,FALSE)</f>
        <v>#N/A</v>
      </c>
      <c r="G712" s="25"/>
      <c r="H712" s="25"/>
      <c r="I712" s="25"/>
      <c r="J712" s="25"/>
      <c r="K712" s="25"/>
      <c r="L712" s="25"/>
      <c r="M712" s="25"/>
      <c r="N712" s="25"/>
      <c r="O712" s="25"/>
      <c r="P712" s="25"/>
      <c r="Q712" s="25"/>
      <c r="R712" s="25"/>
      <c r="S712" s="25"/>
      <c r="T712" s="25"/>
      <c r="U712" s="25"/>
      <c r="V712" s="25"/>
      <c r="W712" s="25"/>
      <c r="X712" s="25"/>
      <c r="Y712" s="25"/>
      <c r="Z712" s="25"/>
    </row>
    <row r="713" spans="1:26" ht="12.75" customHeight="1" x14ac:dyDescent="0.25">
      <c r="A713" s="283"/>
      <c r="B713" s="285"/>
      <c r="C713" s="203"/>
      <c r="D713" s="286">
        <f>VLOOKUP(C713,Itinerario!$D$148:$W$178,18,FALSE)</f>
        <v>0</v>
      </c>
      <c r="E713" s="287">
        <f>VLOOKUP(C713,Itinerario!$D$148:$W$178,19,FALSE)</f>
        <v>0</v>
      </c>
      <c r="F713" s="287" t="e">
        <f>VLOOKUP(C713,Organización_Modular!$F$134:$G$164,2,FALSE)</f>
        <v>#N/A</v>
      </c>
      <c r="G713" s="25"/>
      <c r="H713" s="25"/>
      <c r="I713" s="25"/>
      <c r="J713" s="25"/>
      <c r="K713" s="25"/>
      <c r="L713" s="25"/>
      <c r="M713" s="25"/>
      <c r="N713" s="25"/>
      <c r="O713" s="25"/>
      <c r="P713" s="25"/>
      <c r="Q713" s="25"/>
      <c r="R713" s="25"/>
      <c r="S713" s="25"/>
      <c r="T713" s="25"/>
      <c r="U713" s="25"/>
      <c r="V713" s="25"/>
      <c r="W713" s="25"/>
      <c r="X713" s="25"/>
      <c r="Y713" s="25"/>
      <c r="Z713" s="25"/>
    </row>
    <row r="714" spans="1:26" ht="12.75" customHeight="1" x14ac:dyDescent="0.25">
      <c r="A714" s="283"/>
      <c r="B714" s="285"/>
      <c r="C714" s="203"/>
      <c r="D714" s="286">
        <f>VLOOKUP(C714,Itinerario!$D$148:$W$178,18,FALSE)</f>
        <v>0</v>
      </c>
      <c r="E714" s="287">
        <f>VLOOKUP(C714,Itinerario!$D$148:$W$178,19,FALSE)</f>
        <v>0</v>
      </c>
      <c r="F714" s="287" t="e">
        <f>VLOOKUP(C714,Organización_Modular!$F$134:$G$164,2,FALSE)</f>
        <v>#N/A</v>
      </c>
      <c r="G714" s="25"/>
      <c r="H714" s="25"/>
      <c r="I714" s="25"/>
      <c r="J714" s="25"/>
      <c r="K714" s="25"/>
      <c r="L714" s="25"/>
      <c r="M714" s="25"/>
      <c r="N714" s="25"/>
      <c r="O714" s="25"/>
      <c r="P714" s="25"/>
      <c r="Q714" s="25"/>
      <c r="R714" s="25"/>
      <c r="S714" s="25"/>
      <c r="T714" s="25"/>
      <c r="U714" s="25"/>
      <c r="V714" s="25"/>
      <c r="W714" s="25"/>
      <c r="X714" s="25"/>
      <c r="Y714" s="25"/>
      <c r="Z714" s="25"/>
    </row>
    <row r="715" spans="1:26" ht="12.75" customHeight="1" x14ac:dyDescent="0.25">
      <c r="A715" s="283"/>
      <c r="B715" s="285"/>
      <c r="C715" s="203"/>
      <c r="D715" s="286">
        <f>VLOOKUP(C715,Itinerario!$D$148:$W$178,18,FALSE)</f>
        <v>0</v>
      </c>
      <c r="E715" s="287">
        <f>VLOOKUP(C715,Itinerario!$D$148:$W$178,19,FALSE)</f>
        <v>0</v>
      </c>
      <c r="F715" s="287" t="e">
        <f>VLOOKUP(C715,Organización_Modular!$F$134:$G$164,2,FALSE)</f>
        <v>#N/A</v>
      </c>
      <c r="G715" s="25"/>
      <c r="H715" s="25"/>
      <c r="I715" s="25"/>
      <c r="J715" s="25"/>
      <c r="K715" s="25"/>
      <c r="L715" s="25"/>
      <c r="M715" s="25"/>
      <c r="N715" s="25"/>
      <c r="O715" s="25"/>
      <c r="P715" s="25"/>
      <c r="Q715" s="25"/>
      <c r="R715" s="25"/>
      <c r="S715" s="25"/>
      <c r="T715" s="25"/>
      <c r="U715" s="25"/>
      <c r="V715" s="25"/>
      <c r="W715" s="25"/>
      <c r="X715" s="25"/>
      <c r="Y715" s="25"/>
      <c r="Z715" s="25"/>
    </row>
    <row r="716" spans="1:26" ht="12.75" customHeight="1" x14ac:dyDescent="0.25">
      <c r="A716" s="283"/>
      <c r="B716" s="285"/>
      <c r="C716" s="203"/>
      <c r="D716" s="286">
        <f>VLOOKUP(C716,Itinerario!$D$148:$W$178,18,FALSE)</f>
        <v>0</v>
      </c>
      <c r="E716" s="287">
        <f>VLOOKUP(C716,Itinerario!$D$148:$W$178,19,FALSE)</f>
        <v>0</v>
      </c>
      <c r="F716" s="287" t="e">
        <f>VLOOKUP(C716,Organización_Modular!$F$134:$G$164,2,FALSE)</f>
        <v>#N/A</v>
      </c>
      <c r="G716" s="25"/>
      <c r="H716" s="25"/>
      <c r="I716" s="25"/>
      <c r="J716" s="25"/>
      <c r="K716" s="25"/>
      <c r="L716" s="25"/>
      <c r="M716" s="25"/>
      <c r="N716" s="25"/>
      <c r="O716" s="25"/>
      <c r="P716" s="25"/>
      <c r="Q716" s="25"/>
      <c r="R716" s="25"/>
      <c r="S716" s="25"/>
      <c r="T716" s="25"/>
      <c r="U716" s="25"/>
      <c r="V716" s="25"/>
      <c r="W716" s="25"/>
      <c r="X716" s="25"/>
      <c r="Y716" s="25"/>
      <c r="Z716" s="25"/>
    </row>
    <row r="717" spans="1:26" ht="12.75" customHeight="1" x14ac:dyDescent="0.25">
      <c r="A717" s="283"/>
      <c r="B717" s="285"/>
      <c r="C717" s="203"/>
      <c r="D717" s="286">
        <f>VLOOKUP(C717,Itinerario!$D$148:$W$178,18,FALSE)</f>
        <v>0</v>
      </c>
      <c r="E717" s="287">
        <f>VLOOKUP(C717,Itinerario!$D$148:$W$178,19,FALSE)</f>
        <v>0</v>
      </c>
      <c r="F717" s="287" t="e">
        <f>VLOOKUP(C717,Organización_Modular!$F$134:$G$164,2,FALSE)</f>
        <v>#N/A</v>
      </c>
      <c r="G717" s="25"/>
      <c r="H717" s="25"/>
      <c r="I717" s="25"/>
      <c r="J717" s="25"/>
      <c r="K717" s="25"/>
      <c r="L717" s="25"/>
      <c r="M717" s="25"/>
      <c r="N717" s="25"/>
      <c r="O717" s="25"/>
      <c r="P717" s="25"/>
      <c r="Q717" s="25"/>
      <c r="R717" s="25"/>
      <c r="S717" s="25"/>
      <c r="T717" s="25"/>
      <c r="U717" s="25"/>
      <c r="V717" s="25"/>
      <c r="W717" s="25"/>
      <c r="X717" s="25"/>
      <c r="Y717" s="25"/>
      <c r="Z717" s="25"/>
    </row>
    <row r="718" spans="1:26" ht="12.75" customHeight="1" x14ac:dyDescent="0.25">
      <c r="A718" s="283"/>
      <c r="B718" s="285"/>
      <c r="C718" s="203"/>
      <c r="D718" s="286">
        <f>VLOOKUP(C718,Itinerario!$D$148:$W$178,18,FALSE)</f>
        <v>0</v>
      </c>
      <c r="E718" s="287">
        <f>VLOOKUP(C718,Itinerario!$D$148:$W$178,19,FALSE)</f>
        <v>0</v>
      </c>
      <c r="F718" s="287" t="e">
        <f>VLOOKUP(C718,Organización_Modular!$F$134:$G$164,2,FALSE)</f>
        <v>#N/A</v>
      </c>
      <c r="G718" s="25"/>
      <c r="H718" s="25"/>
      <c r="I718" s="25"/>
      <c r="J718" s="25"/>
      <c r="K718" s="25"/>
      <c r="L718" s="25"/>
      <c r="M718" s="25"/>
      <c r="N718" s="25"/>
      <c r="O718" s="25"/>
      <c r="P718" s="25"/>
      <c r="Q718" s="25"/>
      <c r="R718" s="25"/>
      <c r="S718" s="25"/>
      <c r="T718" s="25"/>
      <c r="U718" s="25"/>
      <c r="V718" s="25"/>
      <c r="W718" s="25"/>
      <c r="X718" s="25"/>
      <c r="Y718" s="25"/>
      <c r="Z718" s="25"/>
    </row>
    <row r="719" spans="1:26" ht="12.75" customHeight="1" x14ac:dyDescent="0.25">
      <c r="A719" s="283"/>
      <c r="B719" s="285"/>
      <c r="C719" s="203"/>
      <c r="D719" s="286">
        <f>VLOOKUP(C719,Itinerario!$D$148:$W$178,18,FALSE)</f>
        <v>0</v>
      </c>
      <c r="E719" s="287">
        <f>VLOOKUP(C719,Itinerario!$D$148:$W$178,19,FALSE)</f>
        <v>0</v>
      </c>
      <c r="F719" s="287" t="e">
        <f>VLOOKUP(C719,Organización_Modular!$F$134:$G$164,2,FALSE)</f>
        <v>#N/A</v>
      </c>
      <c r="G719" s="25"/>
      <c r="H719" s="25"/>
      <c r="I719" s="25"/>
      <c r="J719" s="25"/>
      <c r="K719" s="25"/>
      <c r="L719" s="25"/>
      <c r="M719" s="25"/>
      <c r="N719" s="25"/>
      <c r="O719" s="25"/>
      <c r="P719" s="25"/>
      <c r="Q719" s="25"/>
      <c r="R719" s="25"/>
      <c r="S719" s="25"/>
      <c r="T719" s="25"/>
      <c r="U719" s="25"/>
      <c r="V719" s="25"/>
      <c r="W719" s="25"/>
      <c r="X719" s="25"/>
      <c r="Y719" s="25"/>
      <c r="Z719" s="25"/>
    </row>
    <row r="720" spans="1:26" ht="12.75" customHeight="1" x14ac:dyDescent="0.25">
      <c r="A720" s="283"/>
      <c r="B720" s="285"/>
      <c r="C720" s="203"/>
      <c r="D720" s="286">
        <f>VLOOKUP(C720,Itinerario!$D$148:$W$178,18,FALSE)</f>
        <v>0</v>
      </c>
      <c r="E720" s="287">
        <f>VLOOKUP(C720,Itinerario!$D$148:$W$178,19,FALSE)</f>
        <v>0</v>
      </c>
      <c r="F720" s="287" t="e">
        <f>VLOOKUP(C720,Organización_Modular!$F$134:$G$164,2,FALSE)</f>
        <v>#N/A</v>
      </c>
      <c r="G720" s="25"/>
      <c r="H720" s="25"/>
      <c r="I720" s="25"/>
      <c r="J720" s="25"/>
      <c r="K720" s="25"/>
      <c r="L720" s="25"/>
      <c r="M720" s="25"/>
      <c r="N720" s="25"/>
      <c r="O720" s="25"/>
      <c r="P720" s="25"/>
      <c r="Q720" s="25"/>
      <c r="R720" s="25"/>
      <c r="S720" s="25"/>
      <c r="T720" s="25"/>
      <c r="U720" s="25"/>
      <c r="V720" s="25"/>
      <c r="W720" s="25"/>
      <c r="X720" s="25"/>
      <c r="Y720" s="25"/>
      <c r="Z720" s="25"/>
    </row>
    <row r="721" spans="1:26" ht="12.75" customHeight="1" x14ac:dyDescent="0.25">
      <c r="A721" s="283"/>
      <c r="B721" s="285"/>
      <c r="C721" s="203"/>
      <c r="D721" s="286">
        <f>VLOOKUP(C721,Itinerario!$D$148:$W$178,18,FALSE)</f>
        <v>0</v>
      </c>
      <c r="E721" s="287">
        <f>VLOOKUP(C721,Itinerario!$D$148:$W$178,19,FALSE)</f>
        <v>0</v>
      </c>
      <c r="F721" s="287" t="e">
        <f>VLOOKUP(C721,Organización_Modular!$F$134:$G$164,2,FALSE)</f>
        <v>#N/A</v>
      </c>
      <c r="G721" s="25"/>
      <c r="H721" s="25"/>
      <c r="I721" s="25"/>
      <c r="J721" s="25"/>
      <c r="K721" s="25"/>
      <c r="L721" s="25"/>
      <c r="M721" s="25"/>
      <c r="N721" s="25"/>
      <c r="O721" s="25"/>
      <c r="P721" s="25"/>
      <c r="Q721" s="25"/>
      <c r="R721" s="25"/>
      <c r="S721" s="25"/>
      <c r="T721" s="25"/>
      <c r="U721" s="25"/>
      <c r="V721" s="25"/>
      <c r="W721" s="25"/>
      <c r="X721" s="25"/>
      <c r="Y721" s="25"/>
      <c r="Z721" s="25"/>
    </row>
    <row r="722" spans="1:26" ht="12.75" customHeight="1" x14ac:dyDescent="0.25">
      <c r="A722" s="283"/>
      <c r="B722" s="285"/>
      <c r="C722" s="203"/>
      <c r="D722" s="286">
        <f>VLOOKUP(C722,Itinerario!$D$148:$W$178,18,FALSE)</f>
        <v>0</v>
      </c>
      <c r="E722" s="287">
        <f>VLOOKUP(C722,Itinerario!$D$148:$W$178,19,FALSE)</f>
        <v>0</v>
      </c>
      <c r="F722" s="287" t="e">
        <f>VLOOKUP(C722,Organización_Modular!$F$134:$G$164,2,FALSE)</f>
        <v>#N/A</v>
      </c>
      <c r="G722" s="25"/>
      <c r="H722" s="25"/>
      <c r="I722" s="25"/>
      <c r="J722" s="25"/>
      <c r="K722" s="25"/>
      <c r="L722" s="25"/>
      <c r="M722" s="25"/>
      <c r="N722" s="25"/>
      <c r="O722" s="25"/>
      <c r="P722" s="25"/>
      <c r="Q722" s="25"/>
      <c r="R722" s="25"/>
      <c r="S722" s="25"/>
      <c r="T722" s="25"/>
      <c r="U722" s="25"/>
      <c r="V722" s="25"/>
      <c r="W722" s="25"/>
      <c r="X722" s="25"/>
      <c r="Y722" s="25"/>
      <c r="Z722" s="25"/>
    </row>
    <row r="723" spans="1:26" ht="12.75" customHeight="1" x14ac:dyDescent="0.25">
      <c r="A723" s="283"/>
      <c r="B723" s="285"/>
      <c r="C723" s="203"/>
      <c r="D723" s="286">
        <f>VLOOKUP(C723,Itinerario!$D$148:$W$178,18,FALSE)</f>
        <v>0</v>
      </c>
      <c r="E723" s="287">
        <f>VLOOKUP(C723,Itinerario!$D$148:$W$178,19,FALSE)</f>
        <v>0</v>
      </c>
      <c r="F723" s="287" t="e">
        <f>VLOOKUP(C723,Organización_Modular!$F$134:$G$164,2,FALSE)</f>
        <v>#N/A</v>
      </c>
      <c r="G723" s="25"/>
      <c r="H723" s="25"/>
      <c r="I723" s="25"/>
      <c r="J723" s="25"/>
      <c r="K723" s="25"/>
      <c r="L723" s="25"/>
      <c r="M723" s="25"/>
      <c r="N723" s="25"/>
      <c r="O723" s="25"/>
      <c r="P723" s="25"/>
      <c r="Q723" s="25"/>
      <c r="R723" s="25"/>
      <c r="S723" s="25"/>
      <c r="T723" s="25"/>
      <c r="U723" s="25"/>
      <c r="V723" s="25"/>
      <c r="W723" s="25"/>
      <c r="X723" s="25"/>
      <c r="Y723" s="25"/>
      <c r="Z723" s="25"/>
    </row>
    <row r="724" spans="1:26" ht="12.75" customHeight="1" x14ac:dyDescent="0.25">
      <c r="A724" s="283"/>
      <c r="B724" s="285"/>
      <c r="C724" s="203"/>
      <c r="D724" s="286">
        <f>VLOOKUP(C724,Itinerario!$D$148:$W$178,18,FALSE)</f>
        <v>0</v>
      </c>
      <c r="E724" s="287">
        <f>VLOOKUP(C724,Itinerario!$D$148:$W$178,19,FALSE)</f>
        <v>0</v>
      </c>
      <c r="F724" s="287" t="e">
        <f>VLOOKUP(C724,Organización_Modular!$F$134:$G$164,2,FALSE)</f>
        <v>#N/A</v>
      </c>
      <c r="G724" s="25"/>
      <c r="H724" s="25"/>
      <c r="I724" s="25"/>
      <c r="J724" s="25"/>
      <c r="K724" s="25"/>
      <c r="L724" s="25"/>
      <c r="M724" s="25"/>
      <c r="N724" s="25"/>
      <c r="O724" s="25"/>
      <c r="P724" s="25"/>
      <c r="Q724" s="25"/>
      <c r="R724" s="25"/>
      <c r="S724" s="25"/>
      <c r="T724" s="25"/>
      <c r="U724" s="25"/>
      <c r="V724" s="25"/>
      <c r="W724" s="25"/>
      <c r="X724" s="25"/>
      <c r="Y724" s="25"/>
      <c r="Z724" s="25"/>
    </row>
    <row r="725" spans="1:26" ht="12.75" customHeight="1" x14ac:dyDescent="0.25">
      <c r="A725" s="283"/>
      <c r="B725" s="285"/>
      <c r="C725" s="203"/>
      <c r="D725" s="286">
        <f>VLOOKUP(C725,Itinerario!$D$148:$W$178,18,FALSE)</f>
        <v>0</v>
      </c>
      <c r="E725" s="287">
        <f>VLOOKUP(C725,Itinerario!$D$148:$W$178,19,FALSE)</f>
        <v>0</v>
      </c>
      <c r="F725" s="287" t="e">
        <f>VLOOKUP(C725,Organización_Modular!$F$134:$G$164,2,FALSE)</f>
        <v>#N/A</v>
      </c>
      <c r="G725" s="25"/>
      <c r="H725" s="25"/>
      <c r="I725" s="25"/>
      <c r="J725" s="25"/>
      <c r="K725" s="25"/>
      <c r="L725" s="25"/>
      <c r="M725" s="25"/>
      <c r="N725" s="25"/>
      <c r="O725" s="25"/>
      <c r="P725" s="25"/>
      <c r="Q725" s="25"/>
      <c r="R725" s="25"/>
      <c r="S725" s="25"/>
      <c r="T725" s="25"/>
      <c r="U725" s="25"/>
      <c r="V725" s="25"/>
      <c r="W725" s="25"/>
      <c r="X725" s="25"/>
      <c r="Y725" s="25"/>
      <c r="Z725" s="25"/>
    </row>
    <row r="726" spans="1:26" ht="12.75" customHeight="1" x14ac:dyDescent="0.25">
      <c r="A726" s="283"/>
      <c r="B726" s="285"/>
      <c r="C726" s="203"/>
      <c r="D726" s="286">
        <f>VLOOKUP(C726,Itinerario!$D$148:$W$178,18,FALSE)</f>
        <v>0</v>
      </c>
      <c r="E726" s="287">
        <f>VLOOKUP(C726,Itinerario!$D$148:$W$178,19,FALSE)</f>
        <v>0</v>
      </c>
      <c r="F726" s="287" t="e">
        <f>VLOOKUP(C726,Organización_Modular!$F$134:$G$164,2,FALSE)</f>
        <v>#N/A</v>
      </c>
      <c r="G726" s="25"/>
      <c r="H726" s="25"/>
      <c r="I726" s="25"/>
      <c r="J726" s="25"/>
      <c r="K726" s="25"/>
      <c r="L726" s="25"/>
      <c r="M726" s="25"/>
      <c r="N726" s="25"/>
      <c r="O726" s="25"/>
      <c r="P726" s="25"/>
      <c r="Q726" s="25"/>
      <c r="R726" s="25"/>
      <c r="S726" s="25"/>
      <c r="T726" s="25"/>
      <c r="U726" s="25"/>
      <c r="V726" s="25"/>
      <c r="W726" s="25"/>
      <c r="X726" s="25"/>
      <c r="Y726" s="25"/>
      <c r="Z726" s="25"/>
    </row>
    <row r="727" spans="1:26" ht="12.75" customHeight="1" x14ac:dyDescent="0.25">
      <c r="A727" s="283"/>
      <c r="B727" s="285"/>
      <c r="C727" s="203"/>
      <c r="D727" s="286">
        <f>VLOOKUP(C727,Itinerario!$D$148:$W$178,18,FALSE)</f>
        <v>0</v>
      </c>
      <c r="E727" s="287">
        <f>VLOOKUP(C727,Itinerario!$D$148:$W$178,19,FALSE)</f>
        <v>0</v>
      </c>
      <c r="F727" s="287" t="e">
        <f>VLOOKUP(C727,Organización_Modular!$F$134:$G$164,2,FALSE)</f>
        <v>#N/A</v>
      </c>
      <c r="G727" s="25"/>
      <c r="H727" s="25"/>
      <c r="I727" s="25"/>
      <c r="J727" s="25"/>
      <c r="K727" s="25"/>
      <c r="L727" s="25"/>
      <c r="M727" s="25"/>
      <c r="N727" s="25"/>
      <c r="O727" s="25"/>
      <c r="P727" s="25"/>
      <c r="Q727" s="25"/>
      <c r="R727" s="25"/>
      <c r="S727" s="25"/>
      <c r="T727" s="25"/>
      <c r="U727" s="25"/>
      <c r="V727" s="25"/>
      <c r="W727" s="25"/>
      <c r="X727" s="25"/>
      <c r="Y727" s="25"/>
      <c r="Z727" s="25"/>
    </row>
    <row r="728" spans="1:26" ht="12.75" customHeight="1" x14ac:dyDescent="0.25">
      <c r="A728" s="283"/>
      <c r="B728" s="285"/>
      <c r="C728" s="203"/>
      <c r="D728" s="286">
        <f>VLOOKUP(C728,Itinerario!$D$148:$W$178,18,FALSE)</f>
        <v>0</v>
      </c>
      <c r="E728" s="287">
        <f>VLOOKUP(C728,Itinerario!$D$148:$W$178,19,FALSE)</f>
        <v>0</v>
      </c>
      <c r="F728" s="287" t="e">
        <f>VLOOKUP(C728,Organización_Modular!$F$134:$G$164,2,FALSE)</f>
        <v>#N/A</v>
      </c>
      <c r="G728" s="25"/>
      <c r="H728" s="25"/>
      <c r="I728" s="25"/>
      <c r="J728" s="25"/>
      <c r="K728" s="25"/>
      <c r="L728" s="25"/>
      <c r="M728" s="25"/>
      <c r="N728" s="25"/>
      <c r="O728" s="25"/>
      <c r="P728" s="25"/>
      <c r="Q728" s="25"/>
      <c r="R728" s="25"/>
      <c r="S728" s="25"/>
      <c r="T728" s="25"/>
      <c r="U728" s="25"/>
      <c r="V728" s="25"/>
      <c r="W728" s="25"/>
      <c r="X728" s="25"/>
      <c r="Y728" s="25"/>
      <c r="Z728" s="25"/>
    </row>
    <row r="729" spans="1:26" ht="12.75" customHeight="1" x14ac:dyDescent="0.25">
      <c r="A729" s="283"/>
      <c r="B729" s="285"/>
      <c r="C729" s="203"/>
      <c r="D729" s="286">
        <f>VLOOKUP(C729,Itinerario!$D$148:$W$178,18,FALSE)</f>
        <v>0</v>
      </c>
      <c r="E729" s="287">
        <f>VLOOKUP(C729,Itinerario!$D$148:$W$178,19,FALSE)</f>
        <v>0</v>
      </c>
      <c r="F729" s="287" t="e">
        <f>VLOOKUP(C729,Organización_Modular!$F$134:$G$164,2,FALSE)</f>
        <v>#N/A</v>
      </c>
      <c r="G729" s="25"/>
      <c r="H729" s="25"/>
      <c r="I729" s="25"/>
      <c r="J729" s="25"/>
      <c r="K729" s="25"/>
      <c r="L729" s="25"/>
      <c r="M729" s="25"/>
      <c r="N729" s="25"/>
      <c r="O729" s="25"/>
      <c r="P729" s="25"/>
      <c r="Q729" s="25"/>
      <c r="R729" s="25"/>
      <c r="S729" s="25"/>
      <c r="T729" s="25"/>
      <c r="U729" s="25"/>
      <c r="V729" s="25"/>
      <c r="W729" s="25"/>
      <c r="X729" s="25"/>
      <c r="Y729" s="25"/>
      <c r="Z729" s="25"/>
    </row>
    <row r="730" spans="1:26" ht="12.75" customHeight="1" x14ac:dyDescent="0.25">
      <c r="A730" s="283"/>
      <c r="B730" s="285"/>
      <c r="C730" s="203"/>
      <c r="D730" s="286">
        <f>VLOOKUP(C730,Itinerario!$D$148:$W$178,18,FALSE)</f>
        <v>0</v>
      </c>
      <c r="E730" s="287">
        <f>VLOOKUP(C730,Itinerario!$D$148:$W$178,19,FALSE)</f>
        <v>0</v>
      </c>
      <c r="F730" s="287" t="e">
        <f>VLOOKUP(C730,Organización_Modular!$F$134:$G$164,2,FALSE)</f>
        <v>#N/A</v>
      </c>
      <c r="G730" s="25"/>
      <c r="H730" s="25"/>
      <c r="I730" s="25"/>
      <c r="J730" s="25"/>
      <c r="K730" s="25"/>
      <c r="L730" s="25"/>
      <c r="M730" s="25"/>
      <c r="N730" s="25"/>
      <c r="O730" s="25"/>
      <c r="P730" s="25"/>
      <c r="Q730" s="25"/>
      <c r="R730" s="25"/>
      <c r="S730" s="25"/>
      <c r="T730" s="25"/>
      <c r="U730" s="25"/>
      <c r="V730" s="25"/>
      <c r="W730" s="25"/>
      <c r="X730" s="25"/>
      <c r="Y730" s="25"/>
      <c r="Z730" s="25"/>
    </row>
    <row r="731" spans="1:26" ht="12.75" customHeight="1" x14ac:dyDescent="0.25">
      <c r="A731" s="283"/>
      <c r="B731" s="285"/>
      <c r="C731" s="203"/>
      <c r="D731" s="286">
        <f>VLOOKUP(C731,Itinerario!$D$148:$W$178,18,FALSE)</f>
        <v>0</v>
      </c>
      <c r="E731" s="287">
        <f>VLOOKUP(C731,Itinerario!$D$148:$W$178,19,FALSE)</f>
        <v>0</v>
      </c>
      <c r="F731" s="287" t="e">
        <f>VLOOKUP(C731,Organización_Modular!$F$134:$G$164,2,FALSE)</f>
        <v>#N/A</v>
      </c>
      <c r="G731" s="25"/>
      <c r="H731" s="25"/>
      <c r="I731" s="25"/>
      <c r="J731" s="25"/>
      <c r="K731" s="25"/>
      <c r="L731" s="25"/>
      <c r="M731" s="25"/>
      <c r="N731" s="25"/>
      <c r="O731" s="25"/>
      <c r="P731" s="25"/>
      <c r="Q731" s="25"/>
      <c r="R731" s="25"/>
      <c r="S731" s="25"/>
      <c r="T731" s="25"/>
      <c r="U731" s="25"/>
      <c r="V731" s="25"/>
      <c r="W731" s="25"/>
      <c r="X731" s="25"/>
      <c r="Y731" s="25"/>
      <c r="Z731" s="25"/>
    </row>
    <row r="732" spans="1:26" ht="12.75" customHeight="1" x14ac:dyDescent="0.25">
      <c r="A732" s="283"/>
      <c r="B732" s="285"/>
      <c r="C732" s="203"/>
      <c r="D732" s="286">
        <f>VLOOKUP(C732,Itinerario!$D$148:$W$178,18,FALSE)</f>
        <v>0</v>
      </c>
      <c r="E732" s="287">
        <f>VLOOKUP(C732,Itinerario!$D$148:$W$178,19,FALSE)</f>
        <v>0</v>
      </c>
      <c r="F732" s="287" t="e">
        <f>VLOOKUP(C732,Organización_Modular!$F$134:$G$164,2,FALSE)</f>
        <v>#N/A</v>
      </c>
      <c r="G732" s="25"/>
      <c r="H732" s="25"/>
      <c r="I732" s="25"/>
      <c r="J732" s="25"/>
      <c r="K732" s="25"/>
      <c r="L732" s="25"/>
      <c r="M732" s="25"/>
      <c r="N732" s="25"/>
      <c r="O732" s="25"/>
      <c r="P732" s="25"/>
      <c r="Q732" s="25"/>
      <c r="R732" s="25"/>
      <c r="S732" s="25"/>
      <c r="T732" s="25"/>
      <c r="U732" s="25"/>
      <c r="V732" s="25"/>
      <c r="W732" s="25"/>
      <c r="X732" s="25"/>
      <c r="Y732" s="25"/>
      <c r="Z732" s="25"/>
    </row>
    <row r="733" spans="1:26" ht="12.75" customHeight="1" x14ac:dyDescent="0.25">
      <c r="A733" s="283"/>
      <c r="B733" s="285"/>
      <c r="C733" s="203"/>
      <c r="D733" s="286">
        <f>VLOOKUP(C733,Itinerario!$D$148:$W$178,18,FALSE)</f>
        <v>0</v>
      </c>
      <c r="E733" s="287">
        <f>VLOOKUP(C733,Itinerario!$D$148:$W$178,19,FALSE)</f>
        <v>0</v>
      </c>
      <c r="F733" s="287" t="e">
        <f>VLOOKUP(C733,Organización_Modular!$F$134:$G$164,2,FALSE)</f>
        <v>#N/A</v>
      </c>
      <c r="G733" s="25"/>
      <c r="H733" s="25"/>
      <c r="I733" s="25"/>
      <c r="J733" s="25"/>
      <c r="K733" s="25"/>
      <c r="L733" s="25"/>
      <c r="M733" s="25"/>
      <c r="N733" s="25"/>
      <c r="O733" s="25"/>
      <c r="P733" s="25"/>
      <c r="Q733" s="25"/>
      <c r="R733" s="25"/>
      <c r="S733" s="25"/>
      <c r="T733" s="25"/>
      <c r="U733" s="25"/>
      <c r="V733" s="25"/>
      <c r="W733" s="25"/>
      <c r="X733" s="25"/>
      <c r="Y733" s="25"/>
      <c r="Z733" s="25"/>
    </row>
    <row r="734" spans="1:26" ht="12.75" customHeight="1" x14ac:dyDescent="0.25">
      <c r="A734" s="283"/>
      <c r="B734" s="285"/>
      <c r="C734" s="203"/>
      <c r="D734" s="286">
        <f>VLOOKUP(C734,Itinerario!$D$148:$W$178,18,FALSE)</f>
        <v>0</v>
      </c>
      <c r="E734" s="287">
        <f>VLOOKUP(C734,Itinerario!$D$148:$W$178,19,FALSE)</f>
        <v>0</v>
      </c>
      <c r="F734" s="287" t="e">
        <f>VLOOKUP(C734,Organización_Modular!$F$134:$G$164,2,FALSE)</f>
        <v>#N/A</v>
      </c>
      <c r="G734" s="25"/>
      <c r="H734" s="25"/>
      <c r="I734" s="25"/>
      <c r="J734" s="25"/>
      <c r="K734" s="25"/>
      <c r="L734" s="25"/>
      <c r="M734" s="25"/>
      <c r="N734" s="25"/>
      <c r="O734" s="25"/>
      <c r="P734" s="25"/>
      <c r="Q734" s="25"/>
      <c r="R734" s="25"/>
      <c r="S734" s="25"/>
      <c r="T734" s="25"/>
      <c r="U734" s="25"/>
      <c r="V734" s="25"/>
      <c r="W734" s="25"/>
      <c r="X734" s="25"/>
      <c r="Y734" s="25"/>
      <c r="Z734" s="25"/>
    </row>
    <row r="735" spans="1:26" ht="12.75" customHeight="1" x14ac:dyDescent="0.25">
      <c r="A735" s="283"/>
      <c r="B735" s="285"/>
      <c r="C735" s="203"/>
      <c r="D735" s="286">
        <f>VLOOKUP(C735,Itinerario!$D$148:$W$178,18,FALSE)</f>
        <v>0</v>
      </c>
      <c r="E735" s="287">
        <f>VLOOKUP(C735,Itinerario!$D$148:$W$178,19,FALSE)</f>
        <v>0</v>
      </c>
      <c r="F735" s="287" t="e">
        <f>VLOOKUP(C735,Organización_Modular!$F$134:$G$164,2,FALSE)</f>
        <v>#N/A</v>
      </c>
      <c r="G735" s="25"/>
      <c r="H735" s="25"/>
      <c r="I735" s="25"/>
      <c r="J735" s="25"/>
      <c r="K735" s="25"/>
      <c r="L735" s="25"/>
      <c r="M735" s="25"/>
      <c r="N735" s="25"/>
      <c r="O735" s="25"/>
      <c r="P735" s="25"/>
      <c r="Q735" s="25"/>
      <c r="R735" s="25"/>
      <c r="S735" s="25"/>
      <c r="T735" s="25"/>
      <c r="U735" s="25"/>
      <c r="V735" s="25"/>
      <c r="W735" s="25"/>
      <c r="X735" s="25"/>
      <c r="Y735" s="25"/>
      <c r="Z735" s="25"/>
    </row>
    <row r="736" spans="1:26" ht="12.75" customHeight="1" x14ac:dyDescent="0.25">
      <c r="A736" s="283"/>
      <c r="B736" s="285"/>
      <c r="C736" s="203"/>
      <c r="D736" s="286">
        <f>VLOOKUP(C736,Itinerario!$D$148:$W$178,18,FALSE)</f>
        <v>0</v>
      </c>
      <c r="E736" s="287">
        <f>VLOOKUP(C736,Itinerario!$D$148:$W$178,19,FALSE)</f>
        <v>0</v>
      </c>
      <c r="F736" s="287" t="e">
        <f>VLOOKUP(C736,Organización_Modular!$F$134:$G$164,2,FALSE)</f>
        <v>#N/A</v>
      </c>
      <c r="G736" s="25"/>
      <c r="H736" s="25"/>
      <c r="I736" s="25"/>
      <c r="J736" s="25"/>
      <c r="K736" s="25"/>
      <c r="L736" s="25"/>
      <c r="M736" s="25"/>
      <c r="N736" s="25"/>
      <c r="O736" s="25"/>
      <c r="P736" s="25"/>
      <c r="Q736" s="25"/>
      <c r="R736" s="25"/>
      <c r="S736" s="25"/>
      <c r="T736" s="25"/>
      <c r="U736" s="25"/>
      <c r="V736" s="25"/>
      <c r="W736" s="25"/>
      <c r="X736" s="25"/>
      <c r="Y736" s="25"/>
      <c r="Z736" s="25"/>
    </row>
    <row r="737" spans="1:26" ht="12.75" customHeight="1" x14ac:dyDescent="0.25">
      <c r="A737" s="283"/>
      <c r="B737" s="285"/>
      <c r="C737" s="203"/>
      <c r="D737" s="286">
        <f>VLOOKUP(C737,Itinerario!$D$148:$W$178,18,FALSE)</f>
        <v>0</v>
      </c>
      <c r="E737" s="287">
        <f>VLOOKUP(C737,Itinerario!$D$148:$W$178,19,FALSE)</f>
        <v>0</v>
      </c>
      <c r="F737" s="287" t="e">
        <f>VLOOKUP(C737,Organización_Modular!$F$134:$G$164,2,FALSE)</f>
        <v>#N/A</v>
      </c>
      <c r="G737" s="25"/>
      <c r="H737" s="25"/>
      <c r="I737" s="25"/>
      <c r="J737" s="25"/>
      <c r="K737" s="25"/>
      <c r="L737" s="25"/>
      <c r="M737" s="25"/>
      <c r="N737" s="25"/>
      <c r="O737" s="25"/>
      <c r="P737" s="25"/>
      <c r="Q737" s="25"/>
      <c r="R737" s="25"/>
      <c r="S737" s="25"/>
      <c r="T737" s="25"/>
      <c r="U737" s="25"/>
      <c r="V737" s="25"/>
      <c r="W737" s="25"/>
      <c r="X737" s="25"/>
      <c r="Y737" s="25"/>
      <c r="Z737" s="25"/>
    </row>
    <row r="738" spans="1:26" ht="12.75" customHeight="1" x14ac:dyDescent="0.25">
      <c r="A738" s="283"/>
      <c r="B738" s="285"/>
      <c r="C738" s="203"/>
      <c r="D738" s="286">
        <f>VLOOKUP(C738,Itinerario!$D$148:$W$178,18,FALSE)</f>
        <v>0</v>
      </c>
      <c r="E738" s="287">
        <f>VLOOKUP(C738,Itinerario!$D$148:$W$178,19,FALSE)</f>
        <v>0</v>
      </c>
      <c r="F738" s="287" t="e">
        <f>VLOOKUP(C738,Organización_Modular!$F$134:$G$164,2,FALSE)</f>
        <v>#N/A</v>
      </c>
      <c r="G738" s="25"/>
      <c r="H738" s="25"/>
      <c r="I738" s="25"/>
      <c r="J738" s="25"/>
      <c r="K738" s="25"/>
      <c r="L738" s="25"/>
      <c r="M738" s="25"/>
      <c r="N738" s="25"/>
      <c r="O738" s="25"/>
      <c r="P738" s="25"/>
      <c r="Q738" s="25"/>
      <c r="R738" s="25"/>
      <c r="S738" s="25"/>
      <c r="T738" s="25"/>
      <c r="U738" s="25"/>
      <c r="V738" s="25"/>
      <c r="W738" s="25"/>
      <c r="X738" s="25"/>
      <c r="Y738" s="25"/>
      <c r="Z738" s="25"/>
    </row>
    <row r="739" spans="1:26" ht="12.75" customHeight="1" x14ac:dyDescent="0.25">
      <c r="A739" s="283"/>
      <c r="B739" s="285"/>
      <c r="C739" s="203"/>
      <c r="D739" s="286">
        <f>VLOOKUP(C739,Itinerario!$D$148:$W$178,18,FALSE)</f>
        <v>0</v>
      </c>
      <c r="E739" s="287">
        <f>VLOOKUP(C739,Itinerario!$D$148:$W$178,19,FALSE)</f>
        <v>0</v>
      </c>
      <c r="F739" s="287" t="e">
        <f>VLOOKUP(C739,Organización_Modular!$F$134:$G$164,2,FALSE)</f>
        <v>#N/A</v>
      </c>
      <c r="G739" s="25"/>
      <c r="H739" s="25"/>
      <c r="I739" s="25"/>
      <c r="J739" s="25"/>
      <c r="K739" s="25"/>
      <c r="L739" s="25"/>
      <c r="M739" s="25"/>
      <c r="N739" s="25"/>
      <c r="O739" s="25"/>
      <c r="P739" s="25"/>
      <c r="Q739" s="25"/>
      <c r="R739" s="25"/>
      <c r="S739" s="25"/>
      <c r="T739" s="25"/>
      <c r="U739" s="25"/>
      <c r="V739" s="25"/>
      <c r="W739" s="25"/>
      <c r="X739" s="25"/>
      <c r="Y739" s="25"/>
      <c r="Z739" s="25"/>
    </row>
    <row r="740" spans="1:26" ht="12.75" customHeight="1" x14ac:dyDescent="0.25">
      <c r="A740" s="283"/>
      <c r="B740" s="285"/>
      <c r="C740" s="203"/>
      <c r="D740" s="286">
        <f>VLOOKUP(C740,Itinerario!$D$148:$W$178,18,FALSE)</f>
        <v>0</v>
      </c>
      <c r="E740" s="287">
        <f>VLOOKUP(C740,Itinerario!$D$148:$W$178,19,FALSE)</f>
        <v>0</v>
      </c>
      <c r="F740" s="287" t="e">
        <f>VLOOKUP(C740,Organización_Modular!$F$134:$G$164,2,FALSE)</f>
        <v>#N/A</v>
      </c>
      <c r="G740" s="25"/>
      <c r="H740" s="25"/>
      <c r="I740" s="25"/>
      <c r="J740" s="25"/>
      <c r="K740" s="25"/>
      <c r="L740" s="25"/>
      <c r="M740" s="25"/>
      <c r="N740" s="25"/>
      <c r="O740" s="25"/>
      <c r="P740" s="25"/>
      <c r="Q740" s="25"/>
      <c r="R740" s="25"/>
      <c r="S740" s="25"/>
      <c r="T740" s="25"/>
      <c r="U740" s="25"/>
      <c r="V740" s="25"/>
      <c r="W740" s="25"/>
      <c r="X740" s="25"/>
      <c r="Y740" s="25"/>
      <c r="Z740" s="25"/>
    </row>
    <row r="741" spans="1:26" ht="12.75" customHeight="1" x14ac:dyDescent="0.25">
      <c r="A741" s="283"/>
      <c r="B741" s="285"/>
      <c r="C741" s="203"/>
      <c r="D741" s="286">
        <f>VLOOKUP(C741,Itinerario!$D$148:$W$178,18,FALSE)</f>
        <v>0</v>
      </c>
      <c r="E741" s="287">
        <f>VLOOKUP(C741,Itinerario!$D$148:$W$178,19,FALSE)</f>
        <v>0</v>
      </c>
      <c r="F741" s="287" t="e">
        <f>VLOOKUP(C741,Organización_Modular!$F$134:$G$164,2,FALSE)</f>
        <v>#N/A</v>
      </c>
      <c r="G741" s="25"/>
      <c r="H741" s="25"/>
      <c r="I741" s="25"/>
      <c r="J741" s="25"/>
      <c r="K741" s="25"/>
      <c r="L741" s="25"/>
      <c r="M741" s="25"/>
      <c r="N741" s="25"/>
      <c r="O741" s="25"/>
      <c r="P741" s="25"/>
      <c r="Q741" s="25"/>
      <c r="R741" s="25"/>
      <c r="S741" s="25"/>
      <c r="T741" s="25"/>
      <c r="U741" s="25"/>
      <c r="V741" s="25"/>
      <c r="W741" s="25"/>
      <c r="X741" s="25"/>
      <c r="Y741" s="25"/>
      <c r="Z741" s="25"/>
    </row>
    <row r="742" spans="1:26" ht="12.75" customHeight="1" x14ac:dyDescent="0.25">
      <c r="A742" s="283"/>
      <c r="B742" s="285"/>
      <c r="C742" s="203"/>
      <c r="D742" s="286">
        <f>VLOOKUP(C742,Itinerario!$D$148:$W$178,18,FALSE)</f>
        <v>0</v>
      </c>
      <c r="E742" s="287">
        <f>VLOOKUP(C742,Itinerario!$D$148:$W$178,19,FALSE)</f>
        <v>0</v>
      </c>
      <c r="F742" s="287" t="e">
        <f>VLOOKUP(C742,Organización_Modular!$F$134:$G$164,2,FALSE)</f>
        <v>#N/A</v>
      </c>
      <c r="G742" s="25"/>
      <c r="H742" s="25"/>
      <c r="I742" s="25"/>
      <c r="J742" s="25"/>
      <c r="K742" s="25"/>
      <c r="L742" s="25"/>
      <c r="M742" s="25"/>
      <c r="N742" s="25"/>
      <c r="O742" s="25"/>
      <c r="P742" s="25"/>
      <c r="Q742" s="25"/>
      <c r="R742" s="25"/>
      <c r="S742" s="25"/>
      <c r="T742" s="25"/>
      <c r="U742" s="25"/>
      <c r="V742" s="25"/>
      <c r="W742" s="25"/>
      <c r="X742" s="25"/>
      <c r="Y742" s="25"/>
      <c r="Z742" s="25"/>
    </row>
    <row r="743" spans="1:26" ht="12.75" customHeight="1" x14ac:dyDescent="0.25">
      <c r="A743" s="283"/>
      <c r="B743" s="285"/>
      <c r="C743" s="203"/>
      <c r="D743" s="286">
        <f>VLOOKUP(C743,Itinerario!$D$148:$W$178,18,FALSE)</f>
        <v>0</v>
      </c>
      <c r="E743" s="287">
        <f>VLOOKUP(C743,Itinerario!$D$148:$W$178,19,FALSE)</f>
        <v>0</v>
      </c>
      <c r="F743" s="287" t="e">
        <f>VLOOKUP(C743,Organización_Modular!$F$134:$G$164,2,FALSE)</f>
        <v>#N/A</v>
      </c>
      <c r="G743" s="25"/>
      <c r="H743" s="25"/>
      <c r="I743" s="25"/>
      <c r="J743" s="25"/>
      <c r="K743" s="25"/>
      <c r="L743" s="25"/>
      <c r="M743" s="25"/>
      <c r="N743" s="25"/>
      <c r="O743" s="25"/>
      <c r="P743" s="25"/>
      <c r="Q743" s="25"/>
      <c r="R743" s="25"/>
      <c r="S743" s="25"/>
      <c r="T743" s="25"/>
      <c r="U743" s="25"/>
      <c r="V743" s="25"/>
      <c r="W743" s="25"/>
      <c r="X743" s="25"/>
      <c r="Y743" s="25"/>
      <c r="Z743" s="25"/>
    </row>
    <row r="744" spans="1:26" ht="12.75" customHeight="1" x14ac:dyDescent="0.25">
      <c r="A744" s="283"/>
      <c r="B744" s="285"/>
      <c r="C744" s="203"/>
      <c r="D744" s="286">
        <f>VLOOKUP(C744,Itinerario!$D$148:$W$178,18,FALSE)</f>
        <v>0</v>
      </c>
      <c r="E744" s="287">
        <f>VLOOKUP(C744,Itinerario!$D$148:$W$178,19,FALSE)</f>
        <v>0</v>
      </c>
      <c r="F744" s="287" t="e">
        <f>VLOOKUP(C744,Organización_Modular!$F$134:$G$164,2,FALSE)</f>
        <v>#N/A</v>
      </c>
      <c r="G744" s="25"/>
      <c r="H744" s="25"/>
      <c r="I744" s="25"/>
      <c r="J744" s="25"/>
      <c r="K744" s="25"/>
      <c r="L744" s="25"/>
      <c r="M744" s="25"/>
      <c r="N744" s="25"/>
      <c r="O744" s="25"/>
      <c r="P744" s="25"/>
      <c r="Q744" s="25"/>
      <c r="R744" s="25"/>
      <c r="S744" s="25"/>
      <c r="T744" s="25"/>
      <c r="U744" s="25"/>
      <c r="V744" s="25"/>
      <c r="W744" s="25"/>
      <c r="X744" s="25"/>
      <c r="Y744" s="25"/>
      <c r="Z744" s="25"/>
    </row>
    <row r="745" spans="1:26" ht="12.75" customHeight="1" x14ac:dyDescent="0.25">
      <c r="A745" s="283"/>
      <c r="B745" s="285"/>
      <c r="C745" s="203"/>
      <c r="D745" s="286">
        <f>VLOOKUP(C745,Itinerario!$D$148:$W$178,18,FALSE)</f>
        <v>0</v>
      </c>
      <c r="E745" s="287">
        <f>VLOOKUP(C745,Itinerario!$D$148:$W$178,19,FALSE)</f>
        <v>0</v>
      </c>
      <c r="F745" s="287" t="e">
        <f>VLOOKUP(C745,Organización_Modular!$F$134:$G$164,2,FALSE)</f>
        <v>#N/A</v>
      </c>
      <c r="G745" s="25"/>
      <c r="H745" s="25"/>
      <c r="I745" s="25"/>
      <c r="J745" s="25"/>
      <c r="K745" s="25"/>
      <c r="L745" s="25"/>
      <c r="M745" s="25"/>
      <c r="N745" s="25"/>
      <c r="O745" s="25"/>
      <c r="P745" s="25"/>
      <c r="Q745" s="25"/>
      <c r="R745" s="25"/>
      <c r="S745" s="25"/>
      <c r="T745" s="25"/>
      <c r="U745" s="25"/>
      <c r="V745" s="25"/>
      <c r="W745" s="25"/>
      <c r="X745" s="25"/>
      <c r="Y745" s="25"/>
      <c r="Z745" s="25"/>
    </row>
    <row r="746" spans="1:26" ht="12.75" customHeight="1" x14ac:dyDescent="0.25">
      <c r="A746" s="283"/>
      <c r="B746" s="285"/>
      <c r="C746" s="203"/>
      <c r="D746" s="286">
        <f>VLOOKUP(C746,Itinerario!$D$148:$W$178,18,FALSE)</f>
        <v>0</v>
      </c>
      <c r="E746" s="287">
        <f>VLOOKUP(C746,Itinerario!$D$148:$W$178,19,FALSE)</f>
        <v>0</v>
      </c>
      <c r="F746" s="287" t="e">
        <f>VLOOKUP(C746,Organización_Modular!$F$134:$G$164,2,FALSE)</f>
        <v>#N/A</v>
      </c>
      <c r="G746" s="25"/>
      <c r="H746" s="25"/>
      <c r="I746" s="25"/>
      <c r="J746" s="25"/>
      <c r="K746" s="25"/>
      <c r="L746" s="25"/>
      <c r="M746" s="25"/>
      <c r="N746" s="25"/>
      <c r="O746" s="25"/>
      <c r="P746" s="25"/>
      <c r="Q746" s="25"/>
      <c r="R746" s="25"/>
      <c r="S746" s="25"/>
      <c r="T746" s="25"/>
      <c r="U746" s="25"/>
      <c r="V746" s="25"/>
      <c r="W746" s="25"/>
      <c r="X746" s="25"/>
      <c r="Y746" s="25"/>
      <c r="Z746" s="25"/>
    </row>
    <row r="747" spans="1:26" ht="12.75" customHeight="1" x14ac:dyDescent="0.25">
      <c r="A747" s="283"/>
      <c r="B747" s="285"/>
      <c r="C747" s="203"/>
      <c r="D747" s="286">
        <f>VLOOKUP(C747,Itinerario!$D$148:$W$178,18,FALSE)</f>
        <v>0</v>
      </c>
      <c r="E747" s="287">
        <f>VLOOKUP(C747,Itinerario!$D$148:$W$178,19,FALSE)</f>
        <v>0</v>
      </c>
      <c r="F747" s="287" t="e">
        <f>VLOOKUP(C747,Organización_Modular!$F$134:$G$164,2,FALSE)</f>
        <v>#N/A</v>
      </c>
      <c r="G747" s="25"/>
      <c r="H747" s="25"/>
      <c r="I747" s="25"/>
      <c r="J747" s="25"/>
      <c r="K747" s="25"/>
      <c r="L747" s="25"/>
      <c r="M747" s="25"/>
      <c r="N747" s="25"/>
      <c r="O747" s="25"/>
      <c r="P747" s="25"/>
      <c r="Q747" s="25"/>
      <c r="R747" s="25"/>
      <c r="S747" s="25"/>
      <c r="T747" s="25"/>
      <c r="U747" s="25"/>
      <c r="V747" s="25"/>
      <c r="W747" s="25"/>
      <c r="X747" s="25"/>
      <c r="Y747" s="25"/>
      <c r="Z747" s="25"/>
    </row>
    <row r="748" spans="1:26" ht="12.75" customHeight="1" x14ac:dyDescent="0.25">
      <c r="A748" s="283"/>
      <c r="B748" s="285"/>
      <c r="C748" s="203"/>
      <c r="D748" s="286">
        <f>VLOOKUP(C748,Itinerario!$D$148:$W$178,18,FALSE)</f>
        <v>0</v>
      </c>
      <c r="E748" s="287">
        <f>VLOOKUP(C748,Itinerario!$D$148:$W$178,19,FALSE)</f>
        <v>0</v>
      </c>
      <c r="F748" s="287" t="e">
        <f>VLOOKUP(C748,Organización_Modular!$F$134:$G$164,2,FALSE)</f>
        <v>#N/A</v>
      </c>
      <c r="G748" s="25"/>
      <c r="H748" s="25"/>
      <c r="I748" s="25"/>
      <c r="J748" s="25"/>
      <c r="K748" s="25"/>
      <c r="L748" s="25"/>
      <c r="M748" s="25"/>
      <c r="N748" s="25"/>
      <c r="O748" s="25"/>
      <c r="P748" s="25"/>
      <c r="Q748" s="25"/>
      <c r="R748" s="25"/>
      <c r="S748" s="25"/>
      <c r="T748" s="25"/>
      <c r="U748" s="25"/>
      <c r="V748" s="25"/>
      <c r="W748" s="25"/>
      <c r="X748" s="25"/>
      <c r="Y748" s="25"/>
      <c r="Z748" s="25"/>
    </row>
    <row r="749" spans="1:26" ht="12.75" customHeight="1" x14ac:dyDescent="0.25">
      <c r="A749" s="283"/>
      <c r="B749" s="285"/>
      <c r="C749" s="203"/>
      <c r="D749" s="286">
        <f>VLOOKUP(C749,Itinerario!$D$148:$W$178,18,FALSE)</f>
        <v>0</v>
      </c>
      <c r="E749" s="287">
        <f>VLOOKUP(C749,Itinerario!$D$148:$W$178,19,FALSE)</f>
        <v>0</v>
      </c>
      <c r="F749" s="287" t="e">
        <f>VLOOKUP(C749,Organización_Modular!$F$134:$G$164,2,FALSE)</f>
        <v>#N/A</v>
      </c>
      <c r="G749" s="25"/>
      <c r="H749" s="25"/>
      <c r="I749" s="25"/>
      <c r="J749" s="25"/>
      <c r="K749" s="25"/>
      <c r="L749" s="25"/>
      <c r="M749" s="25"/>
      <c r="N749" s="25"/>
      <c r="O749" s="25"/>
      <c r="P749" s="25"/>
      <c r="Q749" s="25"/>
      <c r="R749" s="25"/>
      <c r="S749" s="25"/>
      <c r="T749" s="25"/>
      <c r="U749" s="25"/>
      <c r="V749" s="25"/>
      <c r="W749" s="25"/>
      <c r="X749" s="25"/>
      <c r="Y749" s="25"/>
      <c r="Z749" s="25"/>
    </row>
    <row r="750" spans="1:26" ht="12.75" customHeight="1" x14ac:dyDescent="0.25">
      <c r="A750" s="283"/>
      <c r="B750" s="285"/>
      <c r="C750" s="203"/>
      <c r="D750" s="286">
        <f>VLOOKUP(C750,Itinerario!$D$148:$W$178,18,FALSE)</f>
        <v>0</v>
      </c>
      <c r="E750" s="287">
        <f>VLOOKUP(C750,Itinerario!$D$148:$W$178,19,FALSE)</f>
        <v>0</v>
      </c>
      <c r="F750" s="287" t="e">
        <f>VLOOKUP(C750,Organización_Modular!$F$134:$G$164,2,FALSE)</f>
        <v>#N/A</v>
      </c>
      <c r="G750" s="25"/>
      <c r="H750" s="25"/>
      <c r="I750" s="25"/>
      <c r="J750" s="25"/>
      <c r="K750" s="25"/>
      <c r="L750" s="25"/>
      <c r="M750" s="25"/>
      <c r="N750" s="25"/>
      <c r="O750" s="25"/>
      <c r="P750" s="25"/>
      <c r="Q750" s="25"/>
      <c r="R750" s="25"/>
      <c r="S750" s="25"/>
      <c r="T750" s="25"/>
      <c r="U750" s="25"/>
      <c r="V750" s="25"/>
      <c r="W750" s="25"/>
      <c r="X750" s="25"/>
      <c r="Y750" s="25"/>
      <c r="Z750" s="25"/>
    </row>
    <row r="751" spans="1:26" ht="12.75" customHeight="1" x14ac:dyDescent="0.25">
      <c r="A751" s="283"/>
      <c r="B751" s="285"/>
      <c r="C751" s="203"/>
      <c r="D751" s="286">
        <f>VLOOKUP(C751,Itinerario!$D$148:$W$178,18,FALSE)</f>
        <v>0</v>
      </c>
      <c r="E751" s="287">
        <f>VLOOKUP(C751,Itinerario!$D$148:$W$178,19,FALSE)</f>
        <v>0</v>
      </c>
      <c r="F751" s="287" t="e">
        <f>VLOOKUP(C751,Organización_Modular!$F$134:$G$164,2,FALSE)</f>
        <v>#N/A</v>
      </c>
      <c r="G751" s="25"/>
      <c r="H751" s="25"/>
      <c r="I751" s="25"/>
      <c r="J751" s="25"/>
      <c r="K751" s="25"/>
      <c r="L751" s="25"/>
      <c r="M751" s="25"/>
      <c r="N751" s="25"/>
      <c r="O751" s="25"/>
      <c r="P751" s="25"/>
      <c r="Q751" s="25"/>
      <c r="R751" s="25"/>
      <c r="S751" s="25"/>
      <c r="T751" s="25"/>
      <c r="U751" s="25"/>
      <c r="V751" s="25"/>
      <c r="W751" s="25"/>
      <c r="X751" s="25"/>
      <c r="Y751" s="25"/>
      <c r="Z751" s="25"/>
    </row>
    <row r="752" spans="1:26" ht="12.75" customHeight="1" x14ac:dyDescent="0.25">
      <c r="A752" s="283"/>
      <c r="B752" s="285"/>
      <c r="C752" s="203"/>
      <c r="D752" s="286">
        <f>VLOOKUP(C752,Itinerario!$D$148:$W$178,18,FALSE)</f>
        <v>0</v>
      </c>
      <c r="E752" s="287">
        <f>VLOOKUP(C752,Itinerario!$D$148:$W$178,19,FALSE)</f>
        <v>0</v>
      </c>
      <c r="F752" s="287" t="e">
        <f>VLOOKUP(C752,Organización_Modular!$F$134:$G$164,2,FALSE)</f>
        <v>#N/A</v>
      </c>
      <c r="G752" s="25"/>
      <c r="H752" s="25"/>
      <c r="I752" s="25"/>
      <c r="J752" s="25"/>
      <c r="K752" s="25"/>
      <c r="L752" s="25"/>
      <c r="M752" s="25"/>
      <c r="N752" s="25"/>
      <c r="O752" s="25"/>
      <c r="P752" s="25"/>
      <c r="Q752" s="25"/>
      <c r="R752" s="25"/>
      <c r="S752" s="25"/>
      <c r="T752" s="25"/>
      <c r="U752" s="25"/>
      <c r="V752" s="25"/>
      <c r="W752" s="25"/>
      <c r="X752" s="25"/>
      <c r="Y752" s="25"/>
      <c r="Z752" s="25"/>
    </row>
    <row r="753" spans="1:26" ht="12.75" customHeight="1" x14ac:dyDescent="0.25">
      <c r="A753" s="283"/>
      <c r="B753" s="285"/>
      <c r="C753" s="203"/>
      <c r="D753" s="286">
        <f>VLOOKUP(C753,Itinerario!$D$148:$W$178,18,FALSE)</f>
        <v>0</v>
      </c>
      <c r="E753" s="287">
        <f>VLOOKUP(C753,Itinerario!$D$148:$W$178,19,FALSE)</f>
        <v>0</v>
      </c>
      <c r="F753" s="287" t="e">
        <f>VLOOKUP(C753,Organización_Modular!$F$134:$G$164,2,FALSE)</f>
        <v>#N/A</v>
      </c>
      <c r="G753" s="25"/>
      <c r="H753" s="25"/>
      <c r="I753" s="25"/>
      <c r="J753" s="25"/>
      <c r="K753" s="25"/>
      <c r="L753" s="25"/>
      <c r="M753" s="25"/>
      <c r="N753" s="25"/>
      <c r="O753" s="25"/>
      <c r="P753" s="25"/>
      <c r="Q753" s="25"/>
      <c r="R753" s="25"/>
      <c r="S753" s="25"/>
      <c r="T753" s="25"/>
      <c r="U753" s="25"/>
      <c r="V753" s="25"/>
      <c r="W753" s="25"/>
      <c r="X753" s="25"/>
      <c r="Y753" s="25"/>
      <c r="Z753" s="25"/>
    </row>
    <row r="754" spans="1:26" ht="12.75" customHeight="1" x14ac:dyDescent="0.25">
      <c r="A754" s="283"/>
      <c r="B754" s="285"/>
      <c r="C754" s="203"/>
      <c r="D754" s="286">
        <f>VLOOKUP(C754,Itinerario!$D$148:$W$178,18,FALSE)</f>
        <v>0</v>
      </c>
      <c r="E754" s="287">
        <f>VLOOKUP(C754,Itinerario!$D$148:$W$178,19,FALSE)</f>
        <v>0</v>
      </c>
      <c r="F754" s="287" t="e">
        <f>VLOOKUP(C754,Organización_Modular!$F$134:$G$164,2,FALSE)</f>
        <v>#N/A</v>
      </c>
      <c r="G754" s="25"/>
      <c r="H754" s="25"/>
      <c r="I754" s="25"/>
      <c r="J754" s="25"/>
      <c r="K754" s="25"/>
      <c r="L754" s="25"/>
      <c r="M754" s="25"/>
      <c r="N754" s="25"/>
      <c r="O754" s="25"/>
      <c r="P754" s="25"/>
      <c r="Q754" s="25"/>
      <c r="R754" s="25"/>
      <c r="S754" s="25"/>
      <c r="T754" s="25"/>
      <c r="U754" s="25"/>
      <c r="V754" s="25"/>
      <c r="W754" s="25"/>
      <c r="X754" s="25"/>
      <c r="Y754" s="25"/>
      <c r="Z754" s="25"/>
    </row>
    <row r="755" spans="1:26" ht="12.75" customHeight="1" x14ac:dyDescent="0.25">
      <c r="A755" s="283"/>
      <c r="B755" s="285"/>
      <c r="C755" s="203"/>
      <c r="D755" s="286">
        <f>VLOOKUP(C755,Itinerario!$D$148:$W$178,18,FALSE)</f>
        <v>0</v>
      </c>
      <c r="E755" s="287">
        <f>VLOOKUP(C755,Itinerario!$D$148:$W$178,19,FALSE)</f>
        <v>0</v>
      </c>
      <c r="F755" s="287" t="e">
        <f>VLOOKUP(C755,Organización_Modular!$F$134:$G$164,2,FALSE)</f>
        <v>#N/A</v>
      </c>
      <c r="G755" s="25"/>
      <c r="H755" s="25"/>
      <c r="I755" s="25"/>
      <c r="J755" s="25"/>
      <c r="K755" s="25"/>
      <c r="L755" s="25"/>
      <c r="M755" s="25"/>
      <c r="N755" s="25"/>
      <c r="O755" s="25"/>
      <c r="P755" s="25"/>
      <c r="Q755" s="25"/>
      <c r="R755" s="25"/>
      <c r="S755" s="25"/>
      <c r="T755" s="25"/>
      <c r="U755" s="25"/>
      <c r="V755" s="25"/>
      <c r="W755" s="25"/>
      <c r="X755" s="25"/>
      <c r="Y755" s="25"/>
      <c r="Z755" s="25"/>
    </row>
    <row r="756" spans="1:26" ht="12.75" customHeight="1" x14ac:dyDescent="0.25">
      <c r="A756" s="283"/>
      <c r="B756" s="285"/>
      <c r="C756" s="203"/>
      <c r="D756" s="286">
        <f>VLOOKUP(C756,Itinerario!$D$148:$W$178,18,FALSE)</f>
        <v>0</v>
      </c>
      <c r="E756" s="287">
        <f>VLOOKUP(C756,Itinerario!$D$148:$W$178,19,FALSE)</f>
        <v>0</v>
      </c>
      <c r="F756" s="287" t="e">
        <f>VLOOKUP(C756,Organización_Modular!$F$134:$G$164,2,FALSE)</f>
        <v>#N/A</v>
      </c>
      <c r="G756" s="25"/>
      <c r="H756" s="25"/>
      <c r="I756" s="25"/>
      <c r="J756" s="25"/>
      <c r="K756" s="25"/>
      <c r="L756" s="25"/>
      <c r="M756" s="25"/>
      <c r="N756" s="25"/>
      <c r="O756" s="25"/>
      <c r="P756" s="25"/>
      <c r="Q756" s="25"/>
      <c r="R756" s="25"/>
      <c r="S756" s="25"/>
      <c r="T756" s="25"/>
      <c r="U756" s="25"/>
      <c r="V756" s="25"/>
      <c r="W756" s="25"/>
      <c r="X756" s="25"/>
      <c r="Y756" s="25"/>
      <c r="Z756" s="25"/>
    </row>
    <row r="757" spans="1:26" ht="12.75" customHeight="1" x14ac:dyDescent="0.25">
      <c r="A757" s="283"/>
      <c r="B757" s="285"/>
      <c r="C757" s="203"/>
      <c r="D757" s="286">
        <f>VLOOKUP(C757,Itinerario!$D$148:$W$178,18,FALSE)</f>
        <v>0</v>
      </c>
      <c r="E757" s="287">
        <f>VLOOKUP(C757,Itinerario!$D$148:$W$178,19,FALSE)</f>
        <v>0</v>
      </c>
      <c r="F757" s="287" t="e">
        <f>VLOOKUP(C757,Organización_Modular!$F$134:$G$164,2,FALSE)</f>
        <v>#N/A</v>
      </c>
      <c r="G757" s="25"/>
      <c r="H757" s="25"/>
      <c r="I757" s="25"/>
      <c r="J757" s="25"/>
      <c r="K757" s="25"/>
      <c r="L757" s="25"/>
      <c r="M757" s="25"/>
      <c r="N757" s="25"/>
      <c r="O757" s="25"/>
      <c r="P757" s="25"/>
      <c r="Q757" s="25"/>
      <c r="R757" s="25"/>
      <c r="S757" s="25"/>
      <c r="T757" s="25"/>
      <c r="U757" s="25"/>
      <c r="V757" s="25"/>
      <c r="W757" s="25"/>
      <c r="X757" s="25"/>
      <c r="Y757" s="25"/>
      <c r="Z757" s="25"/>
    </row>
    <row r="758" spans="1:26" ht="12.75" customHeight="1" x14ac:dyDescent="0.25">
      <c r="A758" s="283"/>
      <c r="B758" s="285"/>
      <c r="C758" s="203"/>
      <c r="D758" s="286">
        <f>VLOOKUP(C758,Itinerario!$D$148:$W$178,18,FALSE)</f>
        <v>0</v>
      </c>
      <c r="E758" s="287">
        <f>VLOOKUP(C758,Itinerario!$D$148:$W$178,19,FALSE)</f>
        <v>0</v>
      </c>
      <c r="F758" s="287" t="e">
        <f>VLOOKUP(C758,Organización_Modular!$F$134:$G$164,2,FALSE)</f>
        <v>#N/A</v>
      </c>
      <c r="G758" s="25"/>
      <c r="H758" s="25"/>
      <c r="I758" s="25"/>
      <c r="J758" s="25"/>
      <c r="K758" s="25"/>
      <c r="L758" s="25"/>
      <c r="M758" s="25"/>
      <c r="N758" s="25"/>
      <c r="O758" s="25"/>
      <c r="P758" s="25"/>
      <c r="Q758" s="25"/>
      <c r="R758" s="25"/>
      <c r="S758" s="25"/>
      <c r="T758" s="25"/>
      <c r="U758" s="25"/>
      <c r="V758" s="25"/>
      <c r="W758" s="25"/>
      <c r="X758" s="25"/>
      <c r="Y758" s="25"/>
      <c r="Z758" s="25"/>
    </row>
    <row r="759" spans="1:26" ht="12.75" customHeight="1" x14ac:dyDescent="0.25">
      <c r="A759" s="283"/>
      <c r="B759" s="285"/>
      <c r="C759" s="203"/>
      <c r="D759" s="286">
        <f>VLOOKUP(C759,Itinerario!$D$148:$W$178,18,FALSE)</f>
        <v>0</v>
      </c>
      <c r="E759" s="287">
        <f>VLOOKUP(C759,Itinerario!$D$148:$W$178,19,FALSE)</f>
        <v>0</v>
      </c>
      <c r="F759" s="287" t="e">
        <f>VLOOKUP(C759,Organización_Modular!$F$134:$G$164,2,FALSE)</f>
        <v>#N/A</v>
      </c>
      <c r="G759" s="25"/>
      <c r="H759" s="25"/>
      <c r="I759" s="25"/>
      <c r="J759" s="25"/>
      <c r="K759" s="25"/>
      <c r="L759" s="25"/>
      <c r="M759" s="25"/>
      <c r="N759" s="25"/>
      <c r="O759" s="25"/>
      <c r="P759" s="25"/>
      <c r="Q759" s="25"/>
      <c r="R759" s="25"/>
      <c r="S759" s="25"/>
      <c r="T759" s="25"/>
      <c r="U759" s="25"/>
      <c r="V759" s="25"/>
      <c r="W759" s="25"/>
      <c r="X759" s="25"/>
      <c r="Y759" s="25"/>
      <c r="Z759" s="25"/>
    </row>
    <row r="760" spans="1:26" ht="12.75" customHeight="1" x14ac:dyDescent="0.25">
      <c r="A760" s="283"/>
      <c r="B760" s="285"/>
      <c r="C760" s="203"/>
      <c r="D760" s="286">
        <f>VLOOKUP(C760,Itinerario!$D$148:$W$178,18,FALSE)</f>
        <v>0</v>
      </c>
      <c r="E760" s="287">
        <f>VLOOKUP(C760,Itinerario!$D$148:$W$178,19,FALSE)</f>
        <v>0</v>
      </c>
      <c r="F760" s="287" t="e">
        <f>VLOOKUP(C760,Organización_Modular!$F$134:$G$164,2,FALSE)</f>
        <v>#N/A</v>
      </c>
      <c r="G760" s="25"/>
      <c r="H760" s="25"/>
      <c r="I760" s="25"/>
      <c r="J760" s="25"/>
      <c r="K760" s="25"/>
      <c r="L760" s="25"/>
      <c r="M760" s="25"/>
      <c r="N760" s="25"/>
      <c r="O760" s="25"/>
      <c r="P760" s="25"/>
      <c r="Q760" s="25"/>
      <c r="R760" s="25"/>
      <c r="S760" s="25"/>
      <c r="T760" s="25"/>
      <c r="U760" s="25"/>
      <c r="V760" s="25"/>
      <c r="W760" s="25"/>
      <c r="X760" s="25"/>
      <c r="Y760" s="25"/>
      <c r="Z760" s="25"/>
    </row>
    <row r="761" spans="1:26" ht="12.75" customHeight="1" x14ac:dyDescent="0.25">
      <c r="A761" s="283"/>
      <c r="B761" s="285"/>
      <c r="C761" s="203"/>
      <c r="D761" s="286">
        <f>VLOOKUP(C761,Itinerario!$D$148:$W$178,18,FALSE)</f>
        <v>0</v>
      </c>
      <c r="E761" s="287">
        <f>VLOOKUP(C761,Itinerario!$D$148:$W$178,19,FALSE)</f>
        <v>0</v>
      </c>
      <c r="F761" s="287" t="e">
        <f>VLOOKUP(C761,Organización_Modular!$F$134:$G$164,2,FALSE)</f>
        <v>#N/A</v>
      </c>
      <c r="G761" s="25"/>
      <c r="H761" s="25"/>
      <c r="I761" s="25"/>
      <c r="J761" s="25"/>
      <c r="K761" s="25"/>
      <c r="L761" s="25"/>
      <c r="M761" s="25"/>
      <c r="N761" s="25"/>
      <c r="O761" s="25"/>
      <c r="P761" s="25"/>
      <c r="Q761" s="25"/>
      <c r="R761" s="25"/>
      <c r="S761" s="25"/>
      <c r="T761" s="25"/>
      <c r="U761" s="25"/>
      <c r="V761" s="25"/>
      <c r="W761" s="25"/>
      <c r="X761" s="25"/>
      <c r="Y761" s="25"/>
      <c r="Z761" s="25"/>
    </row>
    <row r="762" spans="1:26" ht="12.75" customHeight="1" x14ac:dyDescent="0.25">
      <c r="A762" s="283"/>
      <c r="B762" s="285"/>
      <c r="C762" s="203"/>
      <c r="D762" s="286">
        <f>VLOOKUP(C762,Itinerario!$D$148:$W$178,18,FALSE)</f>
        <v>0</v>
      </c>
      <c r="E762" s="287">
        <f>VLOOKUP(C762,Itinerario!$D$148:$W$178,19,FALSE)</f>
        <v>0</v>
      </c>
      <c r="F762" s="287" t="e">
        <f>VLOOKUP(C762,Organización_Modular!$F$134:$G$164,2,FALSE)</f>
        <v>#N/A</v>
      </c>
      <c r="G762" s="25"/>
      <c r="H762" s="25"/>
      <c r="I762" s="25"/>
      <c r="J762" s="25"/>
      <c r="K762" s="25"/>
      <c r="L762" s="25"/>
      <c r="M762" s="25"/>
      <c r="N762" s="25"/>
      <c r="O762" s="25"/>
      <c r="P762" s="25"/>
      <c r="Q762" s="25"/>
      <c r="R762" s="25"/>
      <c r="S762" s="25"/>
      <c r="T762" s="25"/>
      <c r="U762" s="25"/>
      <c r="V762" s="25"/>
      <c r="W762" s="25"/>
      <c r="X762" s="25"/>
      <c r="Y762" s="25"/>
      <c r="Z762" s="25"/>
    </row>
    <row r="763" spans="1:26" ht="12.75" customHeight="1" x14ac:dyDescent="0.25">
      <c r="A763" s="283"/>
      <c r="B763" s="285"/>
      <c r="C763" s="203"/>
      <c r="D763" s="286">
        <f>VLOOKUP(C763,Itinerario!$D$148:$W$178,18,FALSE)</f>
        <v>0</v>
      </c>
      <c r="E763" s="287">
        <f>VLOOKUP(C763,Itinerario!$D$148:$W$178,19,FALSE)</f>
        <v>0</v>
      </c>
      <c r="F763" s="287" t="e">
        <f>VLOOKUP(C763,Organización_Modular!$F$134:$G$164,2,FALSE)</f>
        <v>#N/A</v>
      </c>
      <c r="G763" s="25"/>
      <c r="H763" s="25"/>
      <c r="I763" s="25"/>
      <c r="J763" s="25"/>
      <c r="K763" s="25"/>
      <c r="L763" s="25"/>
      <c r="M763" s="25"/>
      <c r="N763" s="25"/>
      <c r="O763" s="25"/>
      <c r="P763" s="25"/>
      <c r="Q763" s="25"/>
      <c r="R763" s="25"/>
      <c r="S763" s="25"/>
      <c r="T763" s="25"/>
      <c r="U763" s="25"/>
      <c r="V763" s="25"/>
      <c r="W763" s="25"/>
      <c r="X763" s="25"/>
      <c r="Y763" s="25"/>
      <c r="Z763" s="25"/>
    </row>
    <row r="764" spans="1:26" ht="12.75" customHeight="1" x14ac:dyDescent="0.25">
      <c r="A764" s="283">
        <f>Itinerario!A179</f>
        <v>0</v>
      </c>
      <c r="B764" s="285" t="str">
        <f>Ambiente_Equipamiento!$A$15</f>
        <v>Aula pedagógica</v>
      </c>
      <c r="C764" s="203"/>
      <c r="D764" s="286">
        <f>VLOOKUP(C764,Itinerario!$D$148:$W$178,18,FALSE)</f>
        <v>0</v>
      </c>
      <c r="E764" s="287">
        <f>VLOOKUP(C764,Itinerario!$D$148:$W$178,19,FALSE)</f>
        <v>0</v>
      </c>
      <c r="F764" s="287" t="e">
        <f>VLOOKUP(C764,Organización_Modular!$F$134:$G$164,2,FALSE)</f>
        <v>#N/A</v>
      </c>
      <c r="G764" s="25"/>
      <c r="H764" s="25"/>
      <c r="I764" s="25"/>
      <c r="J764" s="25"/>
      <c r="K764" s="25"/>
      <c r="L764" s="25"/>
      <c r="M764" s="25"/>
      <c r="N764" s="25"/>
      <c r="O764" s="25"/>
      <c r="P764" s="25"/>
      <c r="Q764" s="25"/>
      <c r="R764" s="25"/>
      <c r="S764" s="25"/>
      <c r="T764" s="25"/>
      <c r="U764" s="25"/>
      <c r="V764" s="25"/>
      <c r="W764" s="25"/>
      <c r="X764" s="25"/>
      <c r="Y764" s="25"/>
      <c r="Z764" s="25"/>
    </row>
    <row r="765" spans="1:26" ht="12.75" customHeight="1" x14ac:dyDescent="0.25">
      <c r="A765" s="283"/>
      <c r="B765" s="285"/>
      <c r="C765" s="203"/>
      <c r="D765" s="286">
        <f>VLOOKUP(C765,Itinerario!$D$148:$W$178,18,FALSE)</f>
        <v>0</v>
      </c>
      <c r="E765" s="287">
        <f>VLOOKUP(C765,Itinerario!$D$148:$W$178,19,FALSE)</f>
        <v>0</v>
      </c>
      <c r="F765" s="287" t="e">
        <f>VLOOKUP(C765,Organización_Modular!$F$134:$G$164,2,FALSE)</f>
        <v>#N/A</v>
      </c>
      <c r="G765" s="25"/>
      <c r="H765" s="25"/>
      <c r="I765" s="25"/>
      <c r="J765" s="25"/>
      <c r="K765" s="25"/>
      <c r="L765" s="25"/>
      <c r="M765" s="25"/>
      <c r="N765" s="25"/>
      <c r="O765" s="25"/>
      <c r="P765" s="25"/>
      <c r="Q765" s="25"/>
      <c r="R765" s="25"/>
      <c r="S765" s="25"/>
      <c r="T765" s="25"/>
      <c r="U765" s="25"/>
      <c r="V765" s="25"/>
      <c r="W765" s="25"/>
      <c r="X765" s="25"/>
      <c r="Y765" s="25"/>
      <c r="Z765" s="25"/>
    </row>
    <row r="766" spans="1:26" ht="12.75" customHeight="1" x14ac:dyDescent="0.25">
      <c r="A766" s="283"/>
      <c r="B766" s="285"/>
      <c r="C766" s="203"/>
      <c r="D766" s="286">
        <f>VLOOKUP(C766,Itinerario!$D$148:$W$178,18,FALSE)</f>
        <v>0</v>
      </c>
      <c r="E766" s="287">
        <f>VLOOKUP(C766,Itinerario!$D$148:$W$178,19,FALSE)</f>
        <v>0</v>
      </c>
      <c r="F766" s="287" t="e">
        <f>VLOOKUP(C766,Organización_Modular!$F$134:$G$164,2,FALSE)</f>
        <v>#N/A</v>
      </c>
      <c r="G766" s="25"/>
      <c r="H766" s="25"/>
      <c r="I766" s="25"/>
      <c r="J766" s="25"/>
      <c r="K766" s="25"/>
      <c r="L766" s="25"/>
      <c r="M766" s="25"/>
      <c r="N766" s="25"/>
      <c r="O766" s="25"/>
      <c r="P766" s="25"/>
      <c r="Q766" s="25"/>
      <c r="R766" s="25"/>
      <c r="S766" s="25"/>
      <c r="T766" s="25"/>
      <c r="U766" s="25"/>
      <c r="V766" s="25"/>
      <c r="W766" s="25"/>
      <c r="X766" s="25"/>
      <c r="Y766" s="25"/>
      <c r="Z766" s="25"/>
    </row>
    <row r="767" spans="1:26" ht="12.75" customHeight="1" x14ac:dyDescent="0.25">
      <c r="A767" s="283"/>
      <c r="B767" s="285"/>
      <c r="C767" s="203"/>
      <c r="D767" s="286">
        <f>VLOOKUP(C767,Itinerario!$D$148:$W$178,18,FALSE)</f>
        <v>0</v>
      </c>
      <c r="E767" s="287">
        <f>VLOOKUP(C767,Itinerario!$D$148:$W$178,19,FALSE)</f>
        <v>0</v>
      </c>
      <c r="F767" s="287" t="e">
        <f>VLOOKUP(C767,Organización_Modular!$F$134:$G$164,2,FALSE)</f>
        <v>#N/A</v>
      </c>
      <c r="G767" s="25"/>
      <c r="H767" s="25"/>
      <c r="I767" s="25"/>
      <c r="J767" s="25"/>
      <c r="K767" s="25"/>
      <c r="L767" s="25"/>
      <c r="M767" s="25"/>
      <c r="N767" s="25"/>
      <c r="O767" s="25"/>
      <c r="P767" s="25"/>
      <c r="Q767" s="25"/>
      <c r="R767" s="25"/>
      <c r="S767" s="25"/>
      <c r="T767" s="25"/>
      <c r="U767" s="25"/>
      <c r="V767" s="25"/>
      <c r="W767" s="25"/>
      <c r="X767" s="25"/>
      <c r="Y767" s="25"/>
      <c r="Z767" s="25"/>
    </row>
    <row r="768" spans="1:26" ht="12.75" customHeight="1" x14ac:dyDescent="0.25">
      <c r="A768" s="283"/>
      <c r="B768" s="285"/>
      <c r="C768" s="203"/>
      <c r="D768" s="286">
        <f>VLOOKUP(C768,Itinerario!$D$148:$W$178,18,FALSE)</f>
        <v>0</v>
      </c>
      <c r="E768" s="287">
        <f>VLOOKUP(C768,Itinerario!$D$148:$W$178,19,FALSE)</f>
        <v>0</v>
      </c>
      <c r="F768" s="287" t="e">
        <f>VLOOKUP(C768,Organización_Modular!$F$134:$G$164,2,FALSE)</f>
        <v>#N/A</v>
      </c>
      <c r="G768" s="25"/>
      <c r="H768" s="25"/>
      <c r="I768" s="25"/>
      <c r="J768" s="25"/>
      <c r="K768" s="25"/>
      <c r="L768" s="25"/>
      <c r="M768" s="25"/>
      <c r="N768" s="25"/>
      <c r="O768" s="25"/>
      <c r="P768" s="25"/>
      <c r="Q768" s="25"/>
      <c r="R768" s="25"/>
      <c r="S768" s="25"/>
      <c r="T768" s="25"/>
      <c r="U768" s="25"/>
      <c r="V768" s="25"/>
      <c r="W768" s="25"/>
      <c r="X768" s="25"/>
      <c r="Y768" s="25"/>
      <c r="Z768" s="25"/>
    </row>
    <row r="769" spans="1:26" ht="12.75" customHeight="1" x14ac:dyDescent="0.25">
      <c r="A769" s="283"/>
      <c r="B769" s="285"/>
      <c r="C769" s="203"/>
      <c r="D769" s="286">
        <f>VLOOKUP(C769,Itinerario!$D$148:$W$178,18,FALSE)</f>
        <v>0</v>
      </c>
      <c r="E769" s="287">
        <f>VLOOKUP(C769,Itinerario!$D$148:$W$178,19,FALSE)</f>
        <v>0</v>
      </c>
      <c r="F769" s="287" t="e">
        <f>VLOOKUP(C769,Organización_Modular!$F$134:$G$164,2,FALSE)</f>
        <v>#N/A</v>
      </c>
      <c r="G769" s="25"/>
      <c r="H769" s="25"/>
      <c r="I769" s="25"/>
      <c r="J769" s="25"/>
      <c r="K769" s="25"/>
      <c r="L769" s="25"/>
      <c r="M769" s="25"/>
      <c r="N769" s="25"/>
      <c r="O769" s="25"/>
      <c r="P769" s="25"/>
      <c r="Q769" s="25"/>
      <c r="R769" s="25"/>
      <c r="S769" s="25"/>
      <c r="T769" s="25"/>
      <c r="U769" s="25"/>
      <c r="V769" s="25"/>
      <c r="W769" s="25"/>
      <c r="X769" s="25"/>
      <c r="Y769" s="25"/>
      <c r="Z769" s="25"/>
    </row>
    <row r="770" spans="1:26" ht="12.75" customHeight="1" x14ac:dyDescent="0.25">
      <c r="A770" s="283"/>
      <c r="B770" s="285"/>
      <c r="C770" s="203"/>
      <c r="D770" s="286">
        <f>VLOOKUP(C770,Itinerario!$D$148:$W$178,18,FALSE)</f>
        <v>0</v>
      </c>
      <c r="E770" s="287">
        <f>VLOOKUP(C770,Itinerario!$D$148:$W$178,19,FALSE)</f>
        <v>0</v>
      </c>
      <c r="F770" s="287" t="e">
        <f>VLOOKUP(C770,Organización_Modular!$F$134:$G$164,2,FALSE)</f>
        <v>#N/A</v>
      </c>
      <c r="G770" s="25"/>
      <c r="H770" s="25"/>
      <c r="I770" s="25"/>
      <c r="J770" s="25"/>
      <c r="K770" s="25"/>
      <c r="L770" s="25"/>
      <c r="M770" s="25"/>
      <c r="N770" s="25"/>
      <c r="O770" s="25"/>
      <c r="P770" s="25"/>
      <c r="Q770" s="25"/>
      <c r="R770" s="25"/>
      <c r="S770" s="25"/>
      <c r="T770" s="25"/>
      <c r="U770" s="25"/>
      <c r="V770" s="25"/>
      <c r="W770" s="25"/>
      <c r="X770" s="25"/>
      <c r="Y770" s="25"/>
      <c r="Z770" s="25"/>
    </row>
    <row r="771" spans="1:26" ht="12.75" customHeight="1" x14ac:dyDescent="0.25">
      <c r="A771" s="283"/>
      <c r="B771" s="285"/>
      <c r="C771" s="203"/>
      <c r="D771" s="286">
        <f>VLOOKUP(C771,Itinerario!$D$148:$W$178,18,FALSE)</f>
        <v>0</v>
      </c>
      <c r="E771" s="287">
        <f>VLOOKUP(C771,Itinerario!$D$148:$W$178,19,FALSE)</f>
        <v>0</v>
      </c>
      <c r="F771" s="287" t="e">
        <f>VLOOKUP(C771,Organización_Modular!$F$134:$G$164,2,FALSE)</f>
        <v>#N/A</v>
      </c>
      <c r="G771" s="25"/>
      <c r="H771" s="25"/>
      <c r="I771" s="25"/>
      <c r="J771" s="25"/>
      <c r="K771" s="25"/>
      <c r="L771" s="25"/>
      <c r="M771" s="25"/>
      <c r="N771" s="25"/>
      <c r="O771" s="25"/>
      <c r="P771" s="25"/>
      <c r="Q771" s="25"/>
      <c r="R771" s="25"/>
      <c r="S771" s="25"/>
      <c r="T771" s="25"/>
      <c r="U771" s="25"/>
      <c r="V771" s="25"/>
      <c r="W771" s="25"/>
      <c r="X771" s="25"/>
      <c r="Y771" s="25"/>
      <c r="Z771" s="25"/>
    </row>
    <row r="772" spans="1:26" ht="12.75" customHeight="1" x14ac:dyDescent="0.25">
      <c r="A772" s="283"/>
      <c r="B772" s="285"/>
      <c r="C772" s="203"/>
      <c r="D772" s="286">
        <f>VLOOKUP(C772,Itinerario!$D$148:$W$178,18,FALSE)</f>
        <v>0</v>
      </c>
      <c r="E772" s="287">
        <f>VLOOKUP(C772,Itinerario!$D$148:$W$178,19,FALSE)</f>
        <v>0</v>
      </c>
      <c r="F772" s="287" t="e">
        <f>VLOOKUP(C772,Organización_Modular!$F$134:$G$164,2,FALSE)</f>
        <v>#N/A</v>
      </c>
      <c r="G772" s="25"/>
      <c r="H772" s="25"/>
      <c r="I772" s="25"/>
      <c r="J772" s="25"/>
      <c r="K772" s="25"/>
      <c r="L772" s="25"/>
      <c r="M772" s="25"/>
      <c r="N772" s="25"/>
      <c r="O772" s="25"/>
      <c r="P772" s="25"/>
      <c r="Q772" s="25"/>
      <c r="R772" s="25"/>
      <c r="S772" s="25"/>
      <c r="T772" s="25"/>
      <c r="U772" s="25"/>
      <c r="V772" s="25"/>
      <c r="W772" s="25"/>
      <c r="X772" s="25"/>
      <c r="Y772" s="25"/>
      <c r="Z772" s="25"/>
    </row>
    <row r="773" spans="1:26" ht="12.75" customHeight="1" x14ac:dyDescent="0.25">
      <c r="A773" s="283"/>
      <c r="B773" s="285"/>
      <c r="C773" s="203"/>
      <c r="D773" s="286">
        <f>VLOOKUP(C773,Itinerario!$D$148:$W$178,18,FALSE)</f>
        <v>0</v>
      </c>
      <c r="E773" s="287">
        <f>VLOOKUP(C773,Itinerario!$D$148:$W$178,19,FALSE)</f>
        <v>0</v>
      </c>
      <c r="F773" s="287" t="e">
        <f>VLOOKUP(C773,Organización_Modular!$F$134:$G$164,2,FALSE)</f>
        <v>#N/A</v>
      </c>
      <c r="G773" s="25"/>
      <c r="H773" s="25"/>
      <c r="I773" s="25"/>
      <c r="J773" s="25"/>
      <c r="K773" s="25"/>
      <c r="L773" s="25"/>
      <c r="M773" s="25"/>
      <c r="N773" s="25"/>
      <c r="O773" s="25"/>
      <c r="P773" s="25"/>
      <c r="Q773" s="25"/>
      <c r="R773" s="25"/>
      <c r="S773" s="25"/>
      <c r="T773" s="25"/>
      <c r="U773" s="25"/>
      <c r="V773" s="25"/>
      <c r="W773" s="25"/>
      <c r="X773" s="25"/>
      <c r="Y773" s="25"/>
      <c r="Z773" s="25"/>
    </row>
    <row r="774" spans="1:26" ht="12.75" customHeight="1" x14ac:dyDescent="0.25">
      <c r="A774" s="283"/>
      <c r="B774" s="285"/>
      <c r="C774" s="203"/>
      <c r="D774" s="286">
        <f>VLOOKUP(C774,Itinerario!$D$148:$W$178,18,FALSE)</f>
        <v>0</v>
      </c>
      <c r="E774" s="287">
        <f>VLOOKUP(C774,Itinerario!$D$148:$W$178,19,FALSE)</f>
        <v>0</v>
      </c>
      <c r="F774" s="287" t="e">
        <f>VLOOKUP(C774,Organización_Modular!$F$134:$G$164,2,FALSE)</f>
        <v>#N/A</v>
      </c>
      <c r="G774" s="25"/>
      <c r="H774" s="25"/>
      <c r="I774" s="25"/>
      <c r="J774" s="25"/>
      <c r="K774" s="25"/>
      <c r="L774" s="25"/>
      <c r="M774" s="25"/>
      <c r="N774" s="25"/>
      <c r="O774" s="25"/>
      <c r="P774" s="25"/>
      <c r="Q774" s="25"/>
      <c r="R774" s="25"/>
      <c r="S774" s="25"/>
      <c r="T774" s="25"/>
      <c r="U774" s="25"/>
      <c r="V774" s="25"/>
      <c r="W774" s="25"/>
      <c r="X774" s="25"/>
      <c r="Y774" s="25"/>
      <c r="Z774" s="25"/>
    </row>
    <row r="775" spans="1:26" ht="12.75" customHeight="1" x14ac:dyDescent="0.25">
      <c r="A775" s="283"/>
      <c r="B775" s="285"/>
      <c r="C775" s="203"/>
      <c r="D775" s="286">
        <f>VLOOKUP(C775,Itinerario!$D$148:$W$178,18,FALSE)</f>
        <v>0</v>
      </c>
      <c r="E775" s="287">
        <f>VLOOKUP(C775,Itinerario!$D$148:$W$178,19,FALSE)</f>
        <v>0</v>
      </c>
      <c r="F775" s="287" t="e">
        <f>VLOOKUP(C775,Organización_Modular!$F$134:$G$164,2,FALSE)</f>
        <v>#N/A</v>
      </c>
      <c r="G775" s="25"/>
      <c r="H775" s="25"/>
      <c r="I775" s="25"/>
      <c r="J775" s="25"/>
      <c r="K775" s="25"/>
      <c r="L775" s="25"/>
      <c r="M775" s="25"/>
      <c r="N775" s="25"/>
      <c r="O775" s="25"/>
      <c r="P775" s="25"/>
      <c r="Q775" s="25"/>
      <c r="R775" s="25"/>
      <c r="S775" s="25"/>
      <c r="T775" s="25"/>
      <c r="U775" s="25"/>
      <c r="V775" s="25"/>
      <c r="W775" s="25"/>
      <c r="X775" s="25"/>
      <c r="Y775" s="25"/>
      <c r="Z775" s="25"/>
    </row>
    <row r="776" spans="1:26" ht="12.75" customHeight="1" x14ac:dyDescent="0.25">
      <c r="A776" s="283"/>
      <c r="B776" s="285"/>
      <c r="C776" s="203"/>
      <c r="D776" s="286">
        <f>VLOOKUP(C776,Itinerario!$D$148:$W$178,18,FALSE)</f>
        <v>0</v>
      </c>
      <c r="E776" s="287">
        <f>VLOOKUP(C776,Itinerario!$D$148:$W$178,19,FALSE)</f>
        <v>0</v>
      </c>
      <c r="F776" s="287" t="e">
        <f>VLOOKUP(C776,Organización_Modular!$F$134:$G$164,2,FALSE)</f>
        <v>#N/A</v>
      </c>
      <c r="G776" s="25"/>
      <c r="H776" s="25"/>
      <c r="I776" s="25"/>
      <c r="J776" s="25"/>
      <c r="K776" s="25"/>
      <c r="L776" s="25"/>
      <c r="M776" s="25"/>
      <c r="N776" s="25"/>
      <c r="O776" s="25"/>
      <c r="P776" s="25"/>
      <c r="Q776" s="25"/>
      <c r="R776" s="25"/>
      <c r="S776" s="25"/>
      <c r="T776" s="25"/>
      <c r="U776" s="25"/>
      <c r="V776" s="25"/>
      <c r="W776" s="25"/>
      <c r="X776" s="25"/>
      <c r="Y776" s="25"/>
      <c r="Z776" s="25"/>
    </row>
    <row r="777" spans="1:26" ht="12.75" customHeight="1" x14ac:dyDescent="0.25">
      <c r="A777" s="283"/>
      <c r="B777" s="285"/>
      <c r="C777" s="203"/>
      <c r="D777" s="286">
        <f>VLOOKUP(C777,Itinerario!$D$148:$W$178,18,FALSE)</f>
        <v>0</v>
      </c>
      <c r="E777" s="287">
        <f>VLOOKUP(C777,Itinerario!$D$148:$W$178,19,FALSE)</f>
        <v>0</v>
      </c>
      <c r="F777" s="287" t="e">
        <f>VLOOKUP(C777,Organización_Modular!$F$134:$G$164,2,FALSE)</f>
        <v>#N/A</v>
      </c>
      <c r="G777" s="25"/>
      <c r="H777" s="25"/>
      <c r="I777" s="25"/>
      <c r="J777" s="25"/>
      <c r="K777" s="25"/>
      <c r="L777" s="25"/>
      <c r="M777" s="25"/>
      <c r="N777" s="25"/>
      <c r="O777" s="25"/>
      <c r="P777" s="25"/>
      <c r="Q777" s="25"/>
      <c r="R777" s="25"/>
      <c r="S777" s="25"/>
      <c r="T777" s="25"/>
      <c r="U777" s="25"/>
      <c r="V777" s="25"/>
      <c r="W777" s="25"/>
      <c r="X777" s="25"/>
      <c r="Y777" s="25"/>
      <c r="Z777" s="25"/>
    </row>
    <row r="778" spans="1:26" ht="12.75" customHeight="1" x14ac:dyDescent="0.25">
      <c r="A778" s="283"/>
      <c r="B778" s="285"/>
      <c r="C778" s="203"/>
      <c r="D778" s="286">
        <f>VLOOKUP(C778,Itinerario!$D$148:$W$178,18,FALSE)</f>
        <v>0</v>
      </c>
      <c r="E778" s="287">
        <f>VLOOKUP(C778,Itinerario!$D$148:$W$178,19,FALSE)</f>
        <v>0</v>
      </c>
      <c r="F778" s="287" t="e">
        <f>VLOOKUP(C778,Organización_Modular!$F$134:$G$164,2,FALSE)</f>
        <v>#N/A</v>
      </c>
      <c r="G778" s="25"/>
      <c r="H778" s="25"/>
      <c r="I778" s="25"/>
      <c r="J778" s="25"/>
      <c r="K778" s="25"/>
      <c r="L778" s="25"/>
      <c r="M778" s="25"/>
      <c r="N778" s="25"/>
      <c r="O778" s="25"/>
      <c r="P778" s="25"/>
      <c r="Q778" s="25"/>
      <c r="R778" s="25"/>
      <c r="S778" s="25"/>
      <c r="T778" s="25"/>
      <c r="U778" s="25"/>
      <c r="V778" s="25"/>
      <c r="W778" s="25"/>
      <c r="X778" s="25"/>
      <c r="Y778" s="25"/>
      <c r="Z778" s="25"/>
    </row>
    <row r="779" spans="1:26" ht="12.75" customHeight="1" x14ac:dyDescent="0.25">
      <c r="A779" s="283"/>
      <c r="B779" s="285"/>
      <c r="C779" s="203"/>
      <c r="D779" s="286">
        <f>VLOOKUP(C779,Itinerario!$D$148:$W$178,18,FALSE)</f>
        <v>0</v>
      </c>
      <c r="E779" s="287">
        <f>VLOOKUP(C779,Itinerario!$D$148:$W$178,19,FALSE)</f>
        <v>0</v>
      </c>
      <c r="F779" s="287" t="e">
        <f>VLOOKUP(C779,Organización_Modular!$F$134:$G$164,2,FALSE)</f>
        <v>#N/A</v>
      </c>
      <c r="G779" s="25"/>
      <c r="H779" s="25"/>
      <c r="I779" s="25"/>
      <c r="J779" s="25"/>
      <c r="K779" s="25"/>
      <c r="L779" s="25"/>
      <c r="M779" s="25"/>
      <c r="N779" s="25"/>
      <c r="O779" s="25"/>
      <c r="P779" s="25"/>
      <c r="Q779" s="25"/>
      <c r="R779" s="25"/>
      <c r="S779" s="25"/>
      <c r="T779" s="25"/>
      <c r="U779" s="25"/>
      <c r="V779" s="25"/>
      <c r="W779" s="25"/>
      <c r="X779" s="25"/>
      <c r="Y779" s="25"/>
      <c r="Z779" s="25"/>
    </row>
    <row r="780" spans="1:26" ht="12.75" customHeight="1" x14ac:dyDescent="0.25">
      <c r="A780" s="283"/>
      <c r="B780" s="285"/>
      <c r="C780" s="203"/>
      <c r="D780" s="286">
        <f>VLOOKUP(C780,Itinerario!$D$148:$W$178,18,FALSE)</f>
        <v>0</v>
      </c>
      <c r="E780" s="287">
        <f>VLOOKUP(C780,Itinerario!$D$148:$W$178,19,FALSE)</f>
        <v>0</v>
      </c>
      <c r="F780" s="287" t="e">
        <f>VLOOKUP(C780,Organización_Modular!$F$134:$G$164,2,FALSE)</f>
        <v>#N/A</v>
      </c>
      <c r="G780" s="25"/>
      <c r="H780" s="25"/>
      <c r="I780" s="25"/>
      <c r="J780" s="25"/>
      <c r="K780" s="25"/>
      <c r="L780" s="25"/>
      <c r="M780" s="25"/>
      <c r="N780" s="25"/>
      <c r="O780" s="25"/>
      <c r="P780" s="25"/>
      <c r="Q780" s="25"/>
      <c r="R780" s="25"/>
      <c r="S780" s="25"/>
      <c r="T780" s="25"/>
      <c r="U780" s="25"/>
      <c r="V780" s="25"/>
      <c r="W780" s="25"/>
      <c r="X780" s="25"/>
      <c r="Y780" s="25"/>
      <c r="Z780" s="25"/>
    </row>
    <row r="781" spans="1:26" ht="12.75" customHeight="1" x14ac:dyDescent="0.25">
      <c r="A781" s="283"/>
      <c r="B781" s="285"/>
      <c r="C781" s="203"/>
      <c r="D781" s="286">
        <f>VLOOKUP(C781,Itinerario!$D$148:$W$178,18,FALSE)</f>
        <v>0</v>
      </c>
      <c r="E781" s="287">
        <f>VLOOKUP(C781,Itinerario!$D$148:$W$178,19,FALSE)</f>
        <v>0</v>
      </c>
      <c r="F781" s="287" t="e">
        <f>VLOOKUP(C781,Organización_Modular!$F$134:$G$164,2,FALSE)</f>
        <v>#N/A</v>
      </c>
      <c r="G781" s="25"/>
      <c r="H781" s="25"/>
      <c r="I781" s="25"/>
      <c r="J781" s="25"/>
      <c r="K781" s="25"/>
      <c r="L781" s="25"/>
      <c r="M781" s="25"/>
      <c r="N781" s="25"/>
      <c r="O781" s="25"/>
      <c r="P781" s="25"/>
      <c r="Q781" s="25"/>
      <c r="R781" s="25"/>
      <c r="S781" s="25"/>
      <c r="T781" s="25"/>
      <c r="U781" s="25"/>
      <c r="V781" s="25"/>
      <c r="W781" s="25"/>
      <c r="X781" s="25"/>
      <c r="Y781" s="25"/>
      <c r="Z781" s="25"/>
    </row>
    <row r="782" spans="1:26" ht="12.75" customHeight="1" x14ac:dyDescent="0.25">
      <c r="A782" s="283"/>
      <c r="B782" s="285"/>
      <c r="C782" s="203"/>
      <c r="D782" s="286">
        <f>VLOOKUP(C782,Itinerario!$D$148:$W$178,18,FALSE)</f>
        <v>0</v>
      </c>
      <c r="E782" s="287">
        <f>VLOOKUP(C782,Itinerario!$D$148:$W$178,19,FALSE)</f>
        <v>0</v>
      </c>
      <c r="F782" s="287" t="e">
        <f>VLOOKUP(C782,Organización_Modular!$F$134:$G$164,2,FALSE)</f>
        <v>#N/A</v>
      </c>
      <c r="G782" s="25"/>
      <c r="H782" s="25"/>
      <c r="I782" s="25"/>
      <c r="J782" s="25"/>
      <c r="K782" s="25"/>
      <c r="L782" s="25"/>
      <c r="M782" s="25"/>
      <c r="N782" s="25"/>
      <c r="O782" s="25"/>
      <c r="P782" s="25"/>
      <c r="Q782" s="25"/>
      <c r="R782" s="25"/>
      <c r="S782" s="25"/>
      <c r="T782" s="25"/>
      <c r="U782" s="25"/>
      <c r="V782" s="25"/>
      <c r="W782" s="25"/>
      <c r="X782" s="25"/>
      <c r="Y782" s="25"/>
      <c r="Z782" s="25"/>
    </row>
    <row r="783" spans="1:26" ht="12.75" customHeight="1" x14ac:dyDescent="0.25">
      <c r="A783" s="283"/>
      <c r="B783" s="285"/>
      <c r="C783" s="203"/>
      <c r="D783" s="286">
        <f>VLOOKUP(C783,Itinerario!$D$148:$W$178,18,FALSE)</f>
        <v>0</v>
      </c>
      <c r="E783" s="287">
        <f>VLOOKUP(C783,Itinerario!$D$148:$W$178,19,FALSE)</f>
        <v>0</v>
      </c>
      <c r="F783" s="287" t="e">
        <f>VLOOKUP(C783,Organización_Modular!$F$134:$G$164,2,FALSE)</f>
        <v>#N/A</v>
      </c>
      <c r="G783" s="25"/>
      <c r="H783" s="25"/>
      <c r="I783" s="25"/>
      <c r="J783" s="25"/>
      <c r="K783" s="25"/>
      <c r="L783" s="25"/>
      <c r="M783" s="25"/>
      <c r="N783" s="25"/>
      <c r="O783" s="25"/>
      <c r="P783" s="25"/>
      <c r="Q783" s="25"/>
      <c r="R783" s="25"/>
      <c r="S783" s="25"/>
      <c r="T783" s="25"/>
      <c r="U783" s="25"/>
      <c r="V783" s="25"/>
      <c r="W783" s="25"/>
      <c r="X783" s="25"/>
      <c r="Y783" s="25"/>
      <c r="Z783" s="25"/>
    </row>
    <row r="784" spans="1:26" ht="12.75" customHeight="1" x14ac:dyDescent="0.25">
      <c r="A784" s="283"/>
      <c r="B784" s="285"/>
      <c r="C784" s="203"/>
      <c r="D784" s="286">
        <f>VLOOKUP(C784,Itinerario!$D$148:$W$178,18,FALSE)</f>
        <v>0</v>
      </c>
      <c r="E784" s="287">
        <f>VLOOKUP(C784,Itinerario!$D$148:$W$178,19,FALSE)</f>
        <v>0</v>
      </c>
      <c r="F784" s="287" t="e">
        <f>VLOOKUP(C784,Organización_Modular!$F$134:$G$164,2,FALSE)</f>
        <v>#N/A</v>
      </c>
      <c r="G784" s="25"/>
      <c r="H784" s="25"/>
      <c r="I784" s="25"/>
      <c r="J784" s="25"/>
      <c r="K784" s="25"/>
      <c r="L784" s="25"/>
      <c r="M784" s="25"/>
      <c r="N784" s="25"/>
      <c r="O784" s="25"/>
      <c r="P784" s="25"/>
      <c r="Q784" s="25"/>
      <c r="R784" s="25"/>
      <c r="S784" s="25"/>
      <c r="T784" s="25"/>
      <c r="U784" s="25"/>
      <c r="V784" s="25"/>
      <c r="W784" s="25"/>
      <c r="X784" s="25"/>
      <c r="Y784" s="25"/>
      <c r="Z784" s="25"/>
    </row>
    <row r="785" spans="1:26" ht="12.75" customHeight="1" x14ac:dyDescent="0.25">
      <c r="A785" s="283"/>
      <c r="B785" s="285"/>
      <c r="C785" s="203"/>
      <c r="D785" s="286">
        <f>VLOOKUP(C785,Itinerario!$D$148:$W$178,18,FALSE)</f>
        <v>0</v>
      </c>
      <c r="E785" s="287">
        <f>VLOOKUP(C785,Itinerario!$D$148:$W$178,19,FALSE)</f>
        <v>0</v>
      </c>
      <c r="F785" s="287" t="e">
        <f>VLOOKUP(C785,Organización_Modular!$F$134:$G$164,2,FALSE)</f>
        <v>#N/A</v>
      </c>
      <c r="G785" s="25"/>
      <c r="H785" s="25"/>
      <c r="I785" s="25"/>
      <c r="J785" s="25"/>
      <c r="K785" s="25"/>
      <c r="L785" s="25"/>
      <c r="M785" s="25"/>
      <c r="N785" s="25"/>
      <c r="O785" s="25"/>
      <c r="P785" s="25"/>
      <c r="Q785" s="25"/>
      <c r="R785" s="25"/>
      <c r="S785" s="25"/>
      <c r="T785" s="25"/>
      <c r="U785" s="25"/>
      <c r="V785" s="25"/>
      <c r="W785" s="25"/>
      <c r="X785" s="25"/>
      <c r="Y785" s="25"/>
      <c r="Z785" s="25"/>
    </row>
    <row r="786" spans="1:26" ht="12.75" customHeight="1" x14ac:dyDescent="0.25">
      <c r="A786" s="283"/>
      <c r="B786" s="285"/>
      <c r="C786" s="203"/>
      <c r="D786" s="286">
        <f>VLOOKUP(C786,Itinerario!$D$148:$W$178,18,FALSE)</f>
        <v>0</v>
      </c>
      <c r="E786" s="287">
        <f>VLOOKUP(C786,Itinerario!$D$148:$W$178,19,FALSE)</f>
        <v>0</v>
      </c>
      <c r="F786" s="287" t="e">
        <f>VLOOKUP(C786,Organización_Modular!$F$134:$G$164,2,FALSE)</f>
        <v>#N/A</v>
      </c>
      <c r="G786" s="25"/>
      <c r="H786" s="25"/>
      <c r="I786" s="25"/>
      <c r="J786" s="25"/>
      <c r="K786" s="25"/>
      <c r="L786" s="25"/>
      <c r="M786" s="25"/>
      <c r="N786" s="25"/>
      <c r="O786" s="25"/>
      <c r="P786" s="25"/>
      <c r="Q786" s="25"/>
      <c r="R786" s="25"/>
      <c r="S786" s="25"/>
      <c r="T786" s="25"/>
      <c r="U786" s="25"/>
      <c r="V786" s="25"/>
      <c r="W786" s="25"/>
      <c r="X786" s="25"/>
      <c r="Y786" s="25"/>
      <c r="Z786" s="25"/>
    </row>
    <row r="787" spans="1:26" ht="12.75" customHeight="1" x14ac:dyDescent="0.25">
      <c r="A787" s="283"/>
      <c r="B787" s="285"/>
      <c r="C787" s="203"/>
      <c r="D787" s="286">
        <f>VLOOKUP(C787,Itinerario!$D$148:$W$178,18,FALSE)</f>
        <v>0</v>
      </c>
      <c r="E787" s="287">
        <f>VLOOKUP(C787,Itinerario!$D$148:$W$178,19,FALSE)</f>
        <v>0</v>
      </c>
      <c r="F787" s="287" t="e">
        <f>VLOOKUP(C787,Organización_Modular!$F$134:$G$164,2,FALSE)</f>
        <v>#N/A</v>
      </c>
      <c r="G787" s="25"/>
      <c r="H787" s="25"/>
      <c r="I787" s="25"/>
      <c r="J787" s="25"/>
      <c r="K787" s="25"/>
      <c r="L787" s="25"/>
      <c r="M787" s="25"/>
      <c r="N787" s="25"/>
      <c r="O787" s="25"/>
      <c r="P787" s="25"/>
      <c r="Q787" s="25"/>
      <c r="R787" s="25"/>
      <c r="S787" s="25"/>
      <c r="T787" s="25"/>
      <c r="U787" s="25"/>
      <c r="V787" s="25"/>
      <c r="W787" s="25"/>
      <c r="X787" s="25"/>
      <c r="Y787" s="25"/>
      <c r="Z787" s="25"/>
    </row>
    <row r="788" spans="1:26" ht="12.75" customHeight="1" x14ac:dyDescent="0.25">
      <c r="A788" s="283"/>
      <c r="B788" s="285"/>
      <c r="C788" s="203"/>
      <c r="D788" s="286">
        <f>VLOOKUP(C788,Itinerario!$D$148:$W$178,18,FALSE)</f>
        <v>0</v>
      </c>
      <c r="E788" s="287">
        <f>VLOOKUP(C788,Itinerario!$D$148:$W$178,19,FALSE)</f>
        <v>0</v>
      </c>
      <c r="F788" s="287" t="e">
        <f>VLOOKUP(C788,Organización_Modular!$F$134:$G$164,2,FALSE)</f>
        <v>#N/A</v>
      </c>
      <c r="G788" s="25"/>
      <c r="H788" s="25"/>
      <c r="I788" s="25"/>
      <c r="J788" s="25"/>
      <c r="K788" s="25"/>
      <c r="L788" s="25"/>
      <c r="M788" s="25"/>
      <c r="N788" s="25"/>
      <c r="O788" s="25"/>
      <c r="P788" s="25"/>
      <c r="Q788" s="25"/>
      <c r="R788" s="25"/>
      <c r="S788" s="25"/>
      <c r="T788" s="25"/>
      <c r="U788" s="25"/>
      <c r="V788" s="25"/>
      <c r="W788" s="25"/>
      <c r="X788" s="25"/>
      <c r="Y788" s="25"/>
      <c r="Z788" s="25"/>
    </row>
    <row r="789" spans="1:26" ht="12.75" customHeight="1" x14ac:dyDescent="0.25">
      <c r="A789" s="283"/>
      <c r="B789" s="285"/>
      <c r="C789" s="203"/>
      <c r="D789" s="286">
        <f>VLOOKUP(C789,Itinerario!$D$148:$W$178,18,FALSE)</f>
        <v>0</v>
      </c>
      <c r="E789" s="287">
        <f>VLOOKUP(C789,Itinerario!$D$148:$W$178,19,FALSE)</f>
        <v>0</v>
      </c>
      <c r="F789" s="287" t="e">
        <f>VLOOKUP(C789,Organización_Modular!$F$134:$G$164,2,FALSE)</f>
        <v>#N/A</v>
      </c>
      <c r="G789" s="25"/>
      <c r="H789" s="25"/>
      <c r="I789" s="25"/>
      <c r="J789" s="25"/>
      <c r="K789" s="25"/>
      <c r="L789" s="25"/>
      <c r="M789" s="25"/>
      <c r="N789" s="25"/>
      <c r="O789" s="25"/>
      <c r="P789" s="25"/>
      <c r="Q789" s="25"/>
      <c r="R789" s="25"/>
      <c r="S789" s="25"/>
      <c r="T789" s="25"/>
      <c r="U789" s="25"/>
      <c r="V789" s="25"/>
      <c r="W789" s="25"/>
      <c r="X789" s="25"/>
      <c r="Y789" s="25"/>
      <c r="Z789" s="25"/>
    </row>
    <row r="790" spans="1:26" ht="12.75" customHeight="1" x14ac:dyDescent="0.25">
      <c r="A790" s="283"/>
      <c r="B790" s="285"/>
      <c r="C790" s="203"/>
      <c r="D790" s="286">
        <f>VLOOKUP(C790,Itinerario!$D$148:$W$178,18,FALSE)</f>
        <v>0</v>
      </c>
      <c r="E790" s="287">
        <f>VLOOKUP(C790,Itinerario!$D$148:$W$178,19,FALSE)</f>
        <v>0</v>
      </c>
      <c r="F790" s="287" t="e">
        <f>VLOOKUP(C790,Organización_Modular!$F$134:$G$164,2,FALSE)</f>
        <v>#N/A</v>
      </c>
      <c r="G790" s="25"/>
      <c r="H790" s="25"/>
      <c r="I790" s="25"/>
      <c r="J790" s="25"/>
      <c r="K790" s="25"/>
      <c r="L790" s="25"/>
      <c r="M790" s="25"/>
      <c r="N790" s="25"/>
      <c r="O790" s="25"/>
      <c r="P790" s="25"/>
      <c r="Q790" s="25"/>
      <c r="R790" s="25"/>
      <c r="S790" s="25"/>
      <c r="T790" s="25"/>
      <c r="U790" s="25"/>
      <c r="V790" s="25"/>
      <c r="W790" s="25"/>
      <c r="X790" s="25"/>
      <c r="Y790" s="25"/>
      <c r="Z790" s="25"/>
    </row>
    <row r="791" spans="1:26" ht="12.75" customHeight="1" x14ac:dyDescent="0.25">
      <c r="A791" s="283"/>
      <c r="B791" s="285"/>
      <c r="C791" s="203"/>
      <c r="D791" s="286">
        <f>VLOOKUP(C791,Itinerario!$D$148:$W$178,18,FALSE)</f>
        <v>0</v>
      </c>
      <c r="E791" s="287">
        <f>VLOOKUP(C791,Itinerario!$D$148:$W$178,19,FALSE)</f>
        <v>0</v>
      </c>
      <c r="F791" s="287" t="e">
        <f>VLOOKUP(C791,Organización_Modular!$F$134:$G$164,2,FALSE)</f>
        <v>#N/A</v>
      </c>
      <c r="G791" s="25"/>
      <c r="H791" s="25"/>
      <c r="I791" s="25"/>
      <c r="J791" s="25"/>
      <c r="K791" s="25"/>
      <c r="L791" s="25"/>
      <c r="M791" s="25"/>
      <c r="N791" s="25"/>
      <c r="O791" s="25"/>
      <c r="P791" s="25"/>
      <c r="Q791" s="25"/>
      <c r="R791" s="25"/>
      <c r="S791" s="25"/>
      <c r="T791" s="25"/>
      <c r="U791" s="25"/>
      <c r="V791" s="25"/>
      <c r="W791" s="25"/>
      <c r="X791" s="25"/>
      <c r="Y791" s="25"/>
      <c r="Z791" s="25"/>
    </row>
    <row r="792" spans="1:26" ht="12.75" customHeight="1" x14ac:dyDescent="0.25">
      <c r="A792" s="283"/>
      <c r="B792" s="285"/>
      <c r="C792" s="203"/>
      <c r="D792" s="286">
        <f>VLOOKUP(C792,Itinerario!$D$148:$W$178,18,FALSE)</f>
        <v>0</v>
      </c>
      <c r="E792" s="287">
        <f>VLOOKUP(C792,Itinerario!$D$148:$W$178,19,FALSE)</f>
        <v>0</v>
      </c>
      <c r="F792" s="287" t="e">
        <f>VLOOKUP(C792,Organización_Modular!$F$134:$G$164,2,FALSE)</f>
        <v>#N/A</v>
      </c>
      <c r="G792" s="25"/>
      <c r="H792" s="25"/>
      <c r="I792" s="25"/>
      <c r="J792" s="25"/>
      <c r="K792" s="25"/>
      <c r="L792" s="25"/>
      <c r="M792" s="25"/>
      <c r="N792" s="25"/>
      <c r="O792" s="25"/>
      <c r="P792" s="25"/>
      <c r="Q792" s="25"/>
      <c r="R792" s="25"/>
      <c r="S792" s="25"/>
      <c r="T792" s="25"/>
      <c r="U792" s="25"/>
      <c r="V792" s="25"/>
      <c r="W792" s="25"/>
      <c r="X792" s="25"/>
      <c r="Y792" s="25"/>
      <c r="Z792" s="25"/>
    </row>
    <row r="793" spans="1:26" ht="12.75" customHeight="1" x14ac:dyDescent="0.25">
      <c r="A793" s="283"/>
      <c r="B793" s="285"/>
      <c r="C793" s="203"/>
      <c r="D793" s="286">
        <f>VLOOKUP(C793,Itinerario!$D$148:$W$178,18,FALSE)</f>
        <v>0</v>
      </c>
      <c r="E793" s="287">
        <f>VLOOKUP(C793,Itinerario!$D$148:$W$178,19,FALSE)</f>
        <v>0</v>
      </c>
      <c r="F793" s="287" t="e">
        <f>VLOOKUP(C793,Organización_Modular!$F$134:$G$164,2,FALSE)</f>
        <v>#N/A</v>
      </c>
      <c r="G793" s="25"/>
      <c r="H793" s="25"/>
      <c r="I793" s="25"/>
      <c r="J793" s="25"/>
      <c r="K793" s="25"/>
      <c r="L793" s="25"/>
      <c r="M793" s="25"/>
      <c r="N793" s="25"/>
      <c r="O793" s="25"/>
      <c r="P793" s="25"/>
      <c r="Q793" s="25"/>
      <c r="R793" s="25"/>
      <c r="S793" s="25"/>
      <c r="T793" s="25"/>
      <c r="U793" s="25"/>
      <c r="V793" s="25"/>
      <c r="W793" s="25"/>
      <c r="X793" s="25"/>
      <c r="Y793" s="25"/>
      <c r="Z793" s="25"/>
    </row>
    <row r="794" spans="1:26" ht="12.75" customHeight="1" x14ac:dyDescent="0.25">
      <c r="A794" s="283"/>
      <c r="B794" s="285"/>
      <c r="C794" s="203"/>
      <c r="D794" s="286">
        <f>VLOOKUP(C794,Itinerario!$D$148:$W$178,18,FALSE)</f>
        <v>0</v>
      </c>
      <c r="E794" s="287">
        <f>VLOOKUP(C794,Itinerario!$D$148:$W$178,19,FALSE)</f>
        <v>0</v>
      </c>
      <c r="F794" s="287" t="e">
        <f>VLOOKUP(C794,Organización_Modular!$F$134:$G$164,2,FALSE)</f>
        <v>#N/A</v>
      </c>
      <c r="G794" s="25"/>
      <c r="H794" s="25"/>
      <c r="I794" s="25"/>
      <c r="J794" s="25"/>
      <c r="K794" s="25"/>
      <c r="L794" s="25"/>
      <c r="M794" s="25"/>
      <c r="N794" s="25"/>
      <c r="O794" s="25"/>
      <c r="P794" s="25"/>
      <c r="Q794" s="25"/>
      <c r="R794" s="25"/>
      <c r="S794" s="25"/>
      <c r="T794" s="25"/>
      <c r="U794" s="25"/>
      <c r="V794" s="25"/>
      <c r="W794" s="25"/>
      <c r="X794" s="25"/>
      <c r="Y794" s="25"/>
      <c r="Z794" s="25"/>
    </row>
    <row r="795" spans="1:26" ht="12.75" customHeight="1" x14ac:dyDescent="0.25">
      <c r="A795" s="283"/>
      <c r="B795" s="285"/>
      <c r="C795" s="203"/>
      <c r="D795" s="286">
        <f>VLOOKUP(C795,Itinerario!$D$148:$W$178,18,FALSE)</f>
        <v>0</v>
      </c>
      <c r="E795" s="287">
        <f>VLOOKUP(C795,Itinerario!$D$148:$W$178,19,FALSE)</f>
        <v>0</v>
      </c>
      <c r="F795" s="287" t="e">
        <f>VLOOKUP(C795,Organización_Modular!$F$134:$G$164,2,FALSE)</f>
        <v>#N/A</v>
      </c>
      <c r="G795" s="25"/>
      <c r="H795" s="25"/>
      <c r="I795" s="25"/>
      <c r="J795" s="25"/>
      <c r="K795" s="25"/>
      <c r="L795" s="25"/>
      <c r="M795" s="25"/>
      <c r="N795" s="25"/>
      <c r="O795" s="25"/>
      <c r="P795" s="25"/>
      <c r="Q795" s="25"/>
      <c r="R795" s="25"/>
      <c r="S795" s="25"/>
      <c r="T795" s="25"/>
      <c r="U795" s="25"/>
      <c r="V795" s="25"/>
      <c r="W795" s="25"/>
      <c r="X795" s="25"/>
      <c r="Y795" s="25"/>
      <c r="Z795" s="25"/>
    </row>
    <row r="796" spans="1:26" ht="12.75" customHeight="1" x14ac:dyDescent="0.25">
      <c r="A796" s="283"/>
      <c r="B796" s="285"/>
      <c r="C796" s="203"/>
      <c r="D796" s="286">
        <f>VLOOKUP(C796,Itinerario!$D$148:$W$178,18,FALSE)</f>
        <v>0</v>
      </c>
      <c r="E796" s="287">
        <f>VLOOKUP(C796,Itinerario!$D$148:$W$178,19,FALSE)</f>
        <v>0</v>
      </c>
      <c r="F796" s="287" t="e">
        <f>VLOOKUP(C796,Organización_Modular!$F$134:$G$164,2,FALSE)</f>
        <v>#N/A</v>
      </c>
      <c r="G796" s="25"/>
      <c r="H796" s="25"/>
      <c r="I796" s="25"/>
      <c r="J796" s="25"/>
      <c r="K796" s="25"/>
      <c r="L796" s="25"/>
      <c r="M796" s="25"/>
      <c r="N796" s="25"/>
      <c r="O796" s="25"/>
      <c r="P796" s="25"/>
      <c r="Q796" s="25"/>
      <c r="R796" s="25"/>
      <c r="S796" s="25"/>
      <c r="T796" s="25"/>
      <c r="U796" s="25"/>
      <c r="V796" s="25"/>
      <c r="W796" s="25"/>
      <c r="X796" s="25"/>
      <c r="Y796" s="25"/>
      <c r="Z796" s="25"/>
    </row>
    <row r="797" spans="1:26" ht="12.75" customHeight="1" x14ac:dyDescent="0.25">
      <c r="A797" s="283"/>
      <c r="B797" s="285"/>
      <c r="C797" s="203"/>
      <c r="D797" s="286">
        <f>VLOOKUP(C797,Itinerario!$D$148:$W$178,18,FALSE)</f>
        <v>0</v>
      </c>
      <c r="E797" s="287">
        <f>VLOOKUP(C797,Itinerario!$D$148:$W$178,19,FALSE)</f>
        <v>0</v>
      </c>
      <c r="F797" s="287" t="e">
        <f>VLOOKUP(C797,Organización_Modular!$F$134:$G$164,2,FALSE)</f>
        <v>#N/A</v>
      </c>
      <c r="G797" s="25"/>
      <c r="H797" s="25"/>
      <c r="I797" s="25"/>
      <c r="J797" s="25"/>
      <c r="K797" s="25"/>
      <c r="L797" s="25"/>
      <c r="M797" s="25"/>
      <c r="N797" s="25"/>
      <c r="O797" s="25"/>
      <c r="P797" s="25"/>
      <c r="Q797" s="25"/>
      <c r="R797" s="25"/>
      <c r="S797" s="25"/>
      <c r="T797" s="25"/>
      <c r="U797" s="25"/>
      <c r="V797" s="25"/>
      <c r="W797" s="25"/>
      <c r="X797" s="25"/>
      <c r="Y797" s="25"/>
      <c r="Z797" s="25"/>
    </row>
    <row r="798" spans="1:26" ht="12.75" customHeight="1" x14ac:dyDescent="0.25">
      <c r="A798" s="283"/>
      <c r="B798" s="285"/>
      <c r="C798" s="203"/>
      <c r="D798" s="286">
        <f>VLOOKUP(C798,Itinerario!$D$148:$W$178,18,FALSE)</f>
        <v>0</v>
      </c>
      <c r="E798" s="287">
        <f>VLOOKUP(C798,Itinerario!$D$148:$W$178,19,FALSE)</f>
        <v>0</v>
      </c>
      <c r="F798" s="287" t="e">
        <f>VLOOKUP(C798,Organización_Modular!$F$134:$G$164,2,FALSE)</f>
        <v>#N/A</v>
      </c>
      <c r="G798" s="25"/>
      <c r="H798" s="25"/>
      <c r="I798" s="25"/>
      <c r="J798" s="25"/>
      <c r="K798" s="25"/>
      <c r="L798" s="25"/>
      <c r="M798" s="25"/>
      <c r="N798" s="25"/>
      <c r="O798" s="25"/>
      <c r="P798" s="25"/>
      <c r="Q798" s="25"/>
      <c r="R798" s="25"/>
      <c r="S798" s="25"/>
      <c r="T798" s="25"/>
      <c r="U798" s="25"/>
      <c r="V798" s="25"/>
      <c r="W798" s="25"/>
      <c r="X798" s="25"/>
      <c r="Y798" s="25"/>
      <c r="Z798" s="25"/>
    </row>
    <row r="799" spans="1:26" ht="12.75" customHeight="1" x14ac:dyDescent="0.25">
      <c r="A799" s="283"/>
      <c r="B799" s="285"/>
      <c r="C799" s="203"/>
      <c r="D799" s="286">
        <f>VLOOKUP(C799,Itinerario!$D$148:$W$178,18,FALSE)</f>
        <v>0</v>
      </c>
      <c r="E799" s="287">
        <f>VLOOKUP(C799,Itinerario!$D$148:$W$178,19,FALSE)</f>
        <v>0</v>
      </c>
      <c r="F799" s="287" t="e">
        <f>VLOOKUP(C799,Organización_Modular!$F$134:$G$164,2,FALSE)</f>
        <v>#N/A</v>
      </c>
      <c r="G799" s="25"/>
      <c r="H799" s="25"/>
      <c r="I799" s="25"/>
      <c r="J799" s="25"/>
      <c r="K799" s="25"/>
      <c r="L799" s="25"/>
      <c r="M799" s="25"/>
      <c r="N799" s="25"/>
      <c r="O799" s="25"/>
      <c r="P799" s="25"/>
      <c r="Q799" s="25"/>
      <c r="R799" s="25"/>
      <c r="S799" s="25"/>
      <c r="T799" s="25"/>
      <c r="U799" s="25"/>
      <c r="V799" s="25"/>
      <c r="W799" s="25"/>
      <c r="X799" s="25"/>
      <c r="Y799" s="25"/>
      <c r="Z799" s="25"/>
    </row>
    <row r="800" spans="1:26" ht="12.75" customHeight="1" x14ac:dyDescent="0.25">
      <c r="A800" s="283"/>
      <c r="B800" s="285"/>
      <c r="C800" s="203"/>
      <c r="D800" s="286">
        <f>VLOOKUP(C800,Itinerario!$D$148:$W$178,18,FALSE)</f>
        <v>0</v>
      </c>
      <c r="E800" s="287">
        <f>VLOOKUP(C800,Itinerario!$D$148:$W$178,19,FALSE)</f>
        <v>0</v>
      </c>
      <c r="F800" s="287" t="e">
        <f>VLOOKUP(C800,Organización_Modular!$F$134:$G$164,2,FALSE)</f>
        <v>#N/A</v>
      </c>
      <c r="G800" s="25"/>
      <c r="H800" s="25"/>
      <c r="I800" s="25"/>
      <c r="J800" s="25"/>
      <c r="K800" s="25"/>
      <c r="L800" s="25"/>
      <c r="M800" s="25"/>
      <c r="N800" s="25"/>
      <c r="O800" s="25"/>
      <c r="P800" s="25"/>
      <c r="Q800" s="25"/>
      <c r="R800" s="25"/>
      <c r="S800" s="25"/>
      <c r="T800" s="25"/>
      <c r="U800" s="25"/>
      <c r="V800" s="25"/>
      <c r="W800" s="25"/>
      <c r="X800" s="25"/>
      <c r="Y800" s="25"/>
      <c r="Z800" s="25"/>
    </row>
    <row r="801" spans="1:26" ht="12.75" customHeight="1" x14ac:dyDescent="0.25">
      <c r="A801" s="283"/>
      <c r="B801" s="285"/>
      <c r="C801" s="203"/>
      <c r="D801" s="286">
        <f>VLOOKUP(C801,Itinerario!$D$148:$W$178,18,FALSE)</f>
        <v>0</v>
      </c>
      <c r="E801" s="287">
        <f>VLOOKUP(C801,Itinerario!$D$148:$W$178,19,FALSE)</f>
        <v>0</v>
      </c>
      <c r="F801" s="287" t="e">
        <f>VLOOKUP(C801,Organización_Modular!$F$134:$G$164,2,FALSE)</f>
        <v>#N/A</v>
      </c>
      <c r="G801" s="25"/>
      <c r="H801" s="25"/>
      <c r="I801" s="25"/>
      <c r="J801" s="25"/>
      <c r="K801" s="25"/>
      <c r="L801" s="25"/>
      <c r="M801" s="25"/>
      <c r="N801" s="25"/>
      <c r="O801" s="25"/>
      <c r="P801" s="25"/>
      <c r="Q801" s="25"/>
      <c r="R801" s="25"/>
      <c r="S801" s="25"/>
      <c r="T801" s="25"/>
      <c r="U801" s="25"/>
      <c r="V801" s="25"/>
      <c r="W801" s="25"/>
      <c r="X801" s="25"/>
      <c r="Y801" s="25"/>
      <c r="Z801" s="25"/>
    </row>
    <row r="802" spans="1:26" ht="12.75" customHeight="1" x14ac:dyDescent="0.25">
      <c r="A802" s="283"/>
      <c r="B802" s="285"/>
      <c r="C802" s="203"/>
      <c r="D802" s="286">
        <f>VLOOKUP(C802,Itinerario!$D$148:$W$178,18,FALSE)</f>
        <v>0</v>
      </c>
      <c r="E802" s="287">
        <f>VLOOKUP(C802,Itinerario!$D$148:$W$178,19,FALSE)</f>
        <v>0</v>
      </c>
      <c r="F802" s="287" t="e">
        <f>VLOOKUP(C802,Organización_Modular!$F$134:$G$164,2,FALSE)</f>
        <v>#N/A</v>
      </c>
      <c r="G802" s="25"/>
      <c r="H802" s="25"/>
      <c r="I802" s="25"/>
      <c r="J802" s="25"/>
      <c r="K802" s="25"/>
      <c r="L802" s="25"/>
      <c r="M802" s="25"/>
      <c r="N802" s="25"/>
      <c r="O802" s="25"/>
      <c r="P802" s="25"/>
      <c r="Q802" s="25"/>
      <c r="R802" s="25"/>
      <c r="S802" s="25"/>
      <c r="T802" s="25"/>
      <c r="U802" s="25"/>
      <c r="V802" s="25"/>
      <c r="W802" s="25"/>
      <c r="X802" s="25"/>
      <c r="Y802" s="25"/>
      <c r="Z802" s="25"/>
    </row>
    <row r="803" spans="1:26" ht="12.75" customHeight="1" x14ac:dyDescent="0.25">
      <c r="A803" s="283"/>
      <c r="B803" s="285"/>
      <c r="C803" s="203"/>
      <c r="D803" s="286">
        <f>VLOOKUP(C803,Itinerario!$D$148:$W$178,18,FALSE)</f>
        <v>0</v>
      </c>
      <c r="E803" s="287">
        <f>VLOOKUP(C803,Itinerario!$D$148:$W$178,19,FALSE)</f>
        <v>0</v>
      </c>
      <c r="F803" s="287" t="e">
        <f>VLOOKUP(C803,Organización_Modular!$F$134:$G$164,2,FALSE)</f>
        <v>#N/A</v>
      </c>
      <c r="G803" s="25"/>
      <c r="H803" s="25"/>
      <c r="I803" s="25"/>
      <c r="J803" s="25"/>
      <c r="K803" s="25"/>
      <c r="L803" s="25"/>
      <c r="M803" s="25"/>
      <c r="N803" s="25"/>
      <c r="O803" s="25"/>
      <c r="P803" s="25"/>
      <c r="Q803" s="25"/>
      <c r="R803" s="25"/>
      <c r="S803" s="25"/>
      <c r="T803" s="25"/>
      <c r="U803" s="25"/>
      <c r="V803" s="25"/>
      <c r="W803" s="25"/>
      <c r="X803" s="25"/>
      <c r="Y803" s="25"/>
      <c r="Z803" s="25"/>
    </row>
    <row r="804" spans="1:26" ht="12.75" customHeight="1" x14ac:dyDescent="0.25">
      <c r="A804" s="283"/>
      <c r="B804" s="285"/>
      <c r="C804" s="203"/>
      <c r="D804" s="286">
        <f>VLOOKUP(C804,Itinerario!$D$148:$W$178,18,FALSE)</f>
        <v>0</v>
      </c>
      <c r="E804" s="287">
        <f>VLOOKUP(C804,Itinerario!$D$148:$W$178,19,FALSE)</f>
        <v>0</v>
      </c>
      <c r="F804" s="287" t="e">
        <f>VLOOKUP(C804,Organización_Modular!$F$134:$G$164,2,FALSE)</f>
        <v>#N/A</v>
      </c>
      <c r="G804" s="25"/>
      <c r="H804" s="25"/>
      <c r="I804" s="25"/>
      <c r="J804" s="25"/>
      <c r="K804" s="25"/>
      <c r="L804" s="25"/>
      <c r="M804" s="25"/>
      <c r="N804" s="25"/>
      <c r="O804" s="25"/>
      <c r="P804" s="25"/>
      <c r="Q804" s="25"/>
      <c r="R804" s="25"/>
      <c r="S804" s="25"/>
      <c r="T804" s="25"/>
      <c r="U804" s="25"/>
      <c r="V804" s="25"/>
      <c r="W804" s="25"/>
      <c r="X804" s="25"/>
      <c r="Y804" s="25"/>
      <c r="Z804" s="25"/>
    </row>
    <row r="805" spans="1:26" ht="12.75" customHeight="1" x14ac:dyDescent="0.25">
      <c r="A805" s="283"/>
      <c r="B805" s="285"/>
      <c r="C805" s="203"/>
      <c r="D805" s="286">
        <f>VLOOKUP(C805,Itinerario!$D$148:$W$178,18,FALSE)</f>
        <v>0</v>
      </c>
      <c r="E805" s="287">
        <f>VLOOKUP(C805,Itinerario!$D$148:$W$178,19,FALSE)</f>
        <v>0</v>
      </c>
      <c r="F805" s="287" t="e">
        <f>VLOOKUP(C805,Organización_Modular!$F$134:$G$164,2,FALSE)</f>
        <v>#N/A</v>
      </c>
      <c r="G805" s="25"/>
      <c r="H805" s="25"/>
      <c r="I805" s="25"/>
      <c r="J805" s="25"/>
      <c r="K805" s="25"/>
      <c r="L805" s="25"/>
      <c r="M805" s="25"/>
      <c r="N805" s="25"/>
      <c r="O805" s="25"/>
      <c r="P805" s="25"/>
      <c r="Q805" s="25"/>
      <c r="R805" s="25"/>
      <c r="S805" s="25"/>
      <c r="T805" s="25"/>
      <c r="U805" s="25"/>
      <c r="V805" s="25"/>
      <c r="W805" s="25"/>
      <c r="X805" s="25"/>
      <c r="Y805" s="25"/>
      <c r="Z805" s="25"/>
    </row>
    <row r="806" spans="1:26" ht="12.75" customHeight="1" x14ac:dyDescent="0.25">
      <c r="A806" s="283"/>
      <c r="B806" s="285"/>
      <c r="C806" s="203"/>
      <c r="D806" s="286">
        <f>VLOOKUP(C806,Itinerario!$D$148:$W$178,18,FALSE)</f>
        <v>0</v>
      </c>
      <c r="E806" s="287">
        <f>VLOOKUP(C806,Itinerario!$D$148:$W$178,19,FALSE)</f>
        <v>0</v>
      </c>
      <c r="F806" s="287" t="e">
        <f>VLOOKUP(C806,Organización_Modular!$F$134:$G$164,2,FALSE)</f>
        <v>#N/A</v>
      </c>
      <c r="G806" s="25"/>
      <c r="H806" s="25"/>
      <c r="I806" s="25"/>
      <c r="J806" s="25"/>
      <c r="K806" s="25"/>
      <c r="L806" s="25"/>
      <c r="M806" s="25"/>
      <c r="N806" s="25"/>
      <c r="O806" s="25"/>
      <c r="P806" s="25"/>
      <c r="Q806" s="25"/>
      <c r="R806" s="25"/>
      <c r="S806" s="25"/>
      <c r="T806" s="25"/>
      <c r="U806" s="25"/>
      <c r="V806" s="25"/>
      <c r="W806" s="25"/>
      <c r="X806" s="25"/>
      <c r="Y806" s="25"/>
      <c r="Z806" s="25"/>
    </row>
    <row r="807" spans="1:26" ht="12.75" customHeight="1" x14ac:dyDescent="0.25">
      <c r="A807" s="283"/>
      <c r="B807" s="285"/>
      <c r="C807" s="203"/>
      <c r="D807" s="286">
        <f>VLOOKUP(C807,Itinerario!$D$148:$W$178,18,FALSE)</f>
        <v>0</v>
      </c>
      <c r="E807" s="287">
        <f>VLOOKUP(C807,Itinerario!$D$148:$W$178,19,FALSE)</f>
        <v>0</v>
      </c>
      <c r="F807" s="287" t="e">
        <f>VLOOKUP(C807,Organización_Modular!$F$134:$G$164,2,FALSE)</f>
        <v>#N/A</v>
      </c>
      <c r="G807" s="25"/>
      <c r="H807" s="25"/>
      <c r="I807" s="25"/>
      <c r="J807" s="25"/>
      <c r="K807" s="25"/>
      <c r="L807" s="25"/>
      <c r="M807" s="25"/>
      <c r="N807" s="25"/>
      <c r="O807" s="25"/>
      <c r="P807" s="25"/>
      <c r="Q807" s="25"/>
      <c r="R807" s="25"/>
      <c r="S807" s="25"/>
      <c r="T807" s="25"/>
      <c r="U807" s="25"/>
      <c r="V807" s="25"/>
      <c r="W807" s="25"/>
      <c r="X807" s="25"/>
      <c r="Y807" s="25"/>
      <c r="Z807" s="25"/>
    </row>
    <row r="808" spans="1:26" ht="12.75" customHeight="1" x14ac:dyDescent="0.25">
      <c r="A808" s="283"/>
      <c r="B808" s="285"/>
      <c r="C808" s="203"/>
      <c r="D808" s="286">
        <f>VLOOKUP(C808,Itinerario!$D$148:$W$178,18,FALSE)</f>
        <v>0</v>
      </c>
      <c r="E808" s="287">
        <f>VLOOKUP(C808,Itinerario!$D$148:$W$178,19,FALSE)</f>
        <v>0</v>
      </c>
      <c r="F808" s="287" t="e">
        <f>VLOOKUP(C808,Organización_Modular!$F$134:$G$164,2,FALSE)</f>
        <v>#N/A</v>
      </c>
      <c r="G808" s="25"/>
      <c r="H808" s="25"/>
      <c r="I808" s="25"/>
      <c r="J808" s="25"/>
      <c r="K808" s="25"/>
      <c r="L808" s="25"/>
      <c r="M808" s="25"/>
      <c r="N808" s="25"/>
      <c r="O808" s="25"/>
      <c r="P808" s="25"/>
      <c r="Q808" s="25"/>
      <c r="R808" s="25"/>
      <c r="S808" s="25"/>
      <c r="T808" s="25"/>
      <c r="U808" s="25"/>
      <c r="V808" s="25"/>
      <c r="W808" s="25"/>
      <c r="X808" s="25"/>
      <c r="Y808" s="25"/>
      <c r="Z808" s="25"/>
    </row>
    <row r="809" spans="1:26" ht="12.75" customHeight="1" x14ac:dyDescent="0.25">
      <c r="A809" s="283"/>
      <c r="B809" s="285"/>
      <c r="C809" s="203"/>
      <c r="D809" s="286">
        <f>VLOOKUP(C809,Itinerario!$D$148:$W$178,18,FALSE)</f>
        <v>0</v>
      </c>
      <c r="E809" s="287">
        <f>VLOOKUP(C809,Itinerario!$D$148:$W$178,19,FALSE)</f>
        <v>0</v>
      </c>
      <c r="F809" s="287" t="e">
        <f>VLOOKUP(C809,Organización_Modular!$F$134:$G$164,2,FALSE)</f>
        <v>#N/A</v>
      </c>
      <c r="G809" s="25"/>
      <c r="H809" s="25"/>
      <c r="I809" s="25"/>
      <c r="J809" s="25"/>
      <c r="K809" s="25"/>
      <c r="L809" s="25"/>
      <c r="M809" s="25"/>
      <c r="N809" s="25"/>
      <c r="O809" s="25"/>
      <c r="P809" s="25"/>
      <c r="Q809" s="25"/>
      <c r="R809" s="25"/>
      <c r="S809" s="25"/>
      <c r="T809" s="25"/>
      <c r="U809" s="25"/>
      <c r="V809" s="25"/>
      <c r="W809" s="25"/>
      <c r="X809" s="25"/>
      <c r="Y809" s="25"/>
      <c r="Z809" s="25"/>
    </row>
    <row r="810" spans="1:26" ht="12.75" customHeight="1" x14ac:dyDescent="0.25">
      <c r="A810" s="283"/>
      <c r="B810" s="285"/>
      <c r="C810" s="203"/>
      <c r="D810" s="286">
        <f>VLOOKUP(C810,Itinerario!$D$148:$W$178,18,FALSE)</f>
        <v>0</v>
      </c>
      <c r="E810" s="287">
        <f>VLOOKUP(C810,Itinerario!$D$148:$W$178,19,FALSE)</f>
        <v>0</v>
      </c>
      <c r="F810" s="287" t="e">
        <f>VLOOKUP(C810,Organización_Modular!$F$134:$G$164,2,FALSE)</f>
        <v>#N/A</v>
      </c>
      <c r="G810" s="25"/>
      <c r="H810" s="25"/>
      <c r="I810" s="25"/>
      <c r="J810" s="25"/>
      <c r="K810" s="25"/>
      <c r="L810" s="25"/>
      <c r="M810" s="25"/>
      <c r="N810" s="25"/>
      <c r="O810" s="25"/>
      <c r="P810" s="25"/>
      <c r="Q810" s="25"/>
      <c r="R810" s="25"/>
      <c r="S810" s="25"/>
      <c r="T810" s="25"/>
      <c r="U810" s="25"/>
      <c r="V810" s="25"/>
      <c r="W810" s="25"/>
      <c r="X810" s="25"/>
      <c r="Y810" s="25"/>
      <c r="Z810" s="25"/>
    </row>
    <row r="811" spans="1:26" ht="12.75" customHeight="1" x14ac:dyDescent="0.25">
      <c r="A811" s="283"/>
      <c r="B811" s="285"/>
      <c r="C811" s="203"/>
      <c r="D811" s="286">
        <f>VLOOKUP(C811,Itinerario!$D$148:$W$178,18,FALSE)</f>
        <v>0</v>
      </c>
      <c r="E811" s="287">
        <f>VLOOKUP(C811,Itinerario!$D$148:$W$178,19,FALSE)</f>
        <v>0</v>
      </c>
      <c r="F811" s="287" t="e">
        <f>VLOOKUP(C811,Organización_Modular!$F$134:$G$164,2,FALSE)</f>
        <v>#N/A</v>
      </c>
      <c r="G811" s="25"/>
      <c r="H811" s="25"/>
      <c r="I811" s="25"/>
      <c r="J811" s="25"/>
      <c r="K811" s="25"/>
      <c r="L811" s="25"/>
      <c r="M811" s="25"/>
      <c r="N811" s="25"/>
      <c r="O811" s="25"/>
      <c r="P811" s="25"/>
      <c r="Q811" s="25"/>
      <c r="R811" s="25"/>
      <c r="S811" s="25"/>
      <c r="T811" s="25"/>
      <c r="U811" s="25"/>
      <c r="V811" s="25"/>
      <c r="W811" s="25"/>
      <c r="X811" s="25"/>
      <c r="Y811" s="25"/>
      <c r="Z811" s="25"/>
    </row>
    <row r="812" spans="1:26" ht="12.75" customHeight="1" x14ac:dyDescent="0.25">
      <c r="A812" s="283"/>
      <c r="B812" s="285"/>
      <c r="C812" s="203"/>
      <c r="D812" s="286">
        <f>VLOOKUP(C812,Itinerario!$D$148:$W$178,18,FALSE)</f>
        <v>0</v>
      </c>
      <c r="E812" s="287">
        <f>VLOOKUP(C812,Itinerario!$D$148:$W$178,19,FALSE)</f>
        <v>0</v>
      </c>
      <c r="F812" s="287" t="e">
        <f>VLOOKUP(C812,Organización_Modular!$F$134:$G$164,2,FALSE)</f>
        <v>#N/A</v>
      </c>
      <c r="G812" s="25"/>
      <c r="H812" s="25"/>
      <c r="I812" s="25"/>
      <c r="J812" s="25"/>
      <c r="K812" s="25"/>
      <c r="L812" s="25"/>
      <c r="M812" s="25"/>
      <c r="N812" s="25"/>
      <c r="O812" s="25"/>
      <c r="P812" s="25"/>
      <c r="Q812" s="25"/>
      <c r="R812" s="25"/>
      <c r="S812" s="25"/>
      <c r="T812" s="25"/>
      <c r="U812" s="25"/>
      <c r="V812" s="25"/>
      <c r="W812" s="25"/>
      <c r="X812" s="25"/>
      <c r="Y812" s="25"/>
      <c r="Z812" s="25"/>
    </row>
    <row r="813" spans="1:26" ht="12.75" customHeight="1" x14ac:dyDescent="0.25">
      <c r="A813" s="283"/>
      <c r="B813" s="285"/>
      <c r="C813" s="203"/>
      <c r="D813" s="286">
        <f>VLOOKUP(C813,Itinerario!$D$148:$W$178,18,FALSE)</f>
        <v>0</v>
      </c>
      <c r="E813" s="287">
        <f>VLOOKUP(C813,Itinerario!$D$148:$W$178,19,FALSE)</f>
        <v>0</v>
      </c>
      <c r="F813" s="287" t="e">
        <f>VLOOKUP(C813,Organización_Modular!$F$134:$G$164,2,FALSE)</f>
        <v>#N/A</v>
      </c>
      <c r="G813" s="25"/>
      <c r="H813" s="25"/>
      <c r="I813" s="25"/>
      <c r="J813" s="25"/>
      <c r="K813" s="25"/>
      <c r="L813" s="25"/>
      <c r="M813" s="25"/>
      <c r="N813" s="25"/>
      <c r="O813" s="25"/>
      <c r="P813" s="25"/>
      <c r="Q813" s="25"/>
      <c r="R813" s="25"/>
      <c r="S813" s="25"/>
      <c r="T813" s="25"/>
      <c r="U813" s="25"/>
      <c r="V813" s="25"/>
      <c r="W813" s="25"/>
      <c r="X813" s="25"/>
      <c r="Y813" s="25"/>
      <c r="Z813" s="25"/>
    </row>
    <row r="814" spans="1:26" ht="12.75" customHeight="1" x14ac:dyDescent="0.25">
      <c r="A814" s="283"/>
      <c r="B814" s="285"/>
      <c r="C814" s="203"/>
      <c r="D814" s="286">
        <f>VLOOKUP(C814,Itinerario!$D$148:$W$178,18,FALSE)</f>
        <v>0</v>
      </c>
      <c r="E814" s="287">
        <f>VLOOKUP(C814,Itinerario!$D$148:$W$178,19,FALSE)</f>
        <v>0</v>
      </c>
      <c r="F814" s="287" t="e">
        <f>VLOOKUP(C814,Organización_Modular!$F$134:$G$164,2,FALSE)</f>
        <v>#N/A</v>
      </c>
      <c r="G814" s="25"/>
      <c r="H814" s="25"/>
      <c r="I814" s="25"/>
      <c r="J814" s="25"/>
      <c r="K814" s="25"/>
      <c r="L814" s="25"/>
      <c r="M814" s="25"/>
      <c r="N814" s="25"/>
      <c r="O814" s="25"/>
      <c r="P814" s="25"/>
      <c r="Q814" s="25"/>
      <c r="R814" s="25"/>
      <c r="S814" s="25"/>
      <c r="T814" s="25"/>
      <c r="U814" s="25"/>
      <c r="V814" s="25"/>
      <c r="W814" s="25"/>
      <c r="X814" s="25"/>
      <c r="Y814" s="25"/>
      <c r="Z814" s="25"/>
    </row>
    <row r="815" spans="1:26" ht="12.75" customHeight="1" x14ac:dyDescent="0.25">
      <c r="A815" s="283"/>
      <c r="B815" s="285"/>
      <c r="C815" s="203"/>
      <c r="D815" s="286">
        <f>VLOOKUP(C815,Itinerario!$D$148:$W$178,18,FALSE)</f>
        <v>0</v>
      </c>
      <c r="E815" s="287">
        <f>VLOOKUP(C815,Itinerario!$D$148:$W$178,19,FALSE)</f>
        <v>0</v>
      </c>
      <c r="F815" s="287" t="e">
        <f>VLOOKUP(C815,Organización_Modular!$F$134:$G$164,2,FALSE)</f>
        <v>#N/A</v>
      </c>
      <c r="G815" s="25"/>
      <c r="H815" s="25"/>
      <c r="I815" s="25"/>
      <c r="J815" s="25"/>
      <c r="K815" s="25"/>
      <c r="L815" s="25"/>
      <c r="M815" s="25"/>
      <c r="N815" s="25"/>
      <c r="O815" s="25"/>
      <c r="P815" s="25"/>
      <c r="Q815" s="25"/>
      <c r="R815" s="25"/>
      <c r="S815" s="25"/>
      <c r="T815" s="25"/>
      <c r="U815" s="25"/>
      <c r="V815" s="25"/>
      <c r="W815" s="25"/>
      <c r="X815" s="25"/>
      <c r="Y815" s="25"/>
      <c r="Z815" s="25"/>
    </row>
    <row r="816" spans="1:26" ht="12.75" customHeight="1" x14ac:dyDescent="0.25">
      <c r="A816" s="283"/>
      <c r="B816" s="285"/>
      <c r="C816" s="203"/>
      <c r="D816" s="286">
        <f>VLOOKUP(C816,Itinerario!$D$148:$W$178,18,FALSE)</f>
        <v>0</v>
      </c>
      <c r="E816" s="287">
        <f>VLOOKUP(C816,Itinerario!$D$148:$W$178,19,FALSE)</f>
        <v>0</v>
      </c>
      <c r="F816" s="287" t="e">
        <f>VLOOKUP(C816,Organización_Modular!$F$134:$G$164,2,FALSE)</f>
        <v>#N/A</v>
      </c>
      <c r="G816" s="25"/>
      <c r="H816" s="25"/>
      <c r="I816" s="25"/>
      <c r="J816" s="25"/>
      <c r="K816" s="25"/>
      <c r="L816" s="25"/>
      <c r="M816" s="25"/>
      <c r="N816" s="25"/>
      <c r="O816" s="25"/>
      <c r="P816" s="25"/>
      <c r="Q816" s="25"/>
      <c r="R816" s="25"/>
      <c r="S816" s="25"/>
      <c r="T816" s="25"/>
      <c r="U816" s="25"/>
      <c r="V816" s="25"/>
      <c r="W816" s="25"/>
      <c r="X816" s="25"/>
      <c r="Y816" s="25"/>
      <c r="Z816" s="25"/>
    </row>
    <row r="817" spans="1:26" ht="12.75" customHeight="1" x14ac:dyDescent="0.25">
      <c r="A817" s="283"/>
      <c r="B817" s="285"/>
      <c r="C817" s="203"/>
      <c r="D817" s="286">
        <f>VLOOKUP(C817,Itinerario!$D$148:$W$178,18,FALSE)</f>
        <v>0</v>
      </c>
      <c r="E817" s="287">
        <f>VLOOKUP(C817,Itinerario!$D$148:$W$178,19,FALSE)</f>
        <v>0</v>
      </c>
      <c r="F817" s="287" t="e">
        <f>VLOOKUP(C817,Organización_Modular!$F$134:$G$164,2,FALSE)</f>
        <v>#N/A</v>
      </c>
      <c r="G817" s="25"/>
      <c r="H817" s="25"/>
      <c r="I817" s="25"/>
      <c r="J817" s="25"/>
      <c r="K817" s="25"/>
      <c r="L817" s="25"/>
      <c r="M817" s="25"/>
      <c r="N817" s="25"/>
      <c r="O817" s="25"/>
      <c r="P817" s="25"/>
      <c r="Q817" s="25"/>
      <c r="R817" s="25"/>
      <c r="S817" s="25"/>
      <c r="T817" s="25"/>
      <c r="U817" s="25"/>
      <c r="V817" s="25"/>
      <c r="W817" s="25"/>
      <c r="X817" s="25"/>
      <c r="Y817" s="25"/>
      <c r="Z817" s="25"/>
    </row>
    <row r="818" spans="1:26" ht="12.75" customHeight="1" x14ac:dyDescent="0.25">
      <c r="A818" s="283"/>
      <c r="B818" s="285"/>
      <c r="C818" s="203"/>
      <c r="D818" s="286">
        <f>VLOOKUP(C818,Itinerario!$D$148:$W$178,18,FALSE)</f>
        <v>0</v>
      </c>
      <c r="E818" s="287">
        <f>VLOOKUP(C818,Itinerario!$D$148:$W$178,19,FALSE)</f>
        <v>0</v>
      </c>
      <c r="F818" s="287" t="e">
        <f>VLOOKUP(C818,Organización_Modular!$F$134:$G$164,2,FALSE)</f>
        <v>#N/A</v>
      </c>
      <c r="G818" s="25"/>
      <c r="H818" s="25"/>
      <c r="I818" s="25"/>
      <c r="J818" s="25"/>
      <c r="K818" s="25"/>
      <c r="L818" s="25"/>
      <c r="M818" s="25"/>
      <c r="N818" s="25"/>
      <c r="O818" s="25"/>
      <c r="P818" s="25"/>
      <c r="Q818" s="25"/>
      <c r="R818" s="25"/>
      <c r="S818" s="25"/>
      <c r="T818" s="25"/>
      <c r="U818" s="25"/>
      <c r="V818" s="25"/>
      <c r="W818" s="25"/>
      <c r="X818" s="25"/>
      <c r="Y818" s="25"/>
      <c r="Z818" s="25"/>
    </row>
    <row r="819" spans="1:26" ht="12.75" customHeight="1" x14ac:dyDescent="0.25">
      <c r="A819" s="283"/>
      <c r="B819" s="285"/>
      <c r="C819" s="203"/>
      <c r="D819" s="286">
        <f>VLOOKUP(C819,Itinerario!$D$148:$W$178,18,FALSE)</f>
        <v>0</v>
      </c>
      <c r="E819" s="287">
        <f>VLOOKUP(C819,Itinerario!$D$148:$W$178,19,FALSE)</f>
        <v>0</v>
      </c>
      <c r="F819" s="287" t="e">
        <f>VLOOKUP(C819,Organización_Modular!$F$134:$G$164,2,FALSE)</f>
        <v>#N/A</v>
      </c>
      <c r="G819" s="25"/>
      <c r="H819" s="25"/>
      <c r="I819" s="25"/>
      <c r="J819" s="25"/>
      <c r="K819" s="25"/>
      <c r="L819" s="25"/>
      <c r="M819" s="25"/>
      <c r="N819" s="25"/>
      <c r="O819" s="25"/>
      <c r="P819" s="25"/>
      <c r="Q819" s="25"/>
      <c r="R819" s="25"/>
      <c r="S819" s="25"/>
      <c r="T819" s="25"/>
      <c r="U819" s="25"/>
      <c r="V819" s="25"/>
      <c r="W819" s="25"/>
      <c r="X819" s="25"/>
      <c r="Y819" s="25"/>
      <c r="Z819" s="25"/>
    </row>
    <row r="820" spans="1:26" ht="12.75" customHeight="1" x14ac:dyDescent="0.25">
      <c r="A820" s="283"/>
      <c r="B820" s="285"/>
      <c r="C820" s="203"/>
      <c r="D820" s="286">
        <f>VLOOKUP(C820,Itinerario!$D$148:$W$178,18,FALSE)</f>
        <v>0</v>
      </c>
      <c r="E820" s="287">
        <f>VLOOKUP(C820,Itinerario!$D$148:$W$178,19,FALSE)</f>
        <v>0</v>
      </c>
      <c r="F820" s="287" t="e">
        <f>VLOOKUP(C820,Organización_Modular!$F$134:$G$164,2,FALSE)</f>
        <v>#N/A</v>
      </c>
      <c r="G820" s="25"/>
      <c r="H820" s="25"/>
      <c r="I820" s="25"/>
      <c r="J820" s="25"/>
      <c r="K820" s="25"/>
      <c r="L820" s="25"/>
      <c r="M820" s="25"/>
      <c r="N820" s="25"/>
      <c r="O820" s="25"/>
      <c r="P820" s="25"/>
      <c r="Q820" s="25"/>
      <c r="R820" s="25"/>
      <c r="S820" s="25"/>
      <c r="T820" s="25"/>
      <c r="U820" s="25"/>
      <c r="V820" s="25"/>
      <c r="W820" s="25"/>
      <c r="X820" s="25"/>
      <c r="Y820" s="25"/>
      <c r="Z820" s="25"/>
    </row>
    <row r="821" spans="1:26" ht="12.75" customHeight="1" x14ac:dyDescent="0.25">
      <c r="A821" s="283"/>
      <c r="B821" s="285"/>
      <c r="C821" s="203"/>
      <c r="D821" s="286">
        <f>VLOOKUP(C821,Itinerario!$D$148:$W$178,18,FALSE)</f>
        <v>0</v>
      </c>
      <c r="E821" s="287">
        <f>VLOOKUP(C821,Itinerario!$D$148:$W$178,19,FALSE)</f>
        <v>0</v>
      </c>
      <c r="F821" s="287" t="e">
        <f>VLOOKUP(C821,Organización_Modular!$F$134:$G$164,2,FALSE)</f>
        <v>#N/A</v>
      </c>
      <c r="G821" s="25"/>
      <c r="H821" s="25"/>
      <c r="I821" s="25"/>
      <c r="J821" s="25"/>
      <c r="K821" s="25"/>
      <c r="L821" s="25"/>
      <c r="M821" s="25"/>
      <c r="N821" s="25"/>
      <c r="O821" s="25"/>
      <c r="P821" s="25"/>
      <c r="Q821" s="25"/>
      <c r="R821" s="25"/>
      <c r="S821" s="25"/>
      <c r="T821" s="25"/>
      <c r="U821" s="25"/>
      <c r="V821" s="25"/>
      <c r="W821" s="25"/>
      <c r="X821" s="25"/>
      <c r="Y821" s="25"/>
      <c r="Z821" s="25"/>
    </row>
    <row r="822" spans="1:26" ht="12.75" customHeight="1" x14ac:dyDescent="0.25">
      <c r="A822" s="283"/>
      <c r="B822" s="285"/>
      <c r="C822" s="203"/>
      <c r="D822" s="286">
        <f>VLOOKUP(C822,Itinerario!$D$148:$W$178,18,FALSE)</f>
        <v>0</v>
      </c>
      <c r="E822" s="287">
        <f>VLOOKUP(C822,Itinerario!$D$148:$W$178,19,FALSE)</f>
        <v>0</v>
      </c>
      <c r="F822" s="287" t="e">
        <f>VLOOKUP(C822,Organización_Modular!$F$134:$G$164,2,FALSE)</f>
        <v>#N/A</v>
      </c>
      <c r="G822" s="25"/>
      <c r="H822" s="25"/>
      <c r="I822" s="25"/>
      <c r="J822" s="25"/>
      <c r="K822" s="25"/>
      <c r="L822" s="25"/>
      <c r="M822" s="25"/>
      <c r="N822" s="25"/>
      <c r="O822" s="25"/>
      <c r="P822" s="25"/>
      <c r="Q822" s="25"/>
      <c r="R822" s="25"/>
      <c r="S822" s="25"/>
      <c r="T822" s="25"/>
      <c r="U822" s="25"/>
      <c r="V822" s="25"/>
      <c r="W822" s="25"/>
      <c r="X822" s="25"/>
      <c r="Y822" s="25"/>
      <c r="Z822" s="25"/>
    </row>
    <row r="823" spans="1:26" ht="12.75" customHeight="1" x14ac:dyDescent="0.25">
      <c r="A823" s="283"/>
      <c r="B823" s="285"/>
      <c r="C823" s="203"/>
      <c r="D823" s="286">
        <f>VLOOKUP(C823,Itinerario!$D$148:$W$178,18,FALSE)</f>
        <v>0</v>
      </c>
      <c r="E823" s="287">
        <f>VLOOKUP(C823,Itinerario!$D$148:$W$178,19,FALSE)</f>
        <v>0</v>
      </c>
      <c r="F823" s="287" t="e">
        <f>VLOOKUP(C823,Organización_Modular!$F$134:$G$164,2,FALSE)</f>
        <v>#N/A</v>
      </c>
      <c r="G823" s="25"/>
      <c r="H823" s="25"/>
      <c r="I823" s="25"/>
      <c r="J823" s="25"/>
      <c r="K823" s="25"/>
      <c r="L823" s="25"/>
      <c r="M823" s="25"/>
      <c r="N823" s="25"/>
      <c r="O823" s="25"/>
      <c r="P823" s="25"/>
      <c r="Q823" s="25"/>
      <c r="R823" s="25"/>
      <c r="S823" s="25"/>
      <c r="T823" s="25"/>
      <c r="U823" s="25"/>
      <c r="V823" s="25"/>
      <c r="W823" s="25"/>
      <c r="X823" s="25"/>
      <c r="Y823" s="25"/>
      <c r="Z823" s="25"/>
    </row>
    <row r="824" spans="1:26" ht="12.75" customHeight="1" x14ac:dyDescent="0.25">
      <c r="A824" s="283"/>
      <c r="B824" s="285"/>
      <c r="C824" s="203"/>
      <c r="D824" s="286">
        <f>VLOOKUP(C824,Itinerario!$D$148:$W$178,18,FALSE)</f>
        <v>0</v>
      </c>
      <c r="E824" s="287">
        <f>VLOOKUP(C824,Itinerario!$D$148:$W$178,19,FALSE)</f>
        <v>0</v>
      </c>
      <c r="F824" s="287" t="e">
        <f>VLOOKUP(C824,Organización_Modular!$F$134:$G$164,2,FALSE)</f>
        <v>#N/A</v>
      </c>
      <c r="G824" s="25"/>
      <c r="H824" s="25"/>
      <c r="I824" s="25"/>
      <c r="J824" s="25"/>
      <c r="K824" s="25"/>
      <c r="L824" s="25"/>
      <c r="M824" s="25"/>
      <c r="N824" s="25"/>
      <c r="O824" s="25"/>
      <c r="P824" s="25"/>
      <c r="Q824" s="25"/>
      <c r="R824" s="25"/>
      <c r="S824" s="25"/>
      <c r="T824" s="25"/>
      <c r="U824" s="25"/>
      <c r="V824" s="25"/>
      <c r="W824" s="25"/>
      <c r="X824" s="25"/>
      <c r="Y824" s="25"/>
      <c r="Z824" s="25"/>
    </row>
    <row r="825" spans="1:26" ht="12.75" customHeight="1" x14ac:dyDescent="0.25">
      <c r="A825" s="283"/>
      <c r="B825" s="285"/>
      <c r="C825" s="203"/>
      <c r="D825" s="286">
        <f>VLOOKUP(C825,Itinerario!$D$148:$W$178,18,FALSE)</f>
        <v>0</v>
      </c>
      <c r="E825" s="287">
        <f>VLOOKUP(C825,Itinerario!$D$148:$W$178,19,FALSE)</f>
        <v>0</v>
      </c>
      <c r="F825" s="287" t="e">
        <f>VLOOKUP(C825,Organización_Modular!$F$134:$G$164,2,FALSE)</f>
        <v>#N/A</v>
      </c>
      <c r="G825" s="25"/>
      <c r="H825" s="25"/>
      <c r="I825" s="25"/>
      <c r="J825" s="25"/>
      <c r="K825" s="25"/>
      <c r="L825" s="25"/>
      <c r="M825" s="25"/>
      <c r="N825" s="25"/>
      <c r="O825" s="25"/>
      <c r="P825" s="25"/>
      <c r="Q825" s="25"/>
      <c r="R825" s="25"/>
      <c r="S825" s="25"/>
      <c r="T825" s="25"/>
      <c r="U825" s="25"/>
      <c r="V825" s="25"/>
      <c r="W825" s="25"/>
      <c r="X825" s="25"/>
      <c r="Y825" s="25"/>
      <c r="Z825" s="25"/>
    </row>
    <row r="826" spans="1:26" ht="12.75" customHeight="1" x14ac:dyDescent="0.25">
      <c r="A826" s="283"/>
      <c r="B826" s="285"/>
      <c r="C826" s="203"/>
      <c r="D826" s="286">
        <f>VLOOKUP(C826,Itinerario!$D$148:$W$178,18,FALSE)</f>
        <v>0</v>
      </c>
      <c r="E826" s="287">
        <f>VLOOKUP(C826,Itinerario!$D$148:$W$178,19,FALSE)</f>
        <v>0</v>
      </c>
      <c r="F826" s="287" t="e">
        <f>VLOOKUP(C826,Organización_Modular!$F$134:$G$164,2,FALSE)</f>
        <v>#N/A</v>
      </c>
      <c r="G826" s="25"/>
      <c r="H826" s="25"/>
      <c r="I826" s="25"/>
      <c r="J826" s="25"/>
      <c r="K826" s="25"/>
      <c r="L826" s="25"/>
      <c r="M826" s="25"/>
      <c r="N826" s="25"/>
      <c r="O826" s="25"/>
      <c r="P826" s="25"/>
      <c r="Q826" s="25"/>
      <c r="R826" s="25"/>
      <c r="S826" s="25"/>
      <c r="T826" s="25"/>
      <c r="U826" s="25"/>
      <c r="V826" s="25"/>
      <c r="W826" s="25"/>
      <c r="X826" s="25"/>
      <c r="Y826" s="25"/>
      <c r="Z826" s="25"/>
    </row>
    <row r="827" spans="1:26" ht="12.75" customHeight="1" x14ac:dyDescent="0.25">
      <c r="A827" s="283"/>
      <c r="B827" s="285"/>
      <c r="C827" s="203"/>
      <c r="D827" s="286">
        <f>VLOOKUP(C827,Itinerario!$D$148:$W$178,18,FALSE)</f>
        <v>0</v>
      </c>
      <c r="E827" s="287">
        <f>VLOOKUP(C827,Itinerario!$D$148:$W$178,19,FALSE)</f>
        <v>0</v>
      </c>
      <c r="F827" s="287" t="e">
        <f>VLOOKUP(C827,Organización_Modular!$F$134:$G$164,2,FALSE)</f>
        <v>#N/A</v>
      </c>
      <c r="G827" s="25"/>
      <c r="H827" s="25"/>
      <c r="I827" s="25"/>
      <c r="J827" s="25"/>
      <c r="K827" s="25"/>
      <c r="L827" s="25"/>
      <c r="M827" s="25"/>
      <c r="N827" s="25"/>
      <c r="O827" s="25"/>
      <c r="P827" s="25"/>
      <c r="Q827" s="25"/>
      <c r="R827" s="25"/>
      <c r="S827" s="25"/>
      <c r="T827" s="25"/>
      <c r="U827" s="25"/>
      <c r="V827" s="25"/>
      <c r="W827" s="25"/>
      <c r="X827" s="25"/>
      <c r="Y827" s="25"/>
      <c r="Z827" s="25"/>
    </row>
    <row r="828" spans="1:26" ht="12.75" customHeight="1" x14ac:dyDescent="0.25">
      <c r="A828" s="283"/>
      <c r="B828" s="285"/>
      <c r="C828" s="203"/>
      <c r="D828" s="286">
        <f>VLOOKUP(C828,Itinerario!$D$148:$W$178,18,FALSE)</f>
        <v>0</v>
      </c>
      <c r="E828" s="287">
        <f>VLOOKUP(C828,Itinerario!$D$148:$W$178,19,FALSE)</f>
        <v>0</v>
      </c>
      <c r="F828" s="287" t="e">
        <f>VLOOKUP(C828,Organización_Modular!$F$134:$G$164,2,FALSE)</f>
        <v>#N/A</v>
      </c>
      <c r="G828" s="25"/>
      <c r="H828" s="25"/>
      <c r="I828" s="25"/>
      <c r="J828" s="25"/>
      <c r="K828" s="25"/>
      <c r="L828" s="25"/>
      <c r="M828" s="25"/>
      <c r="N828" s="25"/>
      <c r="O828" s="25"/>
      <c r="P828" s="25"/>
      <c r="Q828" s="25"/>
      <c r="R828" s="25"/>
      <c r="S828" s="25"/>
      <c r="T828" s="25"/>
      <c r="U828" s="25"/>
      <c r="V828" s="25"/>
      <c r="W828" s="25"/>
      <c r="X828" s="25"/>
      <c r="Y828" s="25"/>
      <c r="Z828" s="25"/>
    </row>
    <row r="829" spans="1:26" ht="12.75" customHeight="1" x14ac:dyDescent="0.25">
      <c r="A829" s="283"/>
      <c r="B829" s="285"/>
      <c r="C829" s="203"/>
      <c r="D829" s="286">
        <f>VLOOKUP(C829,Itinerario!$D$148:$W$178,18,FALSE)</f>
        <v>0</v>
      </c>
      <c r="E829" s="287">
        <f>VLOOKUP(C829,Itinerario!$D$148:$W$178,19,FALSE)</f>
        <v>0</v>
      </c>
      <c r="F829" s="287" t="e">
        <f>VLOOKUP(C829,Organización_Modular!$F$134:$G$164,2,FALSE)</f>
        <v>#N/A</v>
      </c>
      <c r="G829" s="25"/>
      <c r="H829" s="25"/>
      <c r="I829" s="25"/>
      <c r="J829" s="25"/>
      <c r="K829" s="25"/>
      <c r="L829" s="25"/>
      <c r="M829" s="25"/>
      <c r="N829" s="25"/>
      <c r="O829" s="25"/>
      <c r="P829" s="25"/>
      <c r="Q829" s="25"/>
      <c r="R829" s="25"/>
      <c r="S829" s="25"/>
      <c r="T829" s="25"/>
      <c r="U829" s="25"/>
      <c r="V829" s="25"/>
      <c r="W829" s="25"/>
      <c r="X829" s="25"/>
      <c r="Y829" s="25"/>
      <c r="Z829" s="25"/>
    </row>
    <row r="830" spans="1:26" ht="12.75" customHeight="1" x14ac:dyDescent="0.25">
      <c r="A830" s="283"/>
      <c r="B830" s="285"/>
      <c r="C830" s="203"/>
      <c r="D830" s="286">
        <f>VLOOKUP(C830,Itinerario!$D$148:$W$178,18,FALSE)</f>
        <v>0</v>
      </c>
      <c r="E830" s="287">
        <f>VLOOKUP(C830,Itinerario!$D$148:$W$178,19,FALSE)</f>
        <v>0</v>
      </c>
      <c r="F830" s="287" t="e">
        <f>VLOOKUP(C830,Organización_Modular!$F$134:$G$164,2,FALSE)</f>
        <v>#N/A</v>
      </c>
      <c r="G830" s="25"/>
      <c r="H830" s="25"/>
      <c r="I830" s="25"/>
      <c r="J830" s="25"/>
      <c r="K830" s="25"/>
      <c r="L830" s="25"/>
      <c r="M830" s="25"/>
      <c r="N830" s="25"/>
      <c r="O830" s="25"/>
      <c r="P830" s="25"/>
      <c r="Q830" s="25"/>
      <c r="R830" s="25"/>
      <c r="S830" s="25"/>
      <c r="T830" s="25"/>
      <c r="U830" s="25"/>
      <c r="V830" s="25"/>
      <c r="W830" s="25"/>
      <c r="X830" s="25"/>
      <c r="Y830" s="25"/>
      <c r="Z830" s="25"/>
    </row>
    <row r="831" spans="1:26" ht="12.75" customHeight="1" x14ac:dyDescent="0.25">
      <c r="A831" s="283"/>
      <c r="B831" s="285"/>
      <c r="C831" s="203"/>
      <c r="D831" s="286">
        <f>VLOOKUP(C831,Itinerario!$D$148:$W$178,18,FALSE)</f>
        <v>0</v>
      </c>
      <c r="E831" s="287">
        <f>VLOOKUP(C831,Itinerario!$D$148:$W$178,19,FALSE)</f>
        <v>0</v>
      </c>
      <c r="F831" s="287" t="e">
        <f>VLOOKUP(C831,Organización_Modular!$F$134:$G$164,2,FALSE)</f>
        <v>#N/A</v>
      </c>
      <c r="G831" s="25"/>
      <c r="H831" s="25"/>
      <c r="I831" s="25"/>
      <c r="J831" s="25"/>
      <c r="K831" s="25"/>
      <c r="L831" s="25"/>
      <c r="M831" s="25"/>
      <c r="N831" s="25"/>
      <c r="O831" s="25"/>
      <c r="P831" s="25"/>
      <c r="Q831" s="25"/>
      <c r="R831" s="25"/>
      <c r="S831" s="25"/>
      <c r="T831" s="25"/>
      <c r="U831" s="25"/>
      <c r="V831" s="25"/>
      <c r="W831" s="25"/>
      <c r="X831" s="25"/>
      <c r="Y831" s="25"/>
      <c r="Z831" s="25"/>
    </row>
    <row r="832" spans="1:26" ht="12.75" customHeight="1" x14ac:dyDescent="0.25">
      <c r="A832" s="283"/>
      <c r="B832" s="285"/>
      <c r="C832" s="203"/>
      <c r="D832" s="286">
        <f>VLOOKUP(C832,Itinerario!$D$148:$W$178,18,FALSE)</f>
        <v>0</v>
      </c>
      <c r="E832" s="287">
        <f>VLOOKUP(C832,Itinerario!$D$148:$W$178,19,FALSE)</f>
        <v>0</v>
      </c>
      <c r="F832" s="287" t="e">
        <f>VLOOKUP(C832,Organización_Modular!$F$134:$G$164,2,FALSE)</f>
        <v>#N/A</v>
      </c>
      <c r="G832" s="25"/>
      <c r="H832" s="25"/>
      <c r="I832" s="25"/>
      <c r="J832" s="25"/>
      <c r="K832" s="25"/>
      <c r="L832" s="25"/>
      <c r="M832" s="25"/>
      <c r="N832" s="25"/>
      <c r="O832" s="25"/>
      <c r="P832" s="25"/>
      <c r="Q832" s="25"/>
      <c r="R832" s="25"/>
      <c r="S832" s="25"/>
      <c r="T832" s="25"/>
      <c r="U832" s="25"/>
      <c r="V832" s="25"/>
      <c r="W832" s="25"/>
      <c r="X832" s="25"/>
      <c r="Y832" s="25"/>
      <c r="Z832" s="25"/>
    </row>
    <row r="833" spans="1:26" ht="12.75" customHeight="1" x14ac:dyDescent="0.25">
      <c r="A833" s="283"/>
      <c r="B833" s="285"/>
      <c r="C833" s="203"/>
      <c r="D833" s="286">
        <f>VLOOKUP(C833,Itinerario!$D$148:$W$178,18,FALSE)</f>
        <v>0</v>
      </c>
      <c r="E833" s="287">
        <f>VLOOKUP(C833,Itinerario!$D$148:$W$178,19,FALSE)</f>
        <v>0</v>
      </c>
      <c r="F833" s="287" t="e">
        <f>VLOOKUP(C833,Organización_Modular!$F$134:$G$164,2,FALSE)</f>
        <v>#N/A</v>
      </c>
      <c r="G833" s="25"/>
      <c r="H833" s="25"/>
      <c r="I833" s="25"/>
      <c r="J833" s="25"/>
      <c r="K833" s="25"/>
      <c r="L833" s="25"/>
      <c r="M833" s="25"/>
      <c r="N833" s="25"/>
      <c r="O833" s="25"/>
      <c r="P833" s="25"/>
      <c r="Q833" s="25"/>
      <c r="R833" s="25"/>
      <c r="S833" s="25"/>
      <c r="T833" s="25"/>
      <c r="U833" s="25"/>
      <c r="V833" s="25"/>
      <c r="W833" s="25"/>
      <c r="X833" s="25"/>
      <c r="Y833" s="25"/>
      <c r="Z833" s="25"/>
    </row>
    <row r="834" spans="1:26" ht="12.75" customHeight="1" x14ac:dyDescent="0.25">
      <c r="A834" s="283"/>
      <c r="B834" s="285"/>
      <c r="C834" s="203"/>
      <c r="D834" s="286">
        <f>VLOOKUP(C834,Itinerario!$D$148:$W$178,18,FALSE)</f>
        <v>0</v>
      </c>
      <c r="E834" s="287">
        <f>VLOOKUP(C834,Itinerario!$D$148:$W$178,19,FALSE)</f>
        <v>0</v>
      </c>
      <c r="F834" s="287" t="e">
        <f>VLOOKUP(C834,Organización_Modular!$F$134:$G$164,2,FALSE)</f>
        <v>#N/A</v>
      </c>
      <c r="G834" s="25"/>
      <c r="H834" s="25"/>
      <c r="I834" s="25"/>
      <c r="J834" s="25"/>
      <c r="K834" s="25"/>
      <c r="L834" s="25"/>
      <c r="M834" s="25"/>
      <c r="N834" s="25"/>
      <c r="O834" s="25"/>
      <c r="P834" s="25"/>
      <c r="Q834" s="25"/>
      <c r="R834" s="25"/>
      <c r="S834" s="25"/>
      <c r="T834" s="25"/>
      <c r="U834" s="25"/>
      <c r="V834" s="25"/>
      <c r="W834" s="25"/>
      <c r="X834" s="25"/>
      <c r="Y834" s="25"/>
      <c r="Z834" s="25"/>
    </row>
    <row r="835" spans="1:26" ht="12.75" customHeight="1" x14ac:dyDescent="0.25">
      <c r="A835" s="283"/>
      <c r="B835" s="285"/>
      <c r="C835" s="203"/>
      <c r="D835" s="286">
        <f>VLOOKUP(C835,Itinerario!$D$148:$W$178,18,FALSE)</f>
        <v>0</v>
      </c>
      <c r="E835" s="287">
        <f>VLOOKUP(C835,Itinerario!$D$148:$W$178,19,FALSE)</f>
        <v>0</v>
      </c>
      <c r="F835" s="287" t="e">
        <f>VLOOKUP(C835,Organización_Modular!$F$134:$G$164,2,FALSE)</f>
        <v>#N/A</v>
      </c>
      <c r="G835" s="25"/>
      <c r="H835" s="25"/>
      <c r="I835" s="25"/>
      <c r="J835" s="25"/>
      <c r="K835" s="25"/>
      <c r="L835" s="25"/>
      <c r="M835" s="25"/>
      <c r="N835" s="25"/>
      <c r="O835" s="25"/>
      <c r="P835" s="25"/>
      <c r="Q835" s="25"/>
      <c r="R835" s="25"/>
      <c r="S835" s="25"/>
      <c r="T835" s="25"/>
      <c r="U835" s="25"/>
      <c r="V835" s="25"/>
      <c r="W835" s="25"/>
      <c r="X835" s="25"/>
      <c r="Y835" s="25"/>
      <c r="Z835" s="25"/>
    </row>
    <row r="836" spans="1:26" ht="12.75" customHeight="1" x14ac:dyDescent="0.25">
      <c r="A836" s="283"/>
      <c r="B836" s="285"/>
      <c r="C836" s="203"/>
      <c r="D836" s="286">
        <f>VLOOKUP(C836,Itinerario!$D$148:$W$178,18,FALSE)</f>
        <v>0</v>
      </c>
      <c r="E836" s="287">
        <f>VLOOKUP(C836,Itinerario!$D$148:$W$178,19,FALSE)</f>
        <v>0</v>
      </c>
      <c r="F836" s="287" t="e">
        <f>VLOOKUP(C836,Organización_Modular!$F$134:$G$164,2,FALSE)</f>
        <v>#N/A</v>
      </c>
      <c r="G836" s="25"/>
      <c r="H836" s="25"/>
      <c r="I836" s="25"/>
      <c r="J836" s="25"/>
      <c r="K836" s="25"/>
      <c r="L836" s="25"/>
      <c r="M836" s="25"/>
      <c r="N836" s="25"/>
      <c r="O836" s="25"/>
      <c r="P836" s="25"/>
      <c r="Q836" s="25"/>
      <c r="R836" s="25"/>
      <c r="S836" s="25"/>
      <c r="T836" s="25"/>
      <c r="U836" s="25"/>
      <c r="V836" s="25"/>
      <c r="W836" s="25"/>
      <c r="X836" s="25"/>
      <c r="Y836" s="25"/>
      <c r="Z836" s="25"/>
    </row>
    <row r="837" spans="1:26" ht="12.75" customHeight="1" x14ac:dyDescent="0.25">
      <c r="A837" s="283"/>
      <c r="B837" s="285"/>
      <c r="C837" s="203"/>
      <c r="D837" s="286">
        <f>VLOOKUP(C837,Itinerario!$D$148:$W$178,18,FALSE)</f>
        <v>0</v>
      </c>
      <c r="E837" s="287">
        <f>VLOOKUP(C837,Itinerario!$D$148:$W$178,19,FALSE)</f>
        <v>0</v>
      </c>
      <c r="F837" s="287" t="e">
        <f>VLOOKUP(C837,Organización_Modular!$F$134:$G$164,2,FALSE)</f>
        <v>#N/A</v>
      </c>
      <c r="G837" s="25"/>
      <c r="H837" s="25"/>
      <c r="I837" s="25"/>
      <c r="J837" s="25"/>
      <c r="K837" s="25"/>
      <c r="L837" s="25"/>
      <c r="M837" s="25"/>
      <c r="N837" s="25"/>
      <c r="O837" s="25"/>
      <c r="P837" s="25"/>
      <c r="Q837" s="25"/>
      <c r="R837" s="25"/>
      <c r="S837" s="25"/>
      <c r="T837" s="25"/>
      <c r="U837" s="25"/>
      <c r="V837" s="25"/>
      <c r="W837" s="25"/>
      <c r="X837" s="25"/>
      <c r="Y837" s="25"/>
      <c r="Z837" s="25"/>
    </row>
    <row r="838" spans="1:26" ht="12.75" customHeight="1" x14ac:dyDescent="0.25">
      <c r="A838" s="283"/>
      <c r="B838" s="285"/>
      <c r="C838" s="203"/>
      <c r="D838" s="286">
        <f>VLOOKUP(C838,Itinerario!$D$148:$W$178,18,FALSE)</f>
        <v>0</v>
      </c>
      <c r="E838" s="287">
        <f>VLOOKUP(C838,Itinerario!$D$148:$W$178,19,FALSE)</f>
        <v>0</v>
      </c>
      <c r="F838" s="287" t="e">
        <f>VLOOKUP(C838,Organización_Modular!$F$134:$G$164,2,FALSE)</f>
        <v>#N/A</v>
      </c>
      <c r="G838" s="25"/>
      <c r="H838" s="25"/>
      <c r="I838" s="25"/>
      <c r="J838" s="25"/>
      <c r="K838" s="25"/>
      <c r="L838" s="25"/>
      <c r="M838" s="25"/>
      <c r="N838" s="25"/>
      <c r="O838" s="25"/>
      <c r="P838" s="25"/>
      <c r="Q838" s="25"/>
      <c r="R838" s="25"/>
      <c r="S838" s="25"/>
      <c r="T838" s="25"/>
      <c r="U838" s="25"/>
      <c r="V838" s="25"/>
      <c r="W838" s="25"/>
      <c r="X838" s="25"/>
      <c r="Y838" s="25"/>
      <c r="Z838" s="25"/>
    </row>
    <row r="839" spans="1:26" ht="12.75" customHeight="1" x14ac:dyDescent="0.25">
      <c r="A839" s="283"/>
      <c r="B839" s="285"/>
      <c r="C839" s="203"/>
      <c r="D839" s="286">
        <f>VLOOKUP(C839,Itinerario!$D$148:$W$178,18,FALSE)</f>
        <v>0</v>
      </c>
      <c r="E839" s="287">
        <f>VLOOKUP(C839,Itinerario!$D$148:$W$178,19,FALSE)</f>
        <v>0</v>
      </c>
      <c r="F839" s="287" t="e">
        <f>VLOOKUP(C839,Organización_Modular!$F$134:$G$164,2,FALSE)</f>
        <v>#N/A</v>
      </c>
      <c r="G839" s="25"/>
      <c r="H839" s="25"/>
      <c r="I839" s="25"/>
      <c r="J839" s="25"/>
      <c r="K839" s="25"/>
      <c r="L839" s="25"/>
      <c r="M839" s="25"/>
      <c r="N839" s="25"/>
      <c r="O839" s="25"/>
      <c r="P839" s="25"/>
      <c r="Q839" s="25"/>
      <c r="R839" s="25"/>
      <c r="S839" s="25"/>
      <c r="T839" s="25"/>
      <c r="U839" s="25"/>
      <c r="V839" s="25"/>
      <c r="W839" s="25"/>
      <c r="X839" s="25"/>
      <c r="Y839" s="25"/>
      <c r="Z839" s="25"/>
    </row>
    <row r="840" spans="1:26" ht="12.75" customHeight="1" x14ac:dyDescent="0.25">
      <c r="A840" s="283"/>
      <c r="B840" s="285"/>
      <c r="C840" s="203"/>
      <c r="D840" s="286">
        <f>VLOOKUP(C840,Itinerario!$D$148:$W$178,18,FALSE)</f>
        <v>0</v>
      </c>
      <c r="E840" s="287">
        <f>VLOOKUP(C840,Itinerario!$D$148:$W$178,19,FALSE)</f>
        <v>0</v>
      </c>
      <c r="F840" s="287" t="e">
        <f>VLOOKUP(C840,Organización_Modular!$F$134:$G$164,2,FALSE)</f>
        <v>#N/A</v>
      </c>
      <c r="G840" s="25"/>
      <c r="H840" s="25"/>
      <c r="I840" s="25"/>
      <c r="J840" s="25"/>
      <c r="K840" s="25"/>
      <c r="L840" s="25"/>
      <c r="M840" s="25"/>
      <c r="N840" s="25"/>
      <c r="O840" s="25"/>
      <c r="P840" s="25"/>
      <c r="Q840" s="25"/>
      <c r="R840" s="25"/>
      <c r="S840" s="25"/>
      <c r="T840" s="25"/>
      <c r="U840" s="25"/>
      <c r="V840" s="25"/>
      <c r="W840" s="25"/>
      <c r="X840" s="25"/>
      <c r="Y840" s="25"/>
      <c r="Z840" s="25"/>
    </row>
    <row r="841" spans="1:26" ht="12.75" customHeight="1" x14ac:dyDescent="0.25">
      <c r="A841" s="283"/>
      <c r="B841" s="285"/>
      <c r="C841" s="203"/>
      <c r="D841" s="286">
        <f>VLOOKUP(C841,Itinerario!$D$148:$W$178,18,FALSE)</f>
        <v>0</v>
      </c>
      <c r="E841" s="287">
        <f>VLOOKUP(C841,Itinerario!$D$148:$W$178,19,FALSE)</f>
        <v>0</v>
      </c>
      <c r="F841" s="287" t="e">
        <f>VLOOKUP(C841,Organización_Modular!$F$134:$G$164,2,FALSE)</f>
        <v>#N/A</v>
      </c>
      <c r="G841" s="25"/>
      <c r="H841" s="25"/>
      <c r="I841" s="25"/>
      <c r="J841" s="25"/>
      <c r="K841" s="25"/>
      <c r="L841" s="25"/>
      <c r="M841" s="25"/>
      <c r="N841" s="25"/>
      <c r="O841" s="25"/>
      <c r="P841" s="25"/>
      <c r="Q841" s="25"/>
      <c r="R841" s="25"/>
      <c r="S841" s="25"/>
      <c r="T841" s="25"/>
      <c r="U841" s="25"/>
      <c r="V841" s="25"/>
      <c r="W841" s="25"/>
      <c r="X841" s="25"/>
      <c r="Y841" s="25"/>
      <c r="Z841" s="25"/>
    </row>
    <row r="842" spans="1:26" ht="12.75" customHeight="1" x14ac:dyDescent="0.25">
      <c r="A842" s="283"/>
      <c r="B842" s="285"/>
      <c r="C842" s="203"/>
      <c r="D842" s="286">
        <f>VLOOKUP(C842,Itinerario!$D$148:$W$178,18,FALSE)</f>
        <v>0</v>
      </c>
      <c r="E842" s="287">
        <f>VLOOKUP(C842,Itinerario!$D$148:$W$178,19,FALSE)</f>
        <v>0</v>
      </c>
      <c r="F842" s="287" t="e">
        <f>VLOOKUP(C842,Organización_Modular!$F$134:$G$164,2,FALSE)</f>
        <v>#N/A</v>
      </c>
      <c r="G842" s="25"/>
      <c r="H842" s="25"/>
      <c r="I842" s="25"/>
      <c r="J842" s="25"/>
      <c r="K842" s="25"/>
      <c r="L842" s="25"/>
      <c r="M842" s="25"/>
      <c r="N842" s="25"/>
      <c r="O842" s="25"/>
      <c r="P842" s="25"/>
      <c r="Q842" s="25"/>
      <c r="R842" s="25"/>
      <c r="S842" s="25"/>
      <c r="T842" s="25"/>
      <c r="U842" s="25"/>
      <c r="V842" s="25"/>
      <c r="W842" s="25"/>
      <c r="X842" s="25"/>
      <c r="Y842" s="25"/>
      <c r="Z842" s="25"/>
    </row>
    <row r="843" spans="1:26" ht="12.75" customHeight="1" x14ac:dyDescent="0.25">
      <c r="A843" s="283"/>
      <c r="B843" s="285"/>
      <c r="C843" s="203"/>
      <c r="D843" s="286">
        <f>VLOOKUP(C843,Itinerario!$D$148:$W$178,18,FALSE)</f>
        <v>0</v>
      </c>
      <c r="E843" s="287">
        <f>VLOOKUP(C843,Itinerario!$D$148:$W$178,19,FALSE)</f>
        <v>0</v>
      </c>
      <c r="F843" s="287" t="e">
        <f>VLOOKUP(C843,Organización_Modular!$F$134:$G$164,2,FALSE)</f>
        <v>#N/A</v>
      </c>
      <c r="G843" s="25"/>
      <c r="H843" s="25"/>
      <c r="I843" s="25"/>
      <c r="J843" s="25"/>
      <c r="K843" s="25"/>
      <c r="L843" s="25"/>
      <c r="M843" s="25"/>
      <c r="N843" s="25"/>
      <c r="O843" s="25"/>
      <c r="P843" s="25"/>
      <c r="Q843" s="25"/>
      <c r="R843" s="25"/>
      <c r="S843" s="25"/>
      <c r="T843" s="25"/>
      <c r="U843" s="25"/>
      <c r="V843" s="25"/>
      <c r="W843" s="25"/>
      <c r="X843" s="25"/>
      <c r="Y843" s="25"/>
      <c r="Z843" s="25"/>
    </row>
    <row r="844" spans="1:26" ht="12.75" customHeight="1" x14ac:dyDescent="0.25">
      <c r="A844" s="283"/>
      <c r="B844" s="285"/>
      <c r="C844" s="203"/>
      <c r="D844" s="286">
        <f>VLOOKUP(C844,Itinerario!$D$148:$W$178,18,FALSE)</f>
        <v>0</v>
      </c>
      <c r="E844" s="287">
        <f>VLOOKUP(C844,Itinerario!$D$148:$W$178,19,FALSE)</f>
        <v>0</v>
      </c>
      <c r="F844" s="287" t="e">
        <f>VLOOKUP(C844,Organización_Modular!$F$134:$G$164,2,FALSE)</f>
        <v>#N/A</v>
      </c>
      <c r="G844" s="25"/>
      <c r="H844" s="25"/>
      <c r="I844" s="25"/>
      <c r="J844" s="25"/>
      <c r="K844" s="25"/>
      <c r="L844" s="25"/>
      <c r="M844" s="25"/>
      <c r="N844" s="25"/>
      <c r="O844" s="25"/>
      <c r="P844" s="25"/>
      <c r="Q844" s="25"/>
      <c r="R844" s="25"/>
      <c r="S844" s="25"/>
      <c r="T844" s="25"/>
      <c r="U844" s="25"/>
      <c r="V844" s="25"/>
      <c r="W844" s="25"/>
      <c r="X844" s="25"/>
      <c r="Y844" s="25"/>
      <c r="Z844" s="25"/>
    </row>
    <row r="845" spans="1:26" ht="12.75" customHeight="1" x14ac:dyDescent="0.25">
      <c r="A845" s="283"/>
      <c r="B845" s="285"/>
      <c r="C845" s="203"/>
      <c r="D845" s="286">
        <f>VLOOKUP(C845,Itinerario!$D$148:$W$178,18,FALSE)</f>
        <v>0</v>
      </c>
      <c r="E845" s="287">
        <f>VLOOKUP(C845,Itinerario!$D$148:$W$178,19,FALSE)</f>
        <v>0</v>
      </c>
      <c r="F845" s="287" t="e">
        <f>VLOOKUP(C845,Organización_Modular!$F$134:$G$164,2,FALSE)</f>
        <v>#N/A</v>
      </c>
      <c r="G845" s="25"/>
      <c r="H845" s="25"/>
      <c r="I845" s="25"/>
      <c r="J845" s="25"/>
      <c r="K845" s="25"/>
      <c r="L845" s="25"/>
      <c r="M845" s="25"/>
      <c r="N845" s="25"/>
      <c r="O845" s="25"/>
      <c r="P845" s="25"/>
      <c r="Q845" s="25"/>
      <c r="R845" s="25"/>
      <c r="S845" s="25"/>
      <c r="T845" s="25"/>
      <c r="U845" s="25"/>
      <c r="V845" s="25"/>
      <c r="W845" s="25"/>
      <c r="X845" s="25"/>
      <c r="Y845" s="25"/>
      <c r="Z845" s="25"/>
    </row>
    <row r="846" spans="1:26" ht="12.75" customHeight="1" x14ac:dyDescent="0.25">
      <c r="A846" s="283"/>
      <c r="B846" s="285"/>
      <c r="C846" s="203"/>
      <c r="D846" s="286">
        <f>VLOOKUP(C846,Itinerario!$D$148:$W$178,18,FALSE)</f>
        <v>0</v>
      </c>
      <c r="E846" s="287">
        <f>VLOOKUP(C846,Itinerario!$D$148:$W$178,19,FALSE)</f>
        <v>0</v>
      </c>
      <c r="F846" s="287" t="e">
        <f>VLOOKUP(C846,Organización_Modular!$F$134:$G$164,2,FALSE)</f>
        <v>#N/A</v>
      </c>
      <c r="G846" s="25"/>
      <c r="H846" s="25"/>
      <c r="I846" s="25"/>
      <c r="J846" s="25"/>
      <c r="K846" s="25"/>
      <c r="L846" s="25"/>
      <c r="M846" s="25"/>
      <c r="N846" s="25"/>
      <c r="O846" s="25"/>
      <c r="P846" s="25"/>
      <c r="Q846" s="25"/>
      <c r="R846" s="25"/>
      <c r="S846" s="25"/>
      <c r="T846" s="25"/>
      <c r="U846" s="25"/>
      <c r="V846" s="25"/>
      <c r="W846" s="25"/>
      <c r="X846" s="25"/>
      <c r="Y846" s="25"/>
      <c r="Z846" s="25"/>
    </row>
    <row r="847" spans="1:26" ht="12.75" customHeight="1" x14ac:dyDescent="0.25">
      <c r="A847" s="283"/>
      <c r="B847" s="285"/>
      <c r="C847" s="203"/>
      <c r="D847" s="286">
        <f>VLOOKUP(C847,Itinerario!$D$148:$W$178,18,FALSE)</f>
        <v>0</v>
      </c>
      <c r="E847" s="287">
        <f>VLOOKUP(C847,Itinerario!$D$148:$W$178,19,FALSE)</f>
        <v>0</v>
      </c>
      <c r="F847" s="287" t="e">
        <f>VLOOKUP(C847,Organización_Modular!$F$134:$G$164,2,FALSE)</f>
        <v>#N/A</v>
      </c>
      <c r="G847" s="25"/>
      <c r="H847" s="25"/>
      <c r="I847" s="25"/>
      <c r="J847" s="25"/>
      <c r="K847" s="25"/>
      <c r="L847" s="25"/>
      <c r="M847" s="25"/>
      <c r="N847" s="25"/>
      <c r="O847" s="25"/>
      <c r="P847" s="25"/>
      <c r="Q847" s="25"/>
      <c r="R847" s="25"/>
      <c r="S847" s="25"/>
      <c r="T847" s="25"/>
      <c r="U847" s="25"/>
      <c r="V847" s="25"/>
      <c r="W847" s="25"/>
      <c r="X847" s="25"/>
      <c r="Y847" s="25"/>
      <c r="Z847" s="25"/>
    </row>
    <row r="848" spans="1:26" ht="12.75" customHeight="1" x14ac:dyDescent="0.25">
      <c r="A848" s="283"/>
      <c r="B848" s="285"/>
      <c r="C848" s="203"/>
      <c r="D848" s="286">
        <f>VLOOKUP(C848,Itinerario!$D$148:$W$178,18,FALSE)</f>
        <v>0</v>
      </c>
      <c r="E848" s="287">
        <f>VLOOKUP(C848,Itinerario!$D$148:$W$178,19,FALSE)</f>
        <v>0</v>
      </c>
      <c r="F848" s="287" t="e">
        <f>VLOOKUP(C848,Organización_Modular!$F$134:$G$164,2,FALSE)</f>
        <v>#N/A</v>
      </c>
      <c r="G848" s="25"/>
      <c r="H848" s="25"/>
      <c r="I848" s="25"/>
      <c r="J848" s="25"/>
      <c r="K848" s="25"/>
      <c r="L848" s="25"/>
      <c r="M848" s="25"/>
      <c r="N848" s="25"/>
      <c r="O848" s="25"/>
      <c r="P848" s="25"/>
      <c r="Q848" s="25"/>
      <c r="R848" s="25"/>
      <c r="S848" s="25"/>
      <c r="T848" s="25"/>
      <c r="U848" s="25"/>
      <c r="V848" s="25"/>
      <c r="W848" s="25"/>
      <c r="X848" s="25"/>
      <c r="Y848" s="25"/>
      <c r="Z848" s="25"/>
    </row>
    <row r="849" spans="1:26" ht="12.75" customHeight="1" x14ac:dyDescent="0.25">
      <c r="A849" s="283"/>
      <c r="B849" s="285"/>
      <c r="C849" s="203"/>
      <c r="D849" s="286">
        <f>VLOOKUP(C849,Itinerario!$D$148:$W$178,18,FALSE)</f>
        <v>0</v>
      </c>
      <c r="E849" s="287">
        <f>VLOOKUP(C849,Itinerario!$D$148:$W$178,19,FALSE)</f>
        <v>0</v>
      </c>
      <c r="F849" s="287" t="e">
        <f>VLOOKUP(C849,Organización_Modular!$F$134:$G$164,2,FALSE)</f>
        <v>#N/A</v>
      </c>
      <c r="G849" s="25"/>
      <c r="H849" s="25"/>
      <c r="I849" s="25"/>
      <c r="J849" s="25"/>
      <c r="K849" s="25"/>
      <c r="L849" s="25"/>
      <c r="M849" s="25"/>
      <c r="N849" s="25"/>
      <c r="O849" s="25"/>
      <c r="P849" s="25"/>
      <c r="Q849" s="25"/>
      <c r="R849" s="25"/>
      <c r="S849" s="25"/>
      <c r="T849" s="25"/>
      <c r="U849" s="25"/>
      <c r="V849" s="25"/>
      <c r="W849" s="25"/>
      <c r="X849" s="25"/>
      <c r="Y849" s="25"/>
      <c r="Z849" s="25"/>
    </row>
    <row r="850" spans="1:26" ht="12.75" customHeight="1" x14ac:dyDescent="0.25">
      <c r="A850" s="283"/>
      <c r="B850" s="285"/>
      <c r="C850" s="203"/>
      <c r="D850" s="286">
        <f>VLOOKUP(C850,Itinerario!$D$148:$W$178,18,FALSE)</f>
        <v>0</v>
      </c>
      <c r="E850" s="287">
        <f>VLOOKUP(C850,Itinerario!$D$148:$W$178,19,FALSE)</f>
        <v>0</v>
      </c>
      <c r="F850" s="287" t="e">
        <f>VLOOKUP(C850,Organización_Modular!$F$134:$G$164,2,FALSE)</f>
        <v>#N/A</v>
      </c>
      <c r="G850" s="25"/>
      <c r="H850" s="25"/>
      <c r="I850" s="25"/>
      <c r="J850" s="25"/>
      <c r="K850" s="25"/>
      <c r="L850" s="25"/>
      <c r="M850" s="25"/>
      <c r="N850" s="25"/>
      <c r="O850" s="25"/>
      <c r="P850" s="25"/>
      <c r="Q850" s="25"/>
      <c r="R850" s="25"/>
      <c r="S850" s="25"/>
      <c r="T850" s="25"/>
      <c r="U850" s="25"/>
      <c r="V850" s="25"/>
      <c r="W850" s="25"/>
      <c r="X850" s="25"/>
      <c r="Y850" s="25"/>
      <c r="Z850" s="25"/>
    </row>
    <row r="851" spans="1:26" ht="12.75" customHeight="1" x14ac:dyDescent="0.25">
      <c r="A851" s="283"/>
      <c r="B851" s="285"/>
      <c r="C851" s="203"/>
      <c r="D851" s="286">
        <f>VLOOKUP(C851,Itinerario!$D$148:$W$178,18,FALSE)</f>
        <v>0</v>
      </c>
      <c r="E851" s="287">
        <f>VLOOKUP(C851,Itinerario!$D$148:$W$178,19,FALSE)</f>
        <v>0</v>
      </c>
      <c r="F851" s="287" t="e">
        <f>VLOOKUP(C851,Organización_Modular!$F$134:$G$164,2,FALSE)</f>
        <v>#N/A</v>
      </c>
      <c r="G851" s="25"/>
      <c r="H851" s="25"/>
      <c r="I851" s="25"/>
      <c r="J851" s="25"/>
      <c r="K851" s="25"/>
      <c r="L851" s="25"/>
      <c r="M851" s="25"/>
      <c r="N851" s="25"/>
      <c r="O851" s="25"/>
      <c r="P851" s="25"/>
      <c r="Q851" s="25"/>
      <c r="R851" s="25"/>
      <c r="S851" s="25"/>
      <c r="T851" s="25"/>
      <c r="U851" s="25"/>
      <c r="V851" s="25"/>
      <c r="W851" s="25"/>
      <c r="X851" s="25"/>
      <c r="Y851" s="25"/>
      <c r="Z851" s="25"/>
    </row>
    <row r="852" spans="1:26" ht="12.75" customHeight="1" x14ac:dyDescent="0.25">
      <c r="A852" s="283"/>
      <c r="B852" s="285"/>
      <c r="C852" s="203"/>
      <c r="D852" s="286">
        <f>VLOOKUP(C852,Itinerario!$D$148:$W$178,18,FALSE)</f>
        <v>0</v>
      </c>
      <c r="E852" s="287">
        <f>VLOOKUP(C852,Itinerario!$D$148:$W$178,19,FALSE)</f>
        <v>0</v>
      </c>
      <c r="F852" s="287" t="e">
        <f>VLOOKUP(C852,Organización_Modular!$F$134:$G$164,2,FALSE)</f>
        <v>#N/A</v>
      </c>
      <c r="G852" s="25"/>
      <c r="H852" s="25"/>
      <c r="I852" s="25"/>
      <c r="J852" s="25"/>
      <c r="K852" s="25"/>
      <c r="L852" s="25"/>
      <c r="M852" s="25"/>
      <c r="N852" s="25"/>
      <c r="O852" s="25"/>
      <c r="P852" s="25"/>
      <c r="Q852" s="25"/>
      <c r="R852" s="25"/>
      <c r="S852" s="25"/>
      <c r="T852" s="25"/>
      <c r="U852" s="25"/>
      <c r="V852" s="25"/>
      <c r="W852" s="25"/>
      <c r="X852" s="25"/>
      <c r="Y852" s="25"/>
      <c r="Z852" s="25"/>
    </row>
    <row r="853" spans="1:26" ht="12.75" customHeight="1" x14ac:dyDescent="0.25">
      <c r="A853" s="283"/>
      <c r="B853" s="285"/>
      <c r="C853" s="203"/>
      <c r="D853" s="286">
        <f>VLOOKUP(C853,Itinerario!$D$148:$W$178,18,FALSE)</f>
        <v>0</v>
      </c>
      <c r="E853" s="287">
        <f>VLOOKUP(C853,Itinerario!$D$148:$W$178,19,FALSE)</f>
        <v>0</v>
      </c>
      <c r="F853" s="287" t="e">
        <f>VLOOKUP(C853,Organización_Modular!$F$134:$G$164,2,FALSE)</f>
        <v>#N/A</v>
      </c>
      <c r="G853" s="25"/>
      <c r="H853" s="25"/>
      <c r="I853" s="25"/>
      <c r="J853" s="25"/>
      <c r="K853" s="25"/>
      <c r="L853" s="25"/>
      <c r="M853" s="25"/>
      <c r="N853" s="25"/>
      <c r="O853" s="25"/>
      <c r="P853" s="25"/>
      <c r="Q853" s="25"/>
      <c r="R853" s="25"/>
      <c r="S853" s="25"/>
      <c r="T853" s="25"/>
      <c r="U853" s="25"/>
      <c r="V853" s="25"/>
      <c r="W853" s="25"/>
      <c r="X853" s="25"/>
      <c r="Y853" s="25"/>
      <c r="Z853" s="25"/>
    </row>
    <row r="854" spans="1:26" ht="12.75" customHeight="1" x14ac:dyDescent="0.25">
      <c r="A854" s="283"/>
      <c r="B854" s="285"/>
      <c r="C854" s="203"/>
      <c r="D854" s="286">
        <f>VLOOKUP(C854,Itinerario!$D$148:$W$178,18,FALSE)</f>
        <v>0</v>
      </c>
      <c r="E854" s="287">
        <f>VLOOKUP(C854,Itinerario!$D$148:$W$178,19,FALSE)</f>
        <v>0</v>
      </c>
      <c r="F854" s="287" t="e">
        <f>VLOOKUP(C854,Organización_Modular!$F$134:$G$164,2,FALSE)</f>
        <v>#N/A</v>
      </c>
      <c r="G854" s="25"/>
      <c r="H854" s="25"/>
      <c r="I854" s="25"/>
      <c r="J854" s="25"/>
      <c r="K854" s="25"/>
      <c r="L854" s="25"/>
      <c r="M854" s="25"/>
      <c r="N854" s="25"/>
      <c r="O854" s="25"/>
      <c r="P854" s="25"/>
      <c r="Q854" s="25"/>
      <c r="R854" s="25"/>
      <c r="S854" s="25"/>
      <c r="T854" s="25"/>
      <c r="U854" s="25"/>
      <c r="V854" s="25"/>
      <c r="W854" s="25"/>
      <c r="X854" s="25"/>
      <c r="Y854" s="25"/>
      <c r="Z854" s="25"/>
    </row>
    <row r="855" spans="1:26" ht="12.75" customHeight="1" x14ac:dyDescent="0.25">
      <c r="A855" s="283"/>
      <c r="B855" s="285"/>
      <c r="C855" s="203"/>
      <c r="D855" s="286">
        <f>VLOOKUP(C855,Itinerario!$D$148:$W$178,18,FALSE)</f>
        <v>0</v>
      </c>
      <c r="E855" s="287">
        <f>VLOOKUP(C855,Itinerario!$D$148:$W$178,19,FALSE)</f>
        <v>0</v>
      </c>
      <c r="F855" s="287" t="e">
        <f>VLOOKUP(C855,Organización_Modular!$F$134:$G$164,2,FALSE)</f>
        <v>#N/A</v>
      </c>
      <c r="G855" s="25"/>
      <c r="H855" s="25"/>
      <c r="I855" s="25"/>
      <c r="J855" s="25"/>
      <c r="K855" s="25"/>
      <c r="L855" s="25"/>
      <c r="M855" s="25"/>
      <c r="N855" s="25"/>
      <c r="O855" s="25"/>
      <c r="P855" s="25"/>
      <c r="Q855" s="25"/>
      <c r="R855" s="25"/>
      <c r="S855" s="25"/>
      <c r="T855" s="25"/>
      <c r="U855" s="25"/>
      <c r="V855" s="25"/>
      <c r="W855" s="25"/>
      <c r="X855" s="25"/>
      <c r="Y855" s="25"/>
      <c r="Z855" s="25"/>
    </row>
    <row r="856" spans="1:26" ht="12.75" customHeight="1" x14ac:dyDescent="0.25">
      <c r="A856" s="283"/>
      <c r="B856" s="285"/>
      <c r="C856" s="203"/>
      <c r="D856" s="286">
        <f>VLOOKUP(C856,Itinerario!$D$148:$W$178,18,FALSE)</f>
        <v>0</v>
      </c>
      <c r="E856" s="287">
        <f>VLOOKUP(C856,Itinerario!$D$148:$W$178,19,FALSE)</f>
        <v>0</v>
      </c>
      <c r="F856" s="287" t="e">
        <f>VLOOKUP(C856,Organización_Modular!$F$134:$G$164,2,FALSE)</f>
        <v>#N/A</v>
      </c>
      <c r="G856" s="25"/>
      <c r="H856" s="25"/>
      <c r="I856" s="25"/>
      <c r="J856" s="25"/>
      <c r="K856" s="25"/>
      <c r="L856" s="25"/>
      <c r="M856" s="25"/>
      <c r="N856" s="25"/>
      <c r="O856" s="25"/>
      <c r="P856" s="25"/>
      <c r="Q856" s="25"/>
      <c r="R856" s="25"/>
      <c r="S856" s="25"/>
      <c r="T856" s="25"/>
      <c r="U856" s="25"/>
      <c r="V856" s="25"/>
      <c r="W856" s="25"/>
      <c r="X856" s="25"/>
      <c r="Y856" s="25"/>
      <c r="Z856" s="25"/>
    </row>
    <row r="857" spans="1:26" ht="12.75" customHeight="1" x14ac:dyDescent="0.25">
      <c r="A857" s="283"/>
      <c r="B857" s="285"/>
      <c r="C857" s="203"/>
      <c r="D857" s="286">
        <f>VLOOKUP(C857,Itinerario!$D$148:$W$178,18,FALSE)</f>
        <v>0</v>
      </c>
      <c r="E857" s="287">
        <f>VLOOKUP(C857,Itinerario!$D$148:$W$178,19,FALSE)</f>
        <v>0</v>
      </c>
      <c r="F857" s="287" t="e">
        <f>VLOOKUP(C857,Organización_Modular!$F$134:$G$164,2,FALSE)</f>
        <v>#N/A</v>
      </c>
      <c r="G857" s="25"/>
      <c r="H857" s="25"/>
      <c r="I857" s="25"/>
      <c r="J857" s="25"/>
      <c r="K857" s="25"/>
      <c r="L857" s="25"/>
      <c r="M857" s="25"/>
      <c r="N857" s="25"/>
      <c r="O857" s="25"/>
      <c r="P857" s="25"/>
      <c r="Q857" s="25"/>
      <c r="R857" s="25"/>
      <c r="S857" s="25"/>
      <c r="T857" s="25"/>
      <c r="U857" s="25"/>
      <c r="V857" s="25"/>
      <c r="W857" s="25"/>
      <c r="X857" s="25"/>
      <c r="Y857" s="25"/>
      <c r="Z857" s="25"/>
    </row>
    <row r="858" spans="1:26" ht="12.75" customHeight="1" x14ac:dyDescent="0.25">
      <c r="A858" s="283"/>
      <c r="B858" s="285"/>
      <c r="C858" s="203"/>
      <c r="D858" s="286">
        <f>VLOOKUP(C858,Itinerario!$D$148:$W$178,18,FALSE)</f>
        <v>0</v>
      </c>
      <c r="E858" s="287">
        <f>VLOOKUP(C858,Itinerario!$D$148:$W$178,19,FALSE)</f>
        <v>0</v>
      </c>
      <c r="F858" s="287" t="e">
        <f>VLOOKUP(C858,Organización_Modular!$F$134:$G$164,2,FALSE)</f>
        <v>#N/A</v>
      </c>
      <c r="G858" s="25"/>
      <c r="H858" s="25"/>
      <c r="I858" s="25"/>
      <c r="J858" s="25"/>
      <c r="K858" s="25"/>
      <c r="L858" s="25"/>
      <c r="M858" s="25"/>
      <c r="N858" s="25"/>
      <c r="O858" s="25"/>
      <c r="P858" s="25"/>
      <c r="Q858" s="25"/>
      <c r="R858" s="25"/>
      <c r="S858" s="25"/>
      <c r="T858" s="25"/>
      <c r="U858" s="25"/>
      <c r="V858" s="25"/>
      <c r="W858" s="25"/>
      <c r="X858" s="25"/>
      <c r="Y858" s="25"/>
      <c r="Z858" s="25"/>
    </row>
    <row r="859" spans="1:26" ht="12.75" customHeight="1" x14ac:dyDescent="0.25">
      <c r="A859" s="283"/>
      <c r="B859" s="285"/>
      <c r="C859" s="203"/>
      <c r="D859" s="286">
        <f>VLOOKUP(C859,Itinerario!$D$148:$W$178,18,FALSE)</f>
        <v>0</v>
      </c>
      <c r="E859" s="287">
        <f>VLOOKUP(C859,Itinerario!$D$148:$W$178,19,FALSE)</f>
        <v>0</v>
      </c>
      <c r="F859" s="287" t="e">
        <f>VLOOKUP(C859,Organización_Modular!$F$134:$G$164,2,FALSE)</f>
        <v>#N/A</v>
      </c>
      <c r="G859" s="25"/>
      <c r="H859" s="25"/>
      <c r="I859" s="25"/>
      <c r="J859" s="25"/>
      <c r="K859" s="25"/>
      <c r="L859" s="25"/>
      <c r="M859" s="25"/>
      <c r="N859" s="25"/>
      <c r="O859" s="25"/>
      <c r="P859" s="25"/>
      <c r="Q859" s="25"/>
      <c r="R859" s="25"/>
      <c r="S859" s="25"/>
      <c r="T859" s="25"/>
      <c r="U859" s="25"/>
      <c r="V859" s="25"/>
      <c r="W859" s="25"/>
      <c r="X859" s="25"/>
      <c r="Y859" s="25"/>
      <c r="Z859" s="25"/>
    </row>
    <row r="860" spans="1:26" ht="12.75" customHeight="1" x14ac:dyDescent="0.25">
      <c r="A860" s="283"/>
      <c r="B860" s="285"/>
      <c r="C860" s="203"/>
      <c r="D860" s="286">
        <f>VLOOKUP(C860,Itinerario!$D$148:$W$178,18,FALSE)</f>
        <v>0</v>
      </c>
      <c r="E860" s="287">
        <f>VLOOKUP(C860,Itinerario!$D$148:$W$178,19,FALSE)</f>
        <v>0</v>
      </c>
      <c r="F860" s="287" t="e">
        <f>VLOOKUP(C860,Organización_Modular!$F$134:$G$164,2,FALSE)</f>
        <v>#N/A</v>
      </c>
      <c r="G860" s="25"/>
      <c r="H860" s="25"/>
      <c r="I860" s="25"/>
      <c r="J860" s="25"/>
      <c r="K860" s="25"/>
      <c r="L860" s="25"/>
      <c r="M860" s="25"/>
      <c r="N860" s="25"/>
      <c r="O860" s="25"/>
      <c r="P860" s="25"/>
      <c r="Q860" s="25"/>
      <c r="R860" s="25"/>
      <c r="S860" s="25"/>
      <c r="T860" s="25"/>
      <c r="U860" s="25"/>
      <c r="V860" s="25"/>
      <c r="W860" s="25"/>
      <c r="X860" s="25"/>
      <c r="Y860" s="25"/>
      <c r="Z860" s="25"/>
    </row>
    <row r="861" spans="1:26" ht="12.75" customHeight="1" x14ac:dyDescent="0.25">
      <c r="A861" s="283"/>
      <c r="B861" s="285"/>
      <c r="C861" s="203"/>
      <c r="D861" s="286">
        <f>VLOOKUP(C861,Itinerario!$D$148:$W$178,18,FALSE)</f>
        <v>0</v>
      </c>
      <c r="E861" s="287">
        <f>VLOOKUP(C861,Itinerario!$D$148:$W$178,19,FALSE)</f>
        <v>0</v>
      </c>
      <c r="F861" s="287" t="e">
        <f>VLOOKUP(C861,Organización_Modular!$F$134:$G$164,2,FALSE)</f>
        <v>#N/A</v>
      </c>
      <c r="G861" s="25"/>
      <c r="H861" s="25"/>
      <c r="I861" s="25"/>
      <c r="J861" s="25"/>
      <c r="K861" s="25"/>
      <c r="L861" s="25"/>
      <c r="M861" s="25"/>
      <c r="N861" s="25"/>
      <c r="O861" s="25"/>
      <c r="P861" s="25"/>
      <c r="Q861" s="25"/>
      <c r="R861" s="25"/>
      <c r="S861" s="25"/>
      <c r="T861" s="25"/>
      <c r="U861" s="25"/>
      <c r="V861" s="25"/>
      <c r="W861" s="25"/>
      <c r="X861" s="25"/>
      <c r="Y861" s="25"/>
      <c r="Z861" s="25"/>
    </row>
    <row r="862" spans="1:26" ht="12.75" customHeight="1" x14ac:dyDescent="0.25">
      <c r="A862" s="283"/>
      <c r="B862" s="285"/>
      <c r="C862" s="203"/>
      <c r="D862" s="286">
        <f>VLOOKUP(C862,Itinerario!$D$148:$W$178,18,FALSE)</f>
        <v>0</v>
      </c>
      <c r="E862" s="287">
        <f>VLOOKUP(C862,Itinerario!$D$148:$W$178,19,FALSE)</f>
        <v>0</v>
      </c>
      <c r="F862" s="287" t="e">
        <f>VLOOKUP(C862,Organización_Modular!$F$134:$G$164,2,FALSE)</f>
        <v>#N/A</v>
      </c>
      <c r="G862" s="25"/>
      <c r="H862" s="25"/>
      <c r="I862" s="25"/>
      <c r="J862" s="25"/>
      <c r="K862" s="25"/>
      <c r="L862" s="25"/>
      <c r="M862" s="25"/>
      <c r="N862" s="25"/>
      <c r="O862" s="25"/>
      <c r="P862" s="25"/>
      <c r="Q862" s="25"/>
      <c r="R862" s="25"/>
      <c r="S862" s="25"/>
      <c r="T862" s="25"/>
      <c r="U862" s="25"/>
      <c r="V862" s="25"/>
      <c r="W862" s="25"/>
      <c r="X862" s="25"/>
      <c r="Y862" s="25"/>
      <c r="Z862" s="25"/>
    </row>
    <row r="863" spans="1:26" ht="12.75" customHeight="1" x14ac:dyDescent="0.25">
      <c r="A863" s="283"/>
      <c r="B863" s="285"/>
      <c r="C863" s="203"/>
      <c r="D863" s="286">
        <f>VLOOKUP(C863,Itinerario!$D$148:$W$178,18,FALSE)</f>
        <v>0</v>
      </c>
      <c r="E863" s="287">
        <f>VLOOKUP(C863,Itinerario!$D$148:$W$178,19,FALSE)</f>
        <v>0</v>
      </c>
      <c r="F863" s="287" t="e">
        <f>VLOOKUP(C863,Organización_Modular!$F$134:$G$164,2,FALSE)</f>
        <v>#N/A</v>
      </c>
      <c r="G863" s="25"/>
      <c r="H863" s="25"/>
      <c r="I863" s="25"/>
      <c r="J863" s="25"/>
      <c r="K863" s="25"/>
      <c r="L863" s="25"/>
      <c r="M863" s="25"/>
      <c r="N863" s="25"/>
      <c r="O863" s="25"/>
      <c r="P863" s="25"/>
      <c r="Q863" s="25"/>
      <c r="R863" s="25"/>
      <c r="S863" s="25"/>
      <c r="T863" s="25"/>
      <c r="U863" s="25"/>
      <c r="V863" s="25"/>
      <c r="W863" s="25"/>
      <c r="X863" s="25"/>
      <c r="Y863" s="25"/>
      <c r="Z863" s="25"/>
    </row>
    <row r="864" spans="1:26" ht="12.75" customHeight="1" x14ac:dyDescent="0.25">
      <c r="A864" s="283"/>
      <c r="B864" s="285"/>
      <c r="C864" s="203"/>
      <c r="D864" s="286">
        <f>VLOOKUP(C864,Itinerario!$D$148:$W$178,18,FALSE)</f>
        <v>0</v>
      </c>
      <c r="E864" s="287">
        <f>VLOOKUP(C864,Itinerario!$D$148:$W$178,19,FALSE)</f>
        <v>0</v>
      </c>
      <c r="F864" s="287" t="e">
        <f>VLOOKUP(C864,Organización_Modular!$F$134:$G$164,2,FALSE)</f>
        <v>#N/A</v>
      </c>
      <c r="G864" s="25"/>
      <c r="H864" s="25"/>
      <c r="I864" s="25"/>
      <c r="J864" s="25"/>
      <c r="K864" s="25"/>
      <c r="L864" s="25"/>
      <c r="M864" s="25"/>
      <c r="N864" s="25"/>
      <c r="O864" s="25"/>
      <c r="P864" s="25"/>
      <c r="Q864" s="25"/>
      <c r="R864" s="25"/>
      <c r="S864" s="25"/>
      <c r="T864" s="25"/>
      <c r="U864" s="25"/>
      <c r="V864" s="25"/>
      <c r="W864" s="25"/>
      <c r="X864" s="25"/>
      <c r="Y864" s="25"/>
      <c r="Z864" s="25"/>
    </row>
    <row r="865" spans="1:26" ht="12.75" customHeight="1" x14ac:dyDescent="0.25">
      <c r="A865" s="283"/>
      <c r="B865" s="285"/>
      <c r="C865" s="203"/>
      <c r="D865" s="286">
        <f>VLOOKUP(C865,Itinerario!$D$148:$W$178,18,FALSE)</f>
        <v>0</v>
      </c>
      <c r="E865" s="287">
        <f>VLOOKUP(C865,Itinerario!$D$148:$W$178,19,FALSE)</f>
        <v>0</v>
      </c>
      <c r="F865" s="287" t="e">
        <f>VLOOKUP(C865,Organización_Modular!$F$134:$G$164,2,FALSE)</f>
        <v>#N/A</v>
      </c>
      <c r="G865" s="25"/>
      <c r="H865" s="25"/>
      <c r="I865" s="25"/>
      <c r="J865" s="25"/>
      <c r="K865" s="25"/>
      <c r="L865" s="25"/>
      <c r="M865" s="25"/>
      <c r="N865" s="25"/>
      <c r="O865" s="25"/>
      <c r="P865" s="25"/>
      <c r="Q865" s="25"/>
      <c r="R865" s="25"/>
      <c r="S865" s="25"/>
      <c r="T865" s="25"/>
      <c r="U865" s="25"/>
      <c r="V865" s="25"/>
      <c r="W865" s="25"/>
      <c r="X865" s="25"/>
      <c r="Y865" s="25"/>
      <c r="Z865" s="25"/>
    </row>
    <row r="866" spans="1:26" ht="12.75" customHeight="1" x14ac:dyDescent="0.25">
      <c r="A866" s="283"/>
      <c r="B866" s="285"/>
      <c r="C866" s="203"/>
      <c r="D866" s="286">
        <f>VLOOKUP(C866,Itinerario!$D$148:$W$178,18,FALSE)</f>
        <v>0</v>
      </c>
      <c r="E866" s="287">
        <f>VLOOKUP(C866,Itinerario!$D$148:$W$178,19,FALSE)</f>
        <v>0</v>
      </c>
      <c r="F866" s="287" t="e">
        <f>VLOOKUP(C866,Organización_Modular!$F$134:$G$164,2,FALSE)</f>
        <v>#N/A</v>
      </c>
      <c r="G866" s="25"/>
      <c r="H866" s="25"/>
      <c r="I866" s="25"/>
      <c r="J866" s="25"/>
      <c r="K866" s="25"/>
      <c r="L866" s="25"/>
      <c r="M866" s="25"/>
      <c r="N866" s="25"/>
      <c r="O866" s="25"/>
      <c r="P866" s="25"/>
      <c r="Q866" s="25"/>
      <c r="R866" s="25"/>
      <c r="S866" s="25"/>
      <c r="T866" s="25"/>
      <c r="U866" s="25"/>
      <c r="V866" s="25"/>
      <c r="W866" s="25"/>
      <c r="X866" s="25"/>
      <c r="Y866" s="25"/>
      <c r="Z866" s="25"/>
    </row>
    <row r="867" spans="1:26" ht="12.75" customHeight="1" x14ac:dyDescent="0.25">
      <c r="A867" s="283"/>
      <c r="B867" s="285"/>
      <c r="C867" s="203"/>
      <c r="D867" s="286">
        <f>VLOOKUP(C867,Itinerario!$D$148:$W$178,18,FALSE)</f>
        <v>0</v>
      </c>
      <c r="E867" s="287">
        <f>VLOOKUP(C867,Itinerario!$D$148:$W$178,19,FALSE)</f>
        <v>0</v>
      </c>
      <c r="F867" s="287" t="e">
        <f>VLOOKUP(C867,Organización_Modular!$F$134:$G$164,2,FALSE)</f>
        <v>#N/A</v>
      </c>
      <c r="G867" s="25"/>
      <c r="H867" s="25"/>
      <c r="I867" s="25"/>
      <c r="J867" s="25"/>
      <c r="K867" s="25"/>
      <c r="L867" s="25"/>
      <c r="M867" s="25"/>
      <c r="N867" s="25"/>
      <c r="O867" s="25"/>
      <c r="P867" s="25"/>
      <c r="Q867" s="25"/>
      <c r="R867" s="25"/>
      <c r="S867" s="25"/>
      <c r="T867" s="25"/>
      <c r="U867" s="25"/>
      <c r="V867" s="25"/>
      <c r="W867" s="25"/>
      <c r="X867" s="25"/>
      <c r="Y867" s="25"/>
      <c r="Z867" s="25"/>
    </row>
    <row r="868" spans="1:26" ht="12.75" customHeight="1" x14ac:dyDescent="0.25">
      <c r="A868" s="283"/>
      <c r="B868" s="285"/>
      <c r="C868" s="203"/>
      <c r="D868" s="286">
        <f>VLOOKUP(C868,Itinerario!$D$148:$W$178,18,FALSE)</f>
        <v>0</v>
      </c>
      <c r="E868" s="287">
        <f>VLOOKUP(C868,Itinerario!$D$148:$W$178,19,FALSE)</f>
        <v>0</v>
      </c>
      <c r="F868" s="287" t="e">
        <f>VLOOKUP(C868,Organización_Modular!$F$134:$G$164,2,FALSE)</f>
        <v>#N/A</v>
      </c>
      <c r="G868" s="25"/>
      <c r="H868" s="25"/>
      <c r="I868" s="25"/>
      <c r="J868" s="25"/>
      <c r="K868" s="25"/>
      <c r="L868" s="25"/>
      <c r="M868" s="25"/>
      <c r="N868" s="25"/>
      <c r="O868" s="25"/>
      <c r="P868" s="25"/>
      <c r="Q868" s="25"/>
      <c r="R868" s="25"/>
      <c r="S868" s="25"/>
      <c r="T868" s="25"/>
      <c r="U868" s="25"/>
      <c r="V868" s="25"/>
      <c r="W868" s="25"/>
      <c r="X868" s="25"/>
      <c r="Y868" s="25"/>
      <c r="Z868" s="25"/>
    </row>
    <row r="869" spans="1:26" ht="12.75" customHeight="1" x14ac:dyDescent="0.25">
      <c r="A869" s="283"/>
      <c r="B869" s="285"/>
      <c r="C869" s="203"/>
      <c r="D869" s="286">
        <f>VLOOKUP(C869,Itinerario!$D$148:$W$178,18,FALSE)</f>
        <v>0</v>
      </c>
      <c r="E869" s="287">
        <f>VLOOKUP(C869,Itinerario!$D$148:$W$178,19,FALSE)</f>
        <v>0</v>
      </c>
      <c r="F869" s="287" t="e">
        <f>VLOOKUP(C869,Organización_Modular!$F$134:$G$164,2,FALSE)</f>
        <v>#N/A</v>
      </c>
      <c r="G869" s="25"/>
      <c r="H869" s="25"/>
      <c r="I869" s="25"/>
      <c r="J869" s="25"/>
      <c r="K869" s="25"/>
      <c r="L869" s="25"/>
      <c r="M869" s="25"/>
      <c r="N869" s="25"/>
      <c r="O869" s="25"/>
      <c r="P869" s="25"/>
      <c r="Q869" s="25"/>
      <c r="R869" s="25"/>
      <c r="S869" s="25"/>
      <c r="T869" s="25"/>
      <c r="U869" s="25"/>
      <c r="V869" s="25"/>
      <c r="W869" s="25"/>
      <c r="X869" s="25"/>
      <c r="Y869" s="25"/>
      <c r="Z869" s="25"/>
    </row>
    <row r="870" spans="1:26" ht="12.75" customHeight="1" x14ac:dyDescent="0.25">
      <c r="A870" s="283"/>
      <c r="B870" s="285"/>
      <c r="C870" s="203"/>
      <c r="D870" s="286">
        <f>VLOOKUP(C870,Itinerario!$D$148:$W$178,18,FALSE)</f>
        <v>0</v>
      </c>
      <c r="E870" s="287">
        <f>VLOOKUP(C870,Itinerario!$D$148:$W$178,19,FALSE)</f>
        <v>0</v>
      </c>
      <c r="F870" s="287" t="e">
        <f>VLOOKUP(C870,Organización_Modular!$F$134:$G$164,2,FALSE)</f>
        <v>#N/A</v>
      </c>
      <c r="G870" s="25"/>
      <c r="H870" s="25"/>
      <c r="I870" s="25"/>
      <c r="J870" s="25"/>
      <c r="K870" s="25"/>
      <c r="L870" s="25"/>
      <c r="M870" s="25"/>
      <c r="N870" s="25"/>
      <c r="O870" s="25"/>
      <c r="P870" s="25"/>
      <c r="Q870" s="25"/>
      <c r="R870" s="25"/>
      <c r="S870" s="25"/>
      <c r="T870" s="25"/>
      <c r="U870" s="25"/>
      <c r="V870" s="25"/>
      <c r="W870" s="25"/>
      <c r="X870" s="25"/>
      <c r="Y870" s="25"/>
      <c r="Z870" s="25"/>
    </row>
    <row r="871" spans="1:26" ht="12.75" customHeight="1" x14ac:dyDescent="0.25">
      <c r="A871" s="283"/>
      <c r="B871" s="285"/>
      <c r="C871" s="203"/>
      <c r="D871" s="286">
        <f>VLOOKUP(C871,Itinerario!$D$148:$W$178,18,FALSE)</f>
        <v>0</v>
      </c>
      <c r="E871" s="287">
        <f>VLOOKUP(C871,Itinerario!$D$148:$W$178,19,FALSE)</f>
        <v>0</v>
      </c>
      <c r="F871" s="287" t="e">
        <f>VLOOKUP(C871,Organización_Modular!$F$134:$G$164,2,FALSE)</f>
        <v>#N/A</v>
      </c>
      <c r="G871" s="25"/>
      <c r="H871" s="25"/>
      <c r="I871" s="25"/>
      <c r="J871" s="25"/>
      <c r="K871" s="25"/>
      <c r="L871" s="25"/>
      <c r="M871" s="25"/>
      <c r="N871" s="25"/>
      <c r="O871" s="25"/>
      <c r="P871" s="25"/>
      <c r="Q871" s="25"/>
      <c r="R871" s="25"/>
      <c r="S871" s="25"/>
      <c r="T871" s="25"/>
      <c r="U871" s="25"/>
      <c r="V871" s="25"/>
      <c r="W871" s="25"/>
      <c r="X871" s="25"/>
      <c r="Y871" s="25"/>
      <c r="Z871" s="25"/>
    </row>
    <row r="872" spans="1:26" ht="12.75" customHeight="1" x14ac:dyDescent="0.25">
      <c r="A872" s="283"/>
      <c r="B872" s="285"/>
      <c r="C872" s="203"/>
      <c r="D872" s="286">
        <f>VLOOKUP(C872,Itinerario!$D$148:$W$178,18,FALSE)</f>
        <v>0</v>
      </c>
      <c r="E872" s="287">
        <f>VLOOKUP(C872,Itinerario!$D$148:$W$178,19,FALSE)</f>
        <v>0</v>
      </c>
      <c r="F872" s="287" t="e">
        <f>VLOOKUP(C872,Organización_Modular!$F$134:$G$164,2,FALSE)</f>
        <v>#N/A</v>
      </c>
      <c r="G872" s="25"/>
      <c r="H872" s="25"/>
      <c r="I872" s="25"/>
      <c r="J872" s="25"/>
      <c r="K872" s="25"/>
      <c r="L872" s="25"/>
      <c r="M872" s="25"/>
      <c r="N872" s="25"/>
      <c r="O872" s="25"/>
      <c r="P872" s="25"/>
      <c r="Q872" s="25"/>
      <c r="R872" s="25"/>
      <c r="S872" s="25"/>
      <c r="T872" s="25"/>
      <c r="U872" s="25"/>
      <c r="V872" s="25"/>
      <c r="W872" s="25"/>
      <c r="X872" s="25"/>
      <c r="Y872" s="25"/>
      <c r="Z872" s="25"/>
    </row>
    <row r="873" spans="1:26" ht="12.75" customHeight="1" x14ac:dyDescent="0.25">
      <c r="A873" s="283"/>
      <c r="B873" s="285"/>
      <c r="C873" s="203"/>
      <c r="D873" s="286">
        <f>VLOOKUP(C873,Itinerario!$D$148:$W$178,18,FALSE)</f>
        <v>0</v>
      </c>
      <c r="E873" s="287">
        <f>VLOOKUP(C873,Itinerario!$D$148:$W$178,19,FALSE)</f>
        <v>0</v>
      </c>
      <c r="F873" s="287" t="e">
        <f>VLOOKUP(C873,Organización_Modular!$F$134:$G$164,2,FALSE)</f>
        <v>#N/A</v>
      </c>
      <c r="G873" s="25"/>
      <c r="H873" s="25"/>
      <c r="I873" s="25"/>
      <c r="J873" s="25"/>
      <c r="K873" s="25"/>
      <c r="L873" s="25"/>
      <c r="M873" s="25"/>
      <c r="N873" s="25"/>
      <c r="O873" s="25"/>
      <c r="P873" s="25"/>
      <c r="Q873" s="25"/>
      <c r="R873" s="25"/>
      <c r="S873" s="25"/>
      <c r="T873" s="25"/>
      <c r="U873" s="25"/>
      <c r="V873" s="25"/>
      <c r="W873" s="25"/>
      <c r="X873" s="25"/>
      <c r="Y873" s="25"/>
      <c r="Z873" s="25"/>
    </row>
    <row r="874" spans="1:26" ht="12.75" customHeight="1" x14ac:dyDescent="0.25">
      <c r="A874" s="283"/>
      <c r="B874" s="285"/>
      <c r="C874" s="203"/>
      <c r="D874" s="286">
        <f>VLOOKUP(C874,Itinerario!$D$148:$W$178,18,FALSE)</f>
        <v>0</v>
      </c>
      <c r="E874" s="287">
        <f>VLOOKUP(C874,Itinerario!$D$148:$W$178,19,FALSE)</f>
        <v>0</v>
      </c>
      <c r="F874" s="287" t="e">
        <f>VLOOKUP(C874,Organización_Modular!$F$134:$G$164,2,FALSE)</f>
        <v>#N/A</v>
      </c>
      <c r="G874" s="25"/>
      <c r="H874" s="25"/>
      <c r="I874" s="25"/>
      <c r="J874" s="25"/>
      <c r="K874" s="25"/>
      <c r="L874" s="25"/>
      <c r="M874" s="25"/>
      <c r="N874" s="25"/>
      <c r="O874" s="25"/>
      <c r="P874" s="25"/>
      <c r="Q874" s="25"/>
      <c r="R874" s="25"/>
      <c r="S874" s="25"/>
      <c r="T874" s="25"/>
      <c r="U874" s="25"/>
      <c r="V874" s="25"/>
      <c r="W874" s="25"/>
      <c r="X874" s="25"/>
      <c r="Y874" s="25"/>
      <c r="Z874" s="25"/>
    </row>
    <row r="875" spans="1:26" ht="12.75" customHeight="1" x14ac:dyDescent="0.25">
      <c r="A875" s="283"/>
      <c r="B875" s="285"/>
      <c r="C875" s="203"/>
      <c r="D875" s="286">
        <f>VLOOKUP(C875,Itinerario!$D$148:$W$178,18,FALSE)</f>
        <v>0</v>
      </c>
      <c r="E875" s="287">
        <f>VLOOKUP(C875,Itinerario!$D$148:$W$178,19,FALSE)</f>
        <v>0</v>
      </c>
      <c r="F875" s="287" t="e">
        <f>VLOOKUP(C875,Organización_Modular!$F$134:$G$164,2,FALSE)</f>
        <v>#N/A</v>
      </c>
      <c r="G875" s="25"/>
      <c r="H875" s="25"/>
      <c r="I875" s="25"/>
      <c r="J875" s="25"/>
      <c r="K875" s="25"/>
      <c r="L875" s="25"/>
      <c r="M875" s="25"/>
      <c r="N875" s="25"/>
      <c r="O875" s="25"/>
      <c r="P875" s="25"/>
      <c r="Q875" s="25"/>
      <c r="R875" s="25"/>
      <c r="S875" s="25"/>
      <c r="T875" s="25"/>
      <c r="U875" s="25"/>
      <c r="V875" s="25"/>
      <c r="W875" s="25"/>
      <c r="X875" s="25"/>
      <c r="Y875" s="25"/>
      <c r="Z875" s="25"/>
    </row>
    <row r="876" spans="1:26" ht="12.75" customHeight="1" x14ac:dyDescent="0.25">
      <c r="A876" s="283"/>
      <c r="B876" s="285"/>
      <c r="C876" s="203"/>
      <c r="D876" s="286">
        <f>VLOOKUP(C876,Itinerario!$D$148:$W$178,18,FALSE)</f>
        <v>0</v>
      </c>
      <c r="E876" s="287">
        <f>VLOOKUP(C876,Itinerario!$D$148:$W$178,19,FALSE)</f>
        <v>0</v>
      </c>
      <c r="F876" s="287" t="e">
        <f>VLOOKUP(C876,Organización_Modular!$F$134:$G$164,2,FALSE)</f>
        <v>#N/A</v>
      </c>
      <c r="G876" s="25"/>
      <c r="H876" s="25"/>
      <c r="I876" s="25"/>
      <c r="J876" s="25"/>
      <c r="K876" s="25"/>
      <c r="L876" s="25"/>
      <c r="M876" s="25"/>
      <c r="N876" s="25"/>
      <c r="O876" s="25"/>
      <c r="P876" s="25"/>
      <c r="Q876" s="25"/>
      <c r="R876" s="25"/>
      <c r="S876" s="25"/>
      <c r="T876" s="25"/>
      <c r="U876" s="25"/>
      <c r="V876" s="25"/>
      <c r="W876" s="25"/>
      <c r="X876" s="25"/>
      <c r="Y876" s="25"/>
      <c r="Z876" s="25"/>
    </row>
    <row r="877" spans="1:26" ht="12.75" customHeight="1" x14ac:dyDescent="0.25">
      <c r="A877" s="283"/>
      <c r="B877" s="285"/>
      <c r="C877" s="203"/>
      <c r="D877" s="286">
        <f>VLOOKUP(C877,Itinerario!$D$148:$W$178,18,FALSE)</f>
        <v>0</v>
      </c>
      <c r="E877" s="287">
        <f>VLOOKUP(C877,Itinerario!$D$148:$W$178,19,FALSE)</f>
        <v>0</v>
      </c>
      <c r="F877" s="287" t="e">
        <f>VLOOKUP(C877,Organización_Modular!$F$134:$G$164,2,FALSE)</f>
        <v>#N/A</v>
      </c>
      <c r="G877" s="25"/>
      <c r="H877" s="25"/>
      <c r="I877" s="25"/>
      <c r="J877" s="25"/>
      <c r="K877" s="25"/>
      <c r="L877" s="25"/>
      <c r="M877" s="25"/>
      <c r="N877" s="25"/>
      <c r="O877" s="25"/>
      <c r="P877" s="25"/>
      <c r="Q877" s="25"/>
      <c r="R877" s="25"/>
      <c r="S877" s="25"/>
      <c r="T877" s="25"/>
      <c r="U877" s="25"/>
      <c r="V877" s="25"/>
      <c r="W877" s="25"/>
      <c r="X877" s="25"/>
      <c r="Y877" s="25"/>
      <c r="Z877" s="25"/>
    </row>
    <row r="878" spans="1:26" ht="12.75" customHeight="1" x14ac:dyDescent="0.25">
      <c r="A878" s="283"/>
      <c r="B878" s="285"/>
      <c r="C878" s="203"/>
      <c r="D878" s="286">
        <f>VLOOKUP(C878,Itinerario!$D$148:$W$178,18,FALSE)</f>
        <v>0</v>
      </c>
      <c r="E878" s="287">
        <f>VLOOKUP(C878,Itinerario!$D$148:$W$178,19,FALSE)</f>
        <v>0</v>
      </c>
      <c r="F878" s="287" t="e">
        <f>VLOOKUP(C878,Organización_Modular!$F$134:$G$164,2,FALSE)</f>
        <v>#N/A</v>
      </c>
      <c r="G878" s="25"/>
      <c r="H878" s="25"/>
      <c r="I878" s="25"/>
      <c r="J878" s="25"/>
      <c r="K878" s="25"/>
      <c r="L878" s="25"/>
      <c r="M878" s="25"/>
      <c r="N878" s="25"/>
      <c r="O878" s="25"/>
      <c r="P878" s="25"/>
      <c r="Q878" s="25"/>
      <c r="R878" s="25"/>
      <c r="S878" s="25"/>
      <c r="T878" s="25"/>
      <c r="U878" s="25"/>
      <c r="V878" s="25"/>
      <c r="W878" s="25"/>
      <c r="X878" s="25"/>
      <c r="Y878" s="25"/>
      <c r="Z878" s="25"/>
    </row>
    <row r="879" spans="1:26" ht="12.75" customHeight="1" x14ac:dyDescent="0.25">
      <c r="A879" s="283"/>
      <c r="B879" s="285"/>
      <c r="C879" s="203"/>
      <c r="D879" s="286">
        <f>VLOOKUP(C879,Itinerario!$D$148:$W$178,18,FALSE)</f>
        <v>0</v>
      </c>
      <c r="E879" s="287">
        <f>VLOOKUP(C879,Itinerario!$D$148:$W$178,19,FALSE)</f>
        <v>0</v>
      </c>
      <c r="F879" s="287" t="e">
        <f>VLOOKUP(C879,Organización_Modular!$F$134:$G$164,2,FALSE)</f>
        <v>#N/A</v>
      </c>
      <c r="G879" s="25"/>
      <c r="H879" s="25"/>
      <c r="I879" s="25"/>
      <c r="J879" s="25"/>
      <c r="K879" s="25"/>
      <c r="L879" s="25"/>
      <c r="M879" s="25"/>
      <c r="N879" s="25"/>
      <c r="O879" s="25"/>
      <c r="P879" s="25"/>
      <c r="Q879" s="25"/>
      <c r="R879" s="25"/>
      <c r="S879" s="25"/>
      <c r="T879" s="25"/>
      <c r="U879" s="25"/>
      <c r="V879" s="25"/>
      <c r="W879" s="25"/>
      <c r="X879" s="25"/>
      <c r="Y879" s="25"/>
      <c r="Z879" s="25"/>
    </row>
    <row r="880" spans="1:26" ht="12.75" customHeight="1" x14ac:dyDescent="0.25">
      <c r="A880" s="283"/>
      <c r="B880" s="285"/>
      <c r="C880" s="203"/>
      <c r="D880" s="286">
        <f>VLOOKUP(C880,Itinerario!$D$148:$W$178,18,FALSE)</f>
        <v>0</v>
      </c>
      <c r="E880" s="287">
        <f>VLOOKUP(C880,Itinerario!$D$148:$W$178,19,FALSE)</f>
        <v>0</v>
      </c>
      <c r="F880" s="287" t="e">
        <f>VLOOKUP(C880,Organización_Modular!$F$134:$G$164,2,FALSE)</f>
        <v>#N/A</v>
      </c>
      <c r="G880" s="25"/>
      <c r="H880" s="25"/>
      <c r="I880" s="25"/>
      <c r="J880" s="25"/>
      <c r="K880" s="25"/>
      <c r="L880" s="25"/>
      <c r="M880" s="25"/>
      <c r="N880" s="25"/>
      <c r="O880" s="25"/>
      <c r="P880" s="25"/>
      <c r="Q880" s="25"/>
      <c r="R880" s="25"/>
      <c r="S880" s="25"/>
      <c r="T880" s="25"/>
      <c r="U880" s="25"/>
      <c r="V880" s="25"/>
      <c r="W880" s="25"/>
      <c r="X880" s="25"/>
      <c r="Y880" s="25"/>
      <c r="Z880" s="25"/>
    </row>
    <row r="881" spans="1:26" ht="12.75" customHeight="1" x14ac:dyDescent="0.25">
      <c r="A881" s="283"/>
      <c r="B881" s="285"/>
      <c r="C881" s="203"/>
      <c r="D881" s="286">
        <f>VLOOKUP(C881,Itinerario!$D$148:$W$178,18,FALSE)</f>
        <v>0</v>
      </c>
      <c r="E881" s="287">
        <f>VLOOKUP(C881,Itinerario!$D$148:$W$178,19,FALSE)</f>
        <v>0</v>
      </c>
      <c r="F881" s="287" t="e">
        <f>VLOOKUP(C881,Organización_Modular!$F$134:$G$164,2,FALSE)</f>
        <v>#N/A</v>
      </c>
      <c r="G881" s="25"/>
      <c r="H881" s="25"/>
      <c r="I881" s="25"/>
      <c r="J881" s="25"/>
      <c r="K881" s="25"/>
      <c r="L881" s="25"/>
      <c r="M881" s="25"/>
      <c r="N881" s="25"/>
      <c r="O881" s="25"/>
      <c r="P881" s="25"/>
      <c r="Q881" s="25"/>
      <c r="R881" s="25"/>
      <c r="S881" s="25"/>
      <c r="T881" s="25"/>
      <c r="U881" s="25"/>
      <c r="V881" s="25"/>
      <c r="W881" s="25"/>
      <c r="X881" s="25"/>
      <c r="Y881" s="25"/>
      <c r="Z881" s="25"/>
    </row>
    <row r="882" spans="1:26" ht="12.75" customHeight="1" x14ac:dyDescent="0.25">
      <c r="A882" s="283"/>
      <c r="B882" s="285"/>
      <c r="C882" s="203"/>
      <c r="D882" s="286">
        <f>VLOOKUP(C882,Itinerario!$D$148:$W$178,18,FALSE)</f>
        <v>0</v>
      </c>
      <c r="E882" s="287">
        <f>VLOOKUP(C882,Itinerario!$D$148:$W$178,19,FALSE)</f>
        <v>0</v>
      </c>
      <c r="F882" s="287" t="e">
        <f>VLOOKUP(C882,Organización_Modular!$F$134:$G$164,2,FALSE)</f>
        <v>#N/A</v>
      </c>
      <c r="G882" s="25"/>
      <c r="H882" s="25"/>
      <c r="I882" s="25"/>
      <c r="J882" s="25"/>
      <c r="K882" s="25"/>
      <c r="L882" s="25"/>
      <c r="M882" s="25"/>
      <c r="N882" s="25"/>
      <c r="O882" s="25"/>
      <c r="P882" s="25"/>
      <c r="Q882" s="25"/>
      <c r="R882" s="25"/>
      <c r="S882" s="25"/>
      <c r="T882" s="25"/>
      <c r="U882" s="25"/>
      <c r="V882" s="25"/>
      <c r="W882" s="25"/>
      <c r="X882" s="25"/>
      <c r="Y882" s="25"/>
      <c r="Z882" s="25"/>
    </row>
    <row r="883" spans="1:26" ht="12.75" customHeight="1" x14ac:dyDescent="0.25">
      <c r="A883" s="283"/>
      <c r="B883" s="285"/>
      <c r="C883" s="203"/>
      <c r="D883" s="286">
        <f>VLOOKUP(C883,Itinerario!$D$148:$W$178,18,FALSE)</f>
        <v>0</v>
      </c>
      <c r="E883" s="287">
        <f>VLOOKUP(C883,Itinerario!$D$148:$W$178,19,FALSE)</f>
        <v>0</v>
      </c>
      <c r="F883" s="287" t="e">
        <f>VLOOKUP(C883,Organización_Modular!$F$134:$G$164,2,FALSE)</f>
        <v>#N/A</v>
      </c>
      <c r="G883" s="25"/>
      <c r="H883" s="25"/>
      <c r="I883" s="25"/>
      <c r="J883" s="25"/>
      <c r="K883" s="25"/>
      <c r="L883" s="25"/>
      <c r="M883" s="25"/>
      <c r="N883" s="25"/>
      <c r="O883" s="25"/>
      <c r="P883" s="25"/>
      <c r="Q883" s="25"/>
      <c r="R883" s="25"/>
      <c r="S883" s="25"/>
      <c r="T883" s="25"/>
      <c r="U883" s="25"/>
      <c r="V883" s="25"/>
      <c r="W883" s="25"/>
      <c r="X883" s="25"/>
      <c r="Y883" s="25"/>
      <c r="Z883" s="25"/>
    </row>
    <row r="884" spans="1:26" ht="12.75" customHeight="1" x14ac:dyDescent="0.25">
      <c r="A884" s="283"/>
      <c r="B884" s="285"/>
      <c r="C884" s="203"/>
      <c r="D884" s="286">
        <f>VLOOKUP(C884,Itinerario!$D$148:$W$178,18,FALSE)</f>
        <v>0</v>
      </c>
      <c r="E884" s="287">
        <f>VLOOKUP(C884,Itinerario!$D$148:$W$178,19,FALSE)</f>
        <v>0</v>
      </c>
      <c r="F884" s="287" t="e">
        <f>VLOOKUP(C884,Organización_Modular!$F$134:$G$164,2,FALSE)</f>
        <v>#N/A</v>
      </c>
      <c r="G884" s="25"/>
      <c r="H884" s="25"/>
      <c r="I884" s="25"/>
      <c r="J884" s="25"/>
      <c r="K884" s="25"/>
      <c r="L884" s="25"/>
      <c r="M884" s="25"/>
      <c r="N884" s="25"/>
      <c r="O884" s="25"/>
      <c r="P884" s="25"/>
      <c r="Q884" s="25"/>
      <c r="R884" s="25"/>
      <c r="S884" s="25"/>
      <c r="T884" s="25"/>
      <c r="U884" s="25"/>
      <c r="V884" s="25"/>
      <c r="W884" s="25"/>
      <c r="X884" s="25"/>
      <c r="Y884" s="25"/>
      <c r="Z884" s="25"/>
    </row>
    <row r="885" spans="1:26" ht="12.75" customHeight="1" x14ac:dyDescent="0.25">
      <c r="A885" s="283"/>
      <c r="B885" s="285"/>
      <c r="C885" s="203"/>
      <c r="D885" s="286">
        <f>VLOOKUP(C885,Itinerario!$D$148:$W$178,18,FALSE)</f>
        <v>0</v>
      </c>
      <c r="E885" s="287">
        <f>VLOOKUP(C885,Itinerario!$D$148:$W$178,19,FALSE)</f>
        <v>0</v>
      </c>
      <c r="F885" s="287" t="e">
        <f>VLOOKUP(C885,Organización_Modular!$F$134:$G$164,2,FALSE)</f>
        <v>#N/A</v>
      </c>
      <c r="G885" s="25"/>
      <c r="H885" s="25"/>
      <c r="I885" s="25"/>
      <c r="J885" s="25"/>
      <c r="K885" s="25"/>
      <c r="L885" s="25"/>
      <c r="M885" s="25"/>
      <c r="N885" s="25"/>
      <c r="O885" s="25"/>
      <c r="P885" s="25"/>
      <c r="Q885" s="25"/>
      <c r="R885" s="25"/>
      <c r="S885" s="25"/>
      <c r="T885" s="25"/>
      <c r="U885" s="25"/>
      <c r="V885" s="25"/>
      <c r="W885" s="25"/>
      <c r="X885" s="25"/>
      <c r="Y885" s="25"/>
      <c r="Z885" s="25"/>
    </row>
    <row r="886" spans="1:26" ht="12.75" customHeight="1" x14ac:dyDescent="0.25">
      <c r="A886" s="283"/>
      <c r="B886" s="285"/>
      <c r="C886" s="203"/>
      <c r="D886" s="286">
        <f>VLOOKUP(C886,Itinerario!$D$148:$W$178,18,FALSE)</f>
        <v>0</v>
      </c>
      <c r="E886" s="287">
        <f>VLOOKUP(C886,Itinerario!$D$148:$W$178,19,FALSE)</f>
        <v>0</v>
      </c>
      <c r="F886" s="287" t="e">
        <f>VLOOKUP(C886,Organización_Modular!$F$134:$G$164,2,FALSE)</f>
        <v>#N/A</v>
      </c>
      <c r="G886" s="25"/>
      <c r="H886" s="25"/>
      <c r="I886" s="25"/>
      <c r="J886" s="25"/>
      <c r="K886" s="25"/>
      <c r="L886" s="25"/>
      <c r="M886" s="25"/>
      <c r="N886" s="25"/>
      <c r="O886" s="25"/>
      <c r="P886" s="25"/>
      <c r="Q886" s="25"/>
      <c r="R886" s="25"/>
      <c r="S886" s="25"/>
      <c r="T886" s="25"/>
      <c r="U886" s="25"/>
      <c r="V886" s="25"/>
      <c r="W886" s="25"/>
      <c r="X886" s="25"/>
      <c r="Y886" s="25"/>
      <c r="Z886" s="25"/>
    </row>
    <row r="887" spans="1:26" ht="12.75" customHeight="1" x14ac:dyDescent="0.25">
      <c r="A887" s="283"/>
      <c r="B887" s="285"/>
      <c r="C887" s="203"/>
      <c r="D887" s="286">
        <f>VLOOKUP(C887,Itinerario!$D$148:$W$178,18,FALSE)</f>
        <v>0</v>
      </c>
      <c r="E887" s="287">
        <f>VLOOKUP(C887,Itinerario!$D$148:$W$178,19,FALSE)</f>
        <v>0</v>
      </c>
      <c r="F887" s="287" t="e">
        <f>VLOOKUP(C887,Organización_Modular!$F$134:$G$164,2,FALSE)</f>
        <v>#N/A</v>
      </c>
      <c r="G887" s="25"/>
      <c r="H887" s="25"/>
      <c r="I887" s="25"/>
      <c r="J887" s="25"/>
      <c r="K887" s="25"/>
      <c r="L887" s="25"/>
      <c r="M887" s="25"/>
      <c r="N887" s="25"/>
      <c r="O887" s="25"/>
      <c r="P887" s="25"/>
      <c r="Q887" s="25"/>
      <c r="R887" s="25"/>
      <c r="S887" s="25"/>
      <c r="T887" s="25"/>
      <c r="U887" s="25"/>
      <c r="V887" s="25"/>
      <c r="W887" s="25"/>
      <c r="X887" s="25"/>
      <c r="Y887" s="25"/>
      <c r="Z887" s="25"/>
    </row>
    <row r="888" spans="1:26" ht="12.75" customHeight="1" x14ac:dyDescent="0.25">
      <c r="A888" s="283"/>
      <c r="B888" s="285"/>
      <c r="C888" s="203"/>
      <c r="D888" s="286">
        <f>VLOOKUP(C888,Itinerario!$D$148:$W$178,18,FALSE)</f>
        <v>0</v>
      </c>
      <c r="E888" s="287">
        <f>VLOOKUP(C888,Itinerario!$D$148:$W$178,19,FALSE)</f>
        <v>0</v>
      </c>
      <c r="F888" s="287" t="e">
        <f>VLOOKUP(C888,Organización_Modular!$F$134:$G$164,2,FALSE)</f>
        <v>#N/A</v>
      </c>
      <c r="G888" s="25"/>
      <c r="H888" s="25"/>
      <c r="I888" s="25"/>
      <c r="J888" s="25"/>
      <c r="K888" s="25"/>
      <c r="L888" s="25"/>
      <c r="M888" s="25"/>
      <c r="N888" s="25"/>
      <c r="O888" s="25"/>
      <c r="P888" s="25"/>
      <c r="Q888" s="25"/>
      <c r="R888" s="25"/>
      <c r="S888" s="25"/>
      <c r="T888" s="25"/>
      <c r="U888" s="25"/>
      <c r="V888" s="25"/>
      <c r="W888" s="25"/>
      <c r="X888" s="25"/>
      <c r="Y888" s="25"/>
      <c r="Z888" s="25"/>
    </row>
    <row r="889" spans="1:26" ht="12.75" customHeight="1" x14ac:dyDescent="0.25">
      <c r="A889" s="283"/>
      <c r="B889" s="285"/>
      <c r="C889" s="203"/>
      <c r="D889" s="286">
        <f>VLOOKUP(C889,Itinerario!$D$148:$W$178,18,FALSE)</f>
        <v>0</v>
      </c>
      <c r="E889" s="287">
        <f>VLOOKUP(C889,Itinerario!$D$148:$W$178,19,FALSE)</f>
        <v>0</v>
      </c>
      <c r="F889" s="287" t="e">
        <f>VLOOKUP(C889,Organización_Modular!$F$134:$G$164,2,FALSE)</f>
        <v>#N/A</v>
      </c>
      <c r="G889" s="25"/>
      <c r="H889" s="25"/>
      <c r="I889" s="25"/>
      <c r="J889" s="25"/>
      <c r="K889" s="25"/>
      <c r="L889" s="25"/>
      <c r="M889" s="25"/>
      <c r="N889" s="25"/>
      <c r="O889" s="25"/>
      <c r="P889" s="25"/>
      <c r="Q889" s="25"/>
      <c r="R889" s="25"/>
      <c r="S889" s="25"/>
      <c r="T889" s="25"/>
      <c r="U889" s="25"/>
      <c r="V889" s="25"/>
      <c r="W889" s="25"/>
      <c r="X889" s="25"/>
      <c r="Y889" s="25"/>
      <c r="Z889" s="25"/>
    </row>
    <row r="890" spans="1:26" ht="12.75" customHeight="1" x14ac:dyDescent="0.25">
      <c r="A890" s="283"/>
      <c r="B890" s="285"/>
      <c r="C890" s="203"/>
      <c r="D890" s="286">
        <f>VLOOKUP(C890,Itinerario!$D$148:$W$178,18,FALSE)</f>
        <v>0</v>
      </c>
      <c r="E890" s="287">
        <f>VLOOKUP(C890,Itinerario!$D$148:$W$178,19,FALSE)</f>
        <v>0</v>
      </c>
      <c r="F890" s="287" t="e">
        <f>VLOOKUP(C890,Organización_Modular!$F$134:$G$164,2,FALSE)</f>
        <v>#N/A</v>
      </c>
      <c r="G890" s="25"/>
      <c r="H890" s="25"/>
      <c r="I890" s="25"/>
      <c r="J890" s="25"/>
      <c r="K890" s="25"/>
      <c r="L890" s="25"/>
      <c r="M890" s="25"/>
      <c r="N890" s="25"/>
      <c r="O890" s="25"/>
      <c r="P890" s="25"/>
      <c r="Q890" s="25"/>
      <c r="R890" s="25"/>
      <c r="S890" s="25"/>
      <c r="T890" s="25"/>
      <c r="U890" s="25"/>
      <c r="V890" s="25"/>
      <c r="W890" s="25"/>
      <c r="X890" s="25"/>
      <c r="Y890" s="25"/>
      <c r="Z890" s="25"/>
    </row>
    <row r="891" spans="1:26" ht="12.75" customHeight="1" x14ac:dyDescent="0.25">
      <c r="A891" s="283"/>
      <c r="B891" s="285"/>
      <c r="C891" s="203"/>
      <c r="D891" s="286">
        <f>VLOOKUP(C891,Itinerario!$D$148:$W$178,18,FALSE)</f>
        <v>0</v>
      </c>
      <c r="E891" s="287">
        <f>VLOOKUP(C891,Itinerario!$D$148:$W$178,19,FALSE)</f>
        <v>0</v>
      </c>
      <c r="F891" s="287" t="e">
        <f>VLOOKUP(C891,Organización_Modular!$F$134:$G$164,2,FALSE)</f>
        <v>#N/A</v>
      </c>
      <c r="G891" s="25"/>
      <c r="H891" s="25"/>
      <c r="I891" s="25"/>
      <c r="J891" s="25"/>
      <c r="K891" s="25"/>
      <c r="L891" s="25"/>
      <c r="M891" s="25"/>
      <c r="N891" s="25"/>
      <c r="O891" s="25"/>
      <c r="P891" s="25"/>
      <c r="Q891" s="25"/>
      <c r="R891" s="25"/>
      <c r="S891" s="25"/>
      <c r="T891" s="25"/>
      <c r="U891" s="25"/>
      <c r="V891" s="25"/>
      <c r="W891" s="25"/>
      <c r="X891" s="25"/>
      <c r="Y891" s="25"/>
      <c r="Z891" s="25"/>
    </row>
    <row r="892" spans="1:26" ht="12.75" customHeight="1" x14ac:dyDescent="0.25">
      <c r="A892" s="283"/>
      <c r="B892" s="285"/>
      <c r="C892" s="203"/>
      <c r="D892" s="286">
        <f>VLOOKUP(C892,Itinerario!$D$148:$W$178,18,FALSE)</f>
        <v>0</v>
      </c>
      <c r="E892" s="287">
        <f>VLOOKUP(C892,Itinerario!$D$148:$W$178,19,FALSE)</f>
        <v>0</v>
      </c>
      <c r="F892" s="287" t="e">
        <f>VLOOKUP(C892,Organización_Modular!$F$134:$G$164,2,FALSE)</f>
        <v>#N/A</v>
      </c>
      <c r="G892" s="25"/>
      <c r="H892" s="25"/>
      <c r="I892" s="25"/>
      <c r="J892" s="25"/>
      <c r="K892" s="25"/>
      <c r="L892" s="25"/>
      <c r="M892" s="25"/>
      <c r="N892" s="25"/>
      <c r="O892" s="25"/>
      <c r="P892" s="25"/>
      <c r="Q892" s="25"/>
      <c r="R892" s="25"/>
      <c r="S892" s="25"/>
      <c r="T892" s="25"/>
      <c r="U892" s="25"/>
      <c r="V892" s="25"/>
      <c r="W892" s="25"/>
      <c r="X892" s="25"/>
      <c r="Y892" s="25"/>
      <c r="Z892" s="25"/>
    </row>
    <row r="893" spans="1:26" ht="12.75" customHeight="1" x14ac:dyDescent="0.25">
      <c r="A893" s="283"/>
      <c r="B893" s="285"/>
      <c r="C893" s="203"/>
      <c r="D893" s="286">
        <f>VLOOKUP(C893,Itinerario!$D$148:$W$178,18,FALSE)</f>
        <v>0</v>
      </c>
      <c r="E893" s="287">
        <f>VLOOKUP(C893,Itinerario!$D$148:$W$178,19,FALSE)</f>
        <v>0</v>
      </c>
      <c r="F893" s="287" t="e">
        <f>VLOOKUP(C893,Organización_Modular!$F$134:$G$164,2,FALSE)</f>
        <v>#N/A</v>
      </c>
      <c r="G893" s="25"/>
      <c r="H893" s="25"/>
      <c r="I893" s="25"/>
      <c r="J893" s="25"/>
      <c r="K893" s="25"/>
      <c r="L893" s="25"/>
      <c r="M893" s="25"/>
      <c r="N893" s="25"/>
      <c r="O893" s="25"/>
      <c r="P893" s="25"/>
      <c r="Q893" s="25"/>
      <c r="R893" s="25"/>
      <c r="S893" s="25"/>
      <c r="T893" s="25"/>
      <c r="U893" s="25"/>
      <c r="V893" s="25"/>
      <c r="W893" s="25"/>
      <c r="X893" s="25"/>
      <c r="Y893" s="25"/>
      <c r="Z893" s="25"/>
    </row>
    <row r="894" spans="1:26" ht="12.75" customHeight="1" x14ac:dyDescent="0.25">
      <c r="A894" s="283"/>
      <c r="B894" s="285"/>
      <c r="C894" s="203"/>
      <c r="D894" s="286">
        <f>VLOOKUP(C894,Itinerario!$D$148:$W$178,18,FALSE)</f>
        <v>0</v>
      </c>
      <c r="E894" s="287">
        <f>VLOOKUP(C894,Itinerario!$D$148:$W$178,19,FALSE)</f>
        <v>0</v>
      </c>
      <c r="F894" s="287" t="e">
        <f>VLOOKUP(C894,Organización_Modular!$F$134:$G$164,2,FALSE)</f>
        <v>#N/A</v>
      </c>
      <c r="G894" s="25"/>
      <c r="H894" s="25"/>
      <c r="I894" s="25"/>
      <c r="J894" s="25"/>
      <c r="K894" s="25"/>
      <c r="L894" s="25"/>
      <c r="M894" s="25"/>
      <c r="N894" s="25"/>
      <c r="O894" s="25"/>
      <c r="P894" s="25"/>
      <c r="Q894" s="25"/>
      <c r="R894" s="25"/>
      <c r="S894" s="25"/>
      <c r="T894" s="25"/>
      <c r="U894" s="25"/>
      <c r="V894" s="25"/>
      <c r="W894" s="25"/>
      <c r="X894" s="25"/>
      <c r="Y894" s="25"/>
      <c r="Z894" s="25"/>
    </row>
    <row r="895" spans="1:26" ht="12.75" customHeight="1" x14ac:dyDescent="0.25">
      <c r="A895" s="283"/>
      <c r="B895" s="285"/>
      <c r="C895" s="203"/>
      <c r="D895" s="286">
        <f>VLOOKUP(C895,Itinerario!$D$148:$W$178,18,FALSE)</f>
        <v>0</v>
      </c>
      <c r="E895" s="287">
        <f>VLOOKUP(C895,Itinerario!$D$148:$W$178,19,FALSE)</f>
        <v>0</v>
      </c>
      <c r="F895" s="287" t="e">
        <f>VLOOKUP(C895,Organización_Modular!$F$134:$G$164,2,FALSE)</f>
        <v>#N/A</v>
      </c>
      <c r="G895" s="25"/>
      <c r="H895" s="25"/>
      <c r="I895" s="25"/>
      <c r="J895" s="25"/>
      <c r="K895" s="25"/>
      <c r="L895" s="25"/>
      <c r="M895" s="25"/>
      <c r="N895" s="25"/>
      <c r="O895" s="25"/>
      <c r="P895" s="25"/>
      <c r="Q895" s="25"/>
      <c r="R895" s="25"/>
      <c r="S895" s="25"/>
      <c r="T895" s="25"/>
      <c r="U895" s="25"/>
      <c r="V895" s="25"/>
      <c r="W895" s="25"/>
      <c r="X895" s="25"/>
      <c r="Y895" s="25"/>
      <c r="Z895" s="25"/>
    </row>
    <row r="896" spans="1:26" ht="12.75" customHeight="1" x14ac:dyDescent="0.25">
      <c r="A896" s="283"/>
      <c r="B896" s="285"/>
      <c r="C896" s="203"/>
      <c r="D896" s="286">
        <f>VLOOKUP(C896,Itinerario!$D$148:$W$178,18,FALSE)</f>
        <v>0</v>
      </c>
      <c r="E896" s="287">
        <f>VLOOKUP(C896,Itinerario!$D$148:$W$178,19,FALSE)</f>
        <v>0</v>
      </c>
      <c r="F896" s="287" t="e">
        <f>VLOOKUP(C896,Organización_Modular!$F$134:$G$164,2,FALSE)</f>
        <v>#N/A</v>
      </c>
      <c r="G896" s="25"/>
      <c r="H896" s="25"/>
      <c r="I896" s="25"/>
      <c r="J896" s="25"/>
      <c r="K896" s="25"/>
      <c r="L896" s="25"/>
      <c r="M896" s="25"/>
      <c r="N896" s="25"/>
      <c r="O896" s="25"/>
      <c r="P896" s="25"/>
      <c r="Q896" s="25"/>
      <c r="R896" s="25"/>
      <c r="S896" s="25"/>
      <c r="T896" s="25"/>
      <c r="U896" s="25"/>
      <c r="V896" s="25"/>
      <c r="W896" s="25"/>
      <c r="X896" s="25"/>
      <c r="Y896" s="25"/>
      <c r="Z896" s="25"/>
    </row>
    <row r="897" spans="1:26" ht="12.75" customHeight="1" x14ac:dyDescent="0.25">
      <c r="A897" s="283"/>
      <c r="B897" s="285"/>
      <c r="C897" s="203"/>
      <c r="D897" s="286">
        <f>VLOOKUP(C897,Itinerario!$D$148:$W$178,18,FALSE)</f>
        <v>0</v>
      </c>
      <c r="E897" s="287">
        <f>VLOOKUP(C897,Itinerario!$D$148:$W$178,19,FALSE)</f>
        <v>0</v>
      </c>
      <c r="F897" s="287" t="e">
        <f>VLOOKUP(C897,Organización_Modular!$F$134:$G$164,2,FALSE)</f>
        <v>#N/A</v>
      </c>
      <c r="G897" s="25"/>
      <c r="H897" s="25"/>
      <c r="I897" s="25"/>
      <c r="J897" s="25"/>
      <c r="K897" s="25"/>
      <c r="L897" s="25"/>
      <c r="M897" s="25"/>
      <c r="N897" s="25"/>
      <c r="O897" s="25"/>
      <c r="P897" s="25"/>
      <c r="Q897" s="25"/>
      <c r="R897" s="25"/>
      <c r="S897" s="25"/>
      <c r="T897" s="25"/>
      <c r="U897" s="25"/>
      <c r="V897" s="25"/>
      <c r="W897" s="25"/>
      <c r="X897" s="25"/>
      <c r="Y897" s="25"/>
      <c r="Z897" s="25"/>
    </row>
    <row r="898" spans="1:26" ht="12.75" customHeight="1" x14ac:dyDescent="0.25">
      <c r="A898" s="283"/>
      <c r="B898" s="285"/>
      <c r="C898" s="203"/>
      <c r="D898" s="286">
        <f>VLOOKUP(C898,Itinerario!$D$148:$W$178,18,FALSE)</f>
        <v>0</v>
      </c>
      <c r="E898" s="287">
        <f>VLOOKUP(C898,Itinerario!$D$148:$W$178,19,FALSE)</f>
        <v>0</v>
      </c>
      <c r="F898" s="287" t="e">
        <f>VLOOKUP(C898,Organización_Modular!$F$134:$G$164,2,FALSE)</f>
        <v>#N/A</v>
      </c>
      <c r="G898" s="25"/>
      <c r="H898" s="25"/>
      <c r="I898" s="25"/>
      <c r="J898" s="25"/>
      <c r="K898" s="25"/>
      <c r="L898" s="25"/>
      <c r="M898" s="25"/>
      <c r="N898" s="25"/>
      <c r="O898" s="25"/>
      <c r="P898" s="25"/>
      <c r="Q898" s="25"/>
      <c r="R898" s="25"/>
      <c r="S898" s="25"/>
      <c r="T898" s="25"/>
      <c r="U898" s="25"/>
      <c r="V898" s="25"/>
      <c r="W898" s="25"/>
      <c r="X898" s="25"/>
      <c r="Y898" s="25"/>
      <c r="Z898" s="25"/>
    </row>
    <row r="899" spans="1:26" ht="12.75" customHeight="1" x14ac:dyDescent="0.25">
      <c r="A899" s="283"/>
      <c r="B899" s="285"/>
      <c r="C899" s="203"/>
      <c r="D899" s="286">
        <f>VLOOKUP(C899,Itinerario!$D$148:$W$178,18,FALSE)</f>
        <v>0</v>
      </c>
      <c r="E899" s="287">
        <f>VLOOKUP(C899,Itinerario!$D$148:$W$178,19,FALSE)</f>
        <v>0</v>
      </c>
      <c r="F899" s="287" t="e">
        <f>VLOOKUP(C899,Organización_Modular!$F$134:$G$164,2,FALSE)</f>
        <v>#N/A</v>
      </c>
      <c r="G899" s="25"/>
      <c r="H899" s="25"/>
      <c r="I899" s="25"/>
      <c r="J899" s="25"/>
      <c r="K899" s="25"/>
      <c r="L899" s="25"/>
      <c r="M899" s="25"/>
      <c r="N899" s="25"/>
      <c r="O899" s="25"/>
      <c r="P899" s="25"/>
      <c r="Q899" s="25"/>
      <c r="R899" s="25"/>
      <c r="S899" s="25"/>
      <c r="T899" s="25"/>
      <c r="U899" s="25"/>
      <c r="V899" s="25"/>
      <c r="W899" s="25"/>
      <c r="X899" s="25"/>
      <c r="Y899" s="25"/>
      <c r="Z899" s="25"/>
    </row>
    <row r="900" spans="1:26" ht="12.75" customHeight="1" x14ac:dyDescent="0.25">
      <c r="A900" s="283"/>
      <c r="B900" s="285"/>
      <c r="C900" s="203"/>
      <c r="D900" s="286">
        <f>VLOOKUP(C900,Itinerario!$D$148:$W$178,18,FALSE)</f>
        <v>0</v>
      </c>
      <c r="E900" s="287">
        <f>VLOOKUP(C900,Itinerario!$D$148:$W$178,19,FALSE)</f>
        <v>0</v>
      </c>
      <c r="F900" s="287" t="e">
        <f>VLOOKUP(C900,Organización_Modular!$F$134:$G$164,2,FALSE)</f>
        <v>#N/A</v>
      </c>
      <c r="G900" s="25"/>
      <c r="H900" s="25"/>
      <c r="I900" s="25"/>
      <c r="J900" s="25"/>
      <c r="K900" s="25"/>
      <c r="L900" s="25"/>
      <c r="M900" s="25"/>
      <c r="N900" s="25"/>
      <c r="O900" s="25"/>
      <c r="P900" s="25"/>
      <c r="Q900" s="25"/>
      <c r="R900" s="25"/>
      <c r="S900" s="25"/>
      <c r="T900" s="25"/>
      <c r="U900" s="25"/>
      <c r="V900" s="25"/>
      <c r="W900" s="25"/>
      <c r="X900" s="25"/>
      <c r="Y900" s="25"/>
      <c r="Z900" s="25"/>
    </row>
    <row r="901" spans="1:26" ht="12.75" customHeight="1" x14ac:dyDescent="0.25">
      <c r="A901" s="283"/>
      <c r="B901" s="285"/>
      <c r="C901" s="203"/>
      <c r="D901" s="286">
        <f>VLOOKUP(C901,Itinerario!$D$148:$W$178,18,FALSE)</f>
        <v>0</v>
      </c>
      <c r="E901" s="287">
        <f>VLOOKUP(C901,Itinerario!$D$148:$W$178,19,FALSE)</f>
        <v>0</v>
      </c>
      <c r="F901" s="287" t="e">
        <f>VLOOKUP(C901,Organización_Modular!$F$134:$G$164,2,FALSE)</f>
        <v>#N/A</v>
      </c>
      <c r="G901" s="25"/>
      <c r="H901" s="25"/>
      <c r="I901" s="25"/>
      <c r="J901" s="25"/>
      <c r="K901" s="25"/>
      <c r="L901" s="25"/>
      <c r="M901" s="25"/>
      <c r="N901" s="25"/>
      <c r="O901" s="25"/>
      <c r="P901" s="25"/>
      <c r="Q901" s="25"/>
      <c r="R901" s="25"/>
      <c r="S901" s="25"/>
      <c r="T901" s="25"/>
      <c r="U901" s="25"/>
      <c r="V901" s="25"/>
      <c r="W901" s="25"/>
      <c r="X901" s="25"/>
      <c r="Y901" s="25"/>
      <c r="Z901" s="25"/>
    </row>
    <row r="902" spans="1:26" ht="12.75" customHeight="1" x14ac:dyDescent="0.25">
      <c r="A902" s="283"/>
      <c r="B902" s="285"/>
      <c r="C902" s="203"/>
      <c r="D902" s="286">
        <f>VLOOKUP(C902,Itinerario!$D$148:$W$178,18,FALSE)</f>
        <v>0</v>
      </c>
      <c r="E902" s="287">
        <f>VLOOKUP(C902,Itinerario!$D$148:$W$178,19,FALSE)</f>
        <v>0</v>
      </c>
      <c r="F902" s="287" t="e">
        <f>VLOOKUP(C902,Organización_Modular!$F$134:$G$164,2,FALSE)</f>
        <v>#N/A</v>
      </c>
      <c r="G902" s="25"/>
      <c r="H902" s="25"/>
      <c r="I902" s="25"/>
      <c r="J902" s="25"/>
      <c r="K902" s="25"/>
      <c r="L902" s="25"/>
      <c r="M902" s="25"/>
      <c r="N902" s="25"/>
      <c r="O902" s="25"/>
      <c r="P902" s="25"/>
      <c r="Q902" s="25"/>
      <c r="R902" s="25"/>
      <c r="S902" s="25"/>
      <c r="T902" s="25"/>
      <c r="U902" s="25"/>
      <c r="V902" s="25"/>
      <c r="W902" s="25"/>
      <c r="X902" s="25"/>
      <c r="Y902" s="25"/>
      <c r="Z902" s="25"/>
    </row>
    <row r="903" spans="1:26" ht="12.75" customHeight="1" x14ac:dyDescent="0.25">
      <c r="A903" s="283"/>
      <c r="B903" s="285"/>
      <c r="C903" s="203"/>
      <c r="D903" s="286">
        <f>VLOOKUP(C903,Itinerario!$D$148:$W$178,18,FALSE)</f>
        <v>0</v>
      </c>
      <c r="E903" s="287">
        <f>VLOOKUP(C903,Itinerario!$D$148:$W$178,19,FALSE)</f>
        <v>0</v>
      </c>
      <c r="F903" s="287" t="e">
        <f>VLOOKUP(C903,Organización_Modular!$F$134:$G$164,2,FALSE)</f>
        <v>#N/A</v>
      </c>
      <c r="G903" s="25"/>
      <c r="H903" s="25"/>
      <c r="I903" s="25"/>
      <c r="J903" s="25"/>
      <c r="K903" s="25"/>
      <c r="L903" s="25"/>
      <c r="M903" s="25"/>
      <c r="N903" s="25"/>
      <c r="O903" s="25"/>
      <c r="P903" s="25"/>
      <c r="Q903" s="25"/>
      <c r="R903" s="25"/>
      <c r="S903" s="25"/>
      <c r="T903" s="25"/>
      <c r="U903" s="25"/>
      <c r="V903" s="25"/>
      <c r="W903" s="25"/>
      <c r="X903" s="25"/>
      <c r="Y903" s="25"/>
      <c r="Z903" s="25"/>
    </row>
    <row r="904" spans="1:26" ht="12.75" customHeight="1" x14ac:dyDescent="0.25">
      <c r="A904" s="283"/>
      <c r="B904" s="285"/>
      <c r="C904" s="203"/>
      <c r="D904" s="286">
        <f>VLOOKUP(C904,Itinerario!$D$148:$W$178,18,FALSE)</f>
        <v>0</v>
      </c>
      <c r="E904" s="287">
        <f>VLOOKUP(C904,Itinerario!$D$148:$W$178,19,FALSE)</f>
        <v>0</v>
      </c>
      <c r="F904" s="287" t="e">
        <f>VLOOKUP(C904,Organización_Modular!$F$134:$G$164,2,FALSE)</f>
        <v>#N/A</v>
      </c>
      <c r="G904" s="25"/>
      <c r="H904" s="25"/>
      <c r="I904" s="25"/>
      <c r="J904" s="25"/>
      <c r="K904" s="25"/>
      <c r="L904" s="25"/>
      <c r="M904" s="25"/>
      <c r="N904" s="25"/>
      <c r="O904" s="25"/>
      <c r="P904" s="25"/>
      <c r="Q904" s="25"/>
      <c r="R904" s="25"/>
      <c r="S904" s="25"/>
      <c r="T904" s="25"/>
      <c r="U904" s="25"/>
      <c r="V904" s="25"/>
      <c r="W904" s="25"/>
      <c r="X904" s="25"/>
      <c r="Y904" s="25"/>
      <c r="Z904" s="25"/>
    </row>
    <row r="905" spans="1:26" ht="12.75" customHeight="1" x14ac:dyDescent="0.25">
      <c r="A905" s="283"/>
      <c r="B905" s="285"/>
      <c r="C905" s="203"/>
      <c r="D905" s="286">
        <f>VLOOKUP(C905,Itinerario!$D$148:$W$178,18,FALSE)</f>
        <v>0</v>
      </c>
      <c r="E905" s="287">
        <f>VLOOKUP(C905,Itinerario!$D$148:$W$178,19,FALSE)</f>
        <v>0</v>
      </c>
      <c r="F905" s="287" t="e">
        <f>VLOOKUP(C905,Organización_Modular!$F$134:$G$164,2,FALSE)</f>
        <v>#N/A</v>
      </c>
      <c r="G905" s="25"/>
      <c r="H905" s="25"/>
      <c r="I905" s="25"/>
      <c r="J905" s="25"/>
      <c r="K905" s="25"/>
      <c r="L905" s="25"/>
      <c r="M905" s="25"/>
      <c r="N905" s="25"/>
      <c r="O905" s="25"/>
      <c r="P905" s="25"/>
      <c r="Q905" s="25"/>
      <c r="R905" s="25"/>
      <c r="S905" s="25"/>
      <c r="T905" s="25"/>
      <c r="U905" s="25"/>
      <c r="V905" s="25"/>
      <c r="W905" s="25"/>
      <c r="X905" s="25"/>
      <c r="Y905" s="25"/>
      <c r="Z905" s="25"/>
    </row>
    <row r="906" spans="1:26" ht="12.75" customHeight="1" x14ac:dyDescent="0.25">
      <c r="A906" s="283"/>
      <c r="B906" s="285"/>
      <c r="C906" s="203"/>
      <c r="D906" s="286">
        <f>VLOOKUP(C906,Itinerario!$D$148:$W$178,18,FALSE)</f>
        <v>0</v>
      </c>
      <c r="E906" s="287">
        <f>VLOOKUP(C906,Itinerario!$D$148:$W$178,19,FALSE)</f>
        <v>0</v>
      </c>
      <c r="F906" s="287" t="e">
        <f>VLOOKUP(C906,Organización_Modular!$F$134:$G$164,2,FALSE)</f>
        <v>#N/A</v>
      </c>
      <c r="G906" s="25"/>
      <c r="H906" s="25"/>
      <c r="I906" s="25"/>
      <c r="J906" s="25"/>
      <c r="K906" s="25"/>
      <c r="L906" s="25"/>
      <c r="M906" s="25"/>
      <c r="N906" s="25"/>
      <c r="O906" s="25"/>
      <c r="P906" s="25"/>
      <c r="Q906" s="25"/>
      <c r="R906" s="25"/>
      <c r="S906" s="25"/>
      <c r="T906" s="25"/>
      <c r="U906" s="25"/>
      <c r="V906" s="25"/>
      <c r="W906" s="25"/>
      <c r="X906" s="25"/>
      <c r="Y906" s="25"/>
      <c r="Z906" s="25"/>
    </row>
    <row r="907" spans="1:26" ht="12.75" customHeight="1" x14ac:dyDescent="0.25">
      <c r="A907" s="283"/>
      <c r="B907" s="285"/>
      <c r="C907" s="203"/>
      <c r="D907" s="286">
        <f>VLOOKUP(C907,Itinerario!$D$148:$W$178,18,FALSE)</f>
        <v>0</v>
      </c>
      <c r="E907" s="287">
        <f>VLOOKUP(C907,Itinerario!$D$148:$W$178,19,FALSE)</f>
        <v>0</v>
      </c>
      <c r="F907" s="287" t="e">
        <f>VLOOKUP(C907,Organización_Modular!$F$134:$G$164,2,FALSE)</f>
        <v>#N/A</v>
      </c>
      <c r="G907" s="25"/>
      <c r="H907" s="25"/>
      <c r="I907" s="25"/>
      <c r="J907" s="25"/>
      <c r="K907" s="25"/>
      <c r="L907" s="25"/>
      <c r="M907" s="25"/>
      <c r="N907" s="25"/>
      <c r="O907" s="25"/>
      <c r="P907" s="25"/>
      <c r="Q907" s="25"/>
      <c r="R907" s="25"/>
      <c r="S907" s="25"/>
      <c r="T907" s="25"/>
      <c r="U907" s="25"/>
      <c r="V907" s="25"/>
      <c r="W907" s="25"/>
      <c r="X907" s="25"/>
      <c r="Y907" s="25"/>
      <c r="Z907" s="25"/>
    </row>
    <row r="908" spans="1:26" ht="12.75" customHeight="1" x14ac:dyDescent="0.25">
      <c r="A908" s="283"/>
      <c r="B908" s="285"/>
      <c r="C908" s="203"/>
      <c r="D908" s="286">
        <f>VLOOKUP(C908,Itinerario!$D$148:$W$178,18,FALSE)</f>
        <v>0</v>
      </c>
      <c r="E908" s="287">
        <f>VLOOKUP(C908,Itinerario!$D$148:$W$178,19,FALSE)</f>
        <v>0</v>
      </c>
      <c r="F908" s="287" t="e">
        <f>VLOOKUP(C908,Organización_Modular!$F$134:$G$164,2,FALSE)</f>
        <v>#N/A</v>
      </c>
      <c r="G908" s="25"/>
      <c r="H908" s="25"/>
      <c r="I908" s="25"/>
      <c r="J908" s="25"/>
      <c r="K908" s="25"/>
      <c r="L908" s="25"/>
      <c r="M908" s="25"/>
      <c r="N908" s="25"/>
      <c r="O908" s="25"/>
      <c r="P908" s="25"/>
      <c r="Q908" s="25"/>
      <c r="R908" s="25"/>
      <c r="S908" s="25"/>
      <c r="T908" s="25"/>
      <c r="U908" s="25"/>
      <c r="V908" s="25"/>
      <c r="W908" s="25"/>
      <c r="X908" s="25"/>
      <c r="Y908" s="25"/>
      <c r="Z908" s="25"/>
    </row>
    <row r="909" spans="1:26" ht="12.75" customHeight="1" x14ac:dyDescent="0.25">
      <c r="A909" s="283"/>
      <c r="B909" s="285"/>
      <c r="C909" s="203"/>
      <c r="D909" s="286">
        <f>VLOOKUP(C909,Itinerario!$D$148:$W$178,18,FALSE)</f>
        <v>0</v>
      </c>
      <c r="E909" s="287">
        <f>VLOOKUP(C909,Itinerario!$D$148:$W$178,19,FALSE)</f>
        <v>0</v>
      </c>
      <c r="F909" s="287" t="e">
        <f>VLOOKUP(C909,Organización_Modular!$F$134:$G$164,2,FALSE)</f>
        <v>#N/A</v>
      </c>
      <c r="G909" s="25"/>
      <c r="H909" s="25"/>
      <c r="I909" s="25"/>
      <c r="J909" s="25"/>
      <c r="K909" s="25"/>
      <c r="L909" s="25"/>
      <c r="M909" s="25"/>
      <c r="N909" s="25"/>
      <c r="O909" s="25"/>
      <c r="P909" s="25"/>
      <c r="Q909" s="25"/>
      <c r="R909" s="25"/>
      <c r="S909" s="25"/>
      <c r="T909" s="25"/>
      <c r="U909" s="25"/>
      <c r="V909" s="25"/>
      <c r="W909" s="25"/>
      <c r="X909" s="25"/>
      <c r="Y909" s="25"/>
      <c r="Z909" s="25"/>
    </row>
    <row r="910" spans="1:26" ht="12.75" customHeight="1" x14ac:dyDescent="0.25">
      <c r="A910" s="283"/>
      <c r="B910" s="285"/>
      <c r="C910" s="203"/>
      <c r="D910" s="286">
        <f>VLOOKUP(C910,Itinerario!$D$148:$W$178,18,FALSE)</f>
        <v>0</v>
      </c>
      <c r="E910" s="287">
        <f>VLOOKUP(C910,Itinerario!$D$148:$W$178,19,FALSE)</f>
        <v>0</v>
      </c>
      <c r="F910" s="287" t="e">
        <f>VLOOKUP(C910,Organización_Modular!$F$134:$G$164,2,FALSE)</f>
        <v>#N/A</v>
      </c>
      <c r="G910" s="25"/>
      <c r="H910" s="25"/>
      <c r="I910" s="25"/>
      <c r="J910" s="25"/>
      <c r="K910" s="25"/>
      <c r="L910" s="25"/>
      <c r="M910" s="25"/>
      <c r="N910" s="25"/>
      <c r="O910" s="25"/>
      <c r="P910" s="25"/>
      <c r="Q910" s="25"/>
      <c r="R910" s="25"/>
      <c r="S910" s="25"/>
      <c r="T910" s="25"/>
      <c r="U910" s="25"/>
      <c r="V910" s="25"/>
      <c r="W910" s="25"/>
      <c r="X910" s="25"/>
      <c r="Y910" s="25"/>
      <c r="Z910" s="25"/>
    </row>
    <row r="911" spans="1:26" ht="12.75" customHeight="1" x14ac:dyDescent="0.25">
      <c r="A911" s="283"/>
      <c r="B911" s="285"/>
      <c r="C911" s="203"/>
      <c r="D911" s="286">
        <f>VLOOKUP(C911,Itinerario!$D$148:$W$178,18,FALSE)</f>
        <v>0</v>
      </c>
      <c r="E911" s="287">
        <f>VLOOKUP(C911,Itinerario!$D$148:$W$178,19,FALSE)</f>
        <v>0</v>
      </c>
      <c r="F911" s="287" t="e">
        <f>VLOOKUP(C911,Organización_Modular!$F$134:$G$164,2,FALSE)</f>
        <v>#N/A</v>
      </c>
      <c r="G911" s="25"/>
      <c r="H911" s="25"/>
      <c r="I911" s="25"/>
      <c r="J911" s="25"/>
      <c r="K911" s="25"/>
      <c r="L911" s="25"/>
      <c r="M911" s="25"/>
      <c r="N911" s="25"/>
      <c r="O911" s="25"/>
      <c r="P911" s="25"/>
      <c r="Q911" s="25"/>
      <c r="R911" s="25"/>
      <c r="S911" s="25"/>
      <c r="T911" s="25"/>
      <c r="U911" s="25"/>
      <c r="V911" s="25"/>
      <c r="W911" s="25"/>
      <c r="X911" s="25"/>
      <c r="Y911" s="25"/>
      <c r="Z911" s="25"/>
    </row>
    <row r="912" spans="1:26" ht="12.75" customHeight="1" x14ac:dyDescent="0.25">
      <c r="A912" s="283"/>
      <c r="B912" s="285"/>
      <c r="C912" s="203"/>
      <c r="D912" s="286">
        <f>VLOOKUP(C912,Itinerario!$D$148:$W$178,18,FALSE)</f>
        <v>0</v>
      </c>
      <c r="E912" s="287">
        <f>VLOOKUP(C912,Itinerario!$D$148:$W$178,19,FALSE)</f>
        <v>0</v>
      </c>
      <c r="F912" s="287" t="e">
        <f>VLOOKUP(C912,Organización_Modular!$F$134:$G$164,2,FALSE)</f>
        <v>#N/A</v>
      </c>
      <c r="G912" s="25"/>
      <c r="H912" s="25"/>
      <c r="I912" s="25"/>
      <c r="J912" s="25"/>
      <c r="K912" s="25"/>
      <c r="L912" s="25"/>
      <c r="M912" s="25"/>
      <c r="N912" s="25"/>
      <c r="O912" s="25"/>
      <c r="P912" s="25"/>
      <c r="Q912" s="25"/>
      <c r="R912" s="25"/>
      <c r="S912" s="25"/>
      <c r="T912" s="25"/>
      <c r="U912" s="25"/>
      <c r="V912" s="25"/>
      <c r="W912" s="25"/>
      <c r="X912" s="25"/>
      <c r="Y912" s="25"/>
      <c r="Z912" s="25"/>
    </row>
    <row r="913" spans="1:26" ht="12.75" customHeight="1" x14ac:dyDescent="0.25">
      <c r="A913" s="283"/>
      <c r="B913" s="285"/>
      <c r="C913" s="203"/>
      <c r="D913" s="286">
        <f>VLOOKUP(C913,Itinerario!$D$148:$W$178,18,FALSE)</f>
        <v>0</v>
      </c>
      <c r="E913" s="287">
        <f>VLOOKUP(C913,Itinerario!$D$148:$W$178,19,FALSE)</f>
        <v>0</v>
      </c>
      <c r="F913" s="287" t="e">
        <f>VLOOKUP(C913,Organización_Modular!$F$134:$G$164,2,FALSE)</f>
        <v>#N/A</v>
      </c>
      <c r="G913" s="25"/>
      <c r="H913" s="25"/>
      <c r="I913" s="25"/>
      <c r="J913" s="25"/>
      <c r="K913" s="25"/>
      <c r="L913" s="25"/>
      <c r="M913" s="25"/>
      <c r="N913" s="25"/>
      <c r="O913" s="25"/>
      <c r="P913" s="25"/>
      <c r="Q913" s="25"/>
      <c r="R913" s="25"/>
      <c r="S913" s="25"/>
      <c r="T913" s="25"/>
      <c r="U913" s="25"/>
      <c r="V913" s="25"/>
      <c r="W913" s="25"/>
      <c r="X913" s="25"/>
      <c r="Y913" s="25"/>
      <c r="Z913" s="25"/>
    </row>
    <row r="914" spans="1:26" ht="96" customHeight="1" x14ac:dyDescent="0.25">
      <c r="A914" s="510" t="s">
        <v>688</v>
      </c>
      <c r="B914" s="457"/>
      <c r="C914" s="457"/>
      <c r="D914" s="457"/>
      <c r="E914" s="457"/>
      <c r="F914" s="457"/>
      <c r="G914" s="25"/>
      <c r="H914" s="25"/>
      <c r="I914" s="25"/>
      <c r="J914" s="25"/>
      <c r="K914" s="25"/>
      <c r="L914" s="25"/>
      <c r="M914" s="25"/>
      <c r="N914" s="25"/>
      <c r="O914" s="25"/>
      <c r="P914" s="25"/>
      <c r="Q914" s="25"/>
      <c r="R914" s="25"/>
      <c r="S914" s="25"/>
      <c r="T914" s="25"/>
      <c r="U914" s="25"/>
      <c r="V914" s="25"/>
      <c r="W914" s="25"/>
      <c r="X914" s="25"/>
      <c r="Y914" s="25"/>
      <c r="Z914" s="25"/>
    </row>
    <row r="915" spans="1:26" ht="12.75" customHeight="1" x14ac:dyDescent="0.25">
      <c r="A915" s="25"/>
      <c r="B915" s="136"/>
      <c r="C915" s="25"/>
      <c r="D915" s="25"/>
      <c r="E915" s="284"/>
      <c r="F915" s="25"/>
      <c r="G915" s="25"/>
      <c r="H915" s="25"/>
      <c r="I915" s="25"/>
      <c r="J915" s="25"/>
      <c r="K915" s="25"/>
      <c r="L915" s="25"/>
      <c r="M915" s="25"/>
      <c r="N915" s="25"/>
      <c r="O915" s="25"/>
      <c r="P915" s="25"/>
      <c r="Q915" s="25"/>
      <c r="R915" s="25"/>
      <c r="S915" s="25"/>
      <c r="T915" s="25"/>
      <c r="U915" s="25"/>
      <c r="V915" s="25"/>
      <c r="W915" s="25"/>
      <c r="X915" s="25"/>
      <c r="Y915" s="25"/>
      <c r="Z915" s="25"/>
    </row>
    <row r="916" spans="1:26" ht="12.75" customHeight="1" x14ac:dyDescent="0.25">
      <c r="A916" s="25"/>
      <c r="B916" s="136"/>
      <c r="C916" s="25"/>
      <c r="D916" s="25"/>
      <c r="E916" s="284"/>
      <c r="F916" s="25"/>
      <c r="G916" s="25"/>
      <c r="H916" s="25"/>
      <c r="I916" s="25"/>
      <c r="J916" s="25"/>
      <c r="K916" s="25"/>
      <c r="L916" s="25"/>
      <c r="M916" s="25"/>
      <c r="N916" s="25"/>
      <c r="O916" s="25"/>
      <c r="P916" s="25"/>
      <c r="Q916" s="25"/>
      <c r="R916" s="25"/>
      <c r="S916" s="25"/>
      <c r="T916" s="25"/>
      <c r="U916" s="25"/>
      <c r="V916" s="25"/>
      <c r="W916" s="25"/>
      <c r="X916" s="25"/>
      <c r="Y916" s="25"/>
      <c r="Z916" s="25"/>
    </row>
    <row r="917" spans="1:26" ht="12.75" customHeight="1" x14ac:dyDescent="0.25">
      <c r="A917" s="25"/>
      <c r="B917" s="136"/>
      <c r="C917" s="25"/>
      <c r="D917" s="25"/>
      <c r="E917" s="284"/>
      <c r="F917" s="25"/>
      <c r="G917" s="25"/>
      <c r="H917" s="25"/>
      <c r="I917" s="25"/>
      <c r="J917" s="25"/>
      <c r="K917" s="25"/>
      <c r="L917" s="25"/>
      <c r="M917" s="25"/>
      <c r="N917" s="25"/>
      <c r="O917" s="25"/>
      <c r="P917" s="25"/>
      <c r="Q917" s="25"/>
      <c r="R917" s="25"/>
      <c r="S917" s="25"/>
      <c r="T917" s="25"/>
      <c r="U917" s="25"/>
      <c r="V917" s="25"/>
      <c r="W917" s="25"/>
      <c r="X917" s="25"/>
      <c r="Y917" s="25"/>
      <c r="Z917" s="25"/>
    </row>
    <row r="918" spans="1:26" ht="12.75" customHeight="1" x14ac:dyDescent="0.25">
      <c r="A918" s="25"/>
      <c r="B918" s="136"/>
      <c r="C918" s="25"/>
      <c r="D918" s="25"/>
      <c r="E918" s="284"/>
      <c r="F918" s="25"/>
      <c r="G918" s="25"/>
      <c r="H918" s="25"/>
      <c r="I918" s="25"/>
      <c r="J918" s="25"/>
      <c r="K918" s="25"/>
      <c r="L918" s="25"/>
      <c r="M918" s="25"/>
      <c r="N918" s="25"/>
      <c r="O918" s="25"/>
      <c r="P918" s="25"/>
      <c r="Q918" s="25"/>
      <c r="R918" s="25"/>
      <c r="S918" s="25"/>
      <c r="T918" s="25"/>
      <c r="U918" s="25"/>
      <c r="V918" s="25"/>
      <c r="W918" s="25"/>
      <c r="X918" s="25"/>
      <c r="Y918" s="25"/>
      <c r="Z918" s="25"/>
    </row>
    <row r="919" spans="1:26" ht="12.75" customHeight="1" x14ac:dyDescent="0.25">
      <c r="A919" s="25"/>
      <c r="B919" s="136"/>
      <c r="C919" s="25"/>
      <c r="D919" s="25"/>
      <c r="E919" s="284"/>
      <c r="F919" s="25"/>
      <c r="G919" s="25"/>
      <c r="H919" s="25"/>
      <c r="I919" s="25"/>
      <c r="J919" s="25"/>
      <c r="K919" s="25"/>
      <c r="L919" s="25"/>
      <c r="M919" s="25"/>
      <c r="N919" s="25"/>
      <c r="O919" s="25"/>
      <c r="P919" s="25"/>
      <c r="Q919" s="25"/>
      <c r="R919" s="25"/>
      <c r="S919" s="25"/>
      <c r="T919" s="25"/>
      <c r="U919" s="25"/>
      <c r="V919" s="25"/>
      <c r="W919" s="25"/>
      <c r="X919" s="25"/>
      <c r="Y919" s="25"/>
      <c r="Z919" s="25"/>
    </row>
    <row r="920" spans="1:26" ht="12.75" customHeight="1" x14ac:dyDescent="0.25">
      <c r="A920" s="25"/>
      <c r="B920" s="136"/>
      <c r="C920" s="25"/>
      <c r="D920" s="25"/>
      <c r="E920" s="284"/>
      <c r="F920" s="25"/>
      <c r="G920" s="25"/>
      <c r="H920" s="25"/>
      <c r="I920" s="25"/>
      <c r="J920" s="25"/>
      <c r="K920" s="25"/>
      <c r="L920" s="25"/>
      <c r="M920" s="25"/>
      <c r="N920" s="25"/>
      <c r="O920" s="25"/>
      <c r="P920" s="25"/>
      <c r="Q920" s="25"/>
      <c r="R920" s="25"/>
      <c r="S920" s="25"/>
      <c r="T920" s="25"/>
      <c r="U920" s="25"/>
      <c r="V920" s="25"/>
      <c r="W920" s="25"/>
      <c r="X920" s="25"/>
      <c r="Y920" s="25"/>
      <c r="Z920" s="25"/>
    </row>
    <row r="921" spans="1:26" ht="12.75" customHeight="1" x14ac:dyDescent="0.25">
      <c r="A921" s="25"/>
      <c r="B921" s="136"/>
      <c r="C921" s="25"/>
      <c r="D921" s="25"/>
      <c r="E921" s="284"/>
      <c r="F921" s="25"/>
      <c r="G921" s="25"/>
      <c r="H921" s="25"/>
      <c r="I921" s="25"/>
      <c r="J921" s="25"/>
      <c r="K921" s="25"/>
      <c r="L921" s="25"/>
      <c r="M921" s="25"/>
      <c r="N921" s="25"/>
      <c r="O921" s="25"/>
      <c r="P921" s="25"/>
      <c r="Q921" s="25"/>
      <c r="R921" s="25"/>
      <c r="S921" s="25"/>
      <c r="T921" s="25"/>
      <c r="U921" s="25"/>
      <c r="V921" s="25"/>
      <c r="W921" s="25"/>
      <c r="X921" s="25"/>
      <c r="Y921" s="25"/>
      <c r="Z921" s="25"/>
    </row>
    <row r="922" spans="1:26" ht="12.75" customHeight="1" x14ac:dyDescent="0.25">
      <c r="A922" s="25"/>
      <c r="B922" s="136"/>
      <c r="C922" s="25"/>
      <c r="D922" s="25"/>
      <c r="E922" s="284"/>
      <c r="F922" s="25"/>
      <c r="G922" s="25"/>
      <c r="H922" s="25"/>
      <c r="I922" s="25"/>
      <c r="J922" s="25"/>
      <c r="K922" s="25"/>
      <c r="L922" s="25"/>
      <c r="M922" s="25"/>
      <c r="N922" s="25"/>
      <c r="O922" s="25"/>
      <c r="P922" s="25"/>
      <c r="Q922" s="25"/>
      <c r="R922" s="25"/>
      <c r="S922" s="25"/>
      <c r="T922" s="25"/>
      <c r="U922" s="25"/>
      <c r="V922" s="25"/>
      <c r="W922" s="25"/>
      <c r="X922" s="25"/>
      <c r="Y922" s="25"/>
      <c r="Z922" s="25"/>
    </row>
    <row r="923" spans="1:26" ht="12.75" customHeight="1" x14ac:dyDescent="0.25">
      <c r="A923" s="25"/>
      <c r="B923" s="136"/>
      <c r="C923" s="25"/>
      <c r="D923" s="25"/>
      <c r="E923" s="284"/>
      <c r="F923" s="25"/>
      <c r="G923" s="25"/>
      <c r="H923" s="25"/>
      <c r="I923" s="25"/>
      <c r="J923" s="25"/>
      <c r="K923" s="25"/>
      <c r="L923" s="25"/>
      <c r="M923" s="25"/>
      <c r="N923" s="25"/>
      <c r="O923" s="25"/>
      <c r="P923" s="25"/>
      <c r="Q923" s="25"/>
      <c r="R923" s="25"/>
      <c r="S923" s="25"/>
      <c r="T923" s="25"/>
      <c r="U923" s="25"/>
      <c r="V923" s="25"/>
      <c r="W923" s="25"/>
      <c r="X923" s="25"/>
      <c r="Y923" s="25"/>
      <c r="Z923" s="25"/>
    </row>
    <row r="924" spans="1:26" ht="12.75" customHeight="1" x14ac:dyDescent="0.25">
      <c r="A924" s="25"/>
      <c r="B924" s="136"/>
      <c r="C924" s="25"/>
      <c r="D924" s="25"/>
      <c r="E924" s="284"/>
      <c r="F924" s="25"/>
      <c r="G924" s="25"/>
      <c r="H924" s="25"/>
      <c r="I924" s="25"/>
      <c r="J924" s="25"/>
      <c r="K924" s="25"/>
      <c r="L924" s="25"/>
      <c r="M924" s="25"/>
      <c r="N924" s="25"/>
      <c r="O924" s="25"/>
      <c r="P924" s="25"/>
      <c r="Q924" s="25"/>
      <c r="R924" s="25"/>
      <c r="S924" s="25"/>
      <c r="T924" s="25"/>
      <c r="U924" s="25"/>
      <c r="V924" s="25"/>
      <c r="W924" s="25"/>
      <c r="X924" s="25"/>
      <c r="Y924" s="25"/>
      <c r="Z924" s="25"/>
    </row>
    <row r="925" spans="1:26" ht="12.75" customHeight="1" x14ac:dyDescent="0.25">
      <c r="A925" s="25"/>
      <c r="B925" s="136"/>
      <c r="C925" s="25"/>
      <c r="D925" s="25"/>
      <c r="E925" s="284"/>
      <c r="F925" s="25"/>
      <c r="G925" s="25"/>
      <c r="H925" s="25"/>
      <c r="I925" s="25"/>
      <c r="J925" s="25"/>
      <c r="K925" s="25"/>
      <c r="L925" s="25"/>
      <c r="M925" s="25"/>
      <c r="N925" s="25"/>
      <c r="O925" s="25"/>
      <c r="P925" s="25"/>
      <c r="Q925" s="25"/>
      <c r="R925" s="25"/>
      <c r="S925" s="25"/>
      <c r="T925" s="25"/>
      <c r="U925" s="25"/>
      <c r="V925" s="25"/>
      <c r="W925" s="25"/>
      <c r="X925" s="25"/>
      <c r="Y925" s="25"/>
      <c r="Z925" s="25"/>
    </row>
    <row r="926" spans="1:26" ht="12.75" customHeight="1" x14ac:dyDescent="0.25">
      <c r="A926" s="25"/>
      <c r="B926" s="136"/>
      <c r="C926" s="25"/>
      <c r="D926" s="25"/>
      <c r="E926" s="284"/>
      <c r="F926" s="25"/>
      <c r="G926" s="25"/>
      <c r="H926" s="25"/>
      <c r="I926" s="25"/>
      <c r="J926" s="25"/>
      <c r="K926" s="25"/>
      <c r="L926" s="25"/>
      <c r="M926" s="25"/>
      <c r="N926" s="25"/>
      <c r="O926" s="25"/>
      <c r="P926" s="25"/>
      <c r="Q926" s="25"/>
      <c r="R926" s="25"/>
      <c r="S926" s="25"/>
      <c r="T926" s="25"/>
      <c r="U926" s="25"/>
      <c r="V926" s="25"/>
      <c r="W926" s="25"/>
      <c r="X926" s="25"/>
      <c r="Y926" s="25"/>
      <c r="Z926" s="25"/>
    </row>
    <row r="927" spans="1:26" ht="12.75" customHeight="1" x14ac:dyDescent="0.25">
      <c r="A927" s="25"/>
      <c r="B927" s="136"/>
      <c r="C927" s="25"/>
      <c r="D927" s="25"/>
      <c r="E927" s="284"/>
      <c r="F927" s="25"/>
      <c r="G927" s="25"/>
      <c r="H927" s="25"/>
      <c r="I927" s="25"/>
      <c r="J927" s="25"/>
      <c r="K927" s="25"/>
      <c r="L927" s="25"/>
      <c r="M927" s="25"/>
      <c r="N927" s="25"/>
      <c r="O927" s="25"/>
      <c r="P927" s="25"/>
      <c r="Q927" s="25"/>
      <c r="R927" s="25"/>
      <c r="S927" s="25"/>
      <c r="T927" s="25"/>
      <c r="U927" s="25"/>
      <c r="V927" s="25"/>
      <c r="W927" s="25"/>
      <c r="X927" s="25"/>
      <c r="Y927" s="25"/>
      <c r="Z927" s="25"/>
    </row>
    <row r="928" spans="1:26" ht="12.75" customHeight="1" x14ac:dyDescent="0.25">
      <c r="A928" s="25"/>
      <c r="B928" s="136"/>
      <c r="C928" s="25"/>
      <c r="D928" s="25"/>
      <c r="E928" s="284"/>
      <c r="F928" s="25"/>
      <c r="G928" s="25"/>
      <c r="H928" s="25"/>
      <c r="I928" s="25"/>
      <c r="J928" s="25"/>
      <c r="K928" s="25"/>
      <c r="L928" s="25"/>
      <c r="M928" s="25"/>
      <c r="N928" s="25"/>
      <c r="O928" s="25"/>
      <c r="P928" s="25"/>
      <c r="Q928" s="25"/>
      <c r="R928" s="25"/>
      <c r="S928" s="25"/>
      <c r="T928" s="25"/>
      <c r="U928" s="25"/>
      <c r="V928" s="25"/>
      <c r="W928" s="25"/>
      <c r="X928" s="25"/>
      <c r="Y928" s="25"/>
      <c r="Z928" s="25"/>
    </row>
    <row r="929" spans="1:26" ht="12.75" customHeight="1" x14ac:dyDescent="0.25">
      <c r="A929" s="25"/>
      <c r="B929" s="136"/>
      <c r="C929" s="25"/>
      <c r="D929" s="25"/>
      <c r="E929" s="284"/>
      <c r="F929" s="25"/>
      <c r="G929" s="25"/>
      <c r="H929" s="25"/>
      <c r="I929" s="25"/>
      <c r="J929" s="25"/>
      <c r="K929" s="25"/>
      <c r="L929" s="25"/>
      <c r="M929" s="25"/>
      <c r="N929" s="25"/>
      <c r="O929" s="25"/>
      <c r="P929" s="25"/>
      <c r="Q929" s="25"/>
      <c r="R929" s="25"/>
      <c r="S929" s="25"/>
      <c r="T929" s="25"/>
      <c r="U929" s="25"/>
      <c r="V929" s="25"/>
      <c r="W929" s="25"/>
      <c r="X929" s="25"/>
      <c r="Y929" s="25"/>
      <c r="Z929" s="25"/>
    </row>
    <row r="930" spans="1:26" ht="12.75" customHeight="1" x14ac:dyDescent="0.25">
      <c r="A930" s="25"/>
      <c r="B930" s="136"/>
      <c r="C930" s="25"/>
      <c r="D930" s="25"/>
      <c r="E930" s="284"/>
      <c r="F930" s="25"/>
      <c r="G930" s="25"/>
      <c r="H930" s="25"/>
      <c r="I930" s="25"/>
      <c r="J930" s="25"/>
      <c r="K930" s="25"/>
      <c r="L930" s="25"/>
      <c r="M930" s="25"/>
      <c r="N930" s="25"/>
      <c r="O930" s="25"/>
      <c r="P930" s="25"/>
      <c r="Q930" s="25"/>
      <c r="R930" s="25"/>
      <c r="S930" s="25"/>
      <c r="T930" s="25"/>
      <c r="U930" s="25"/>
      <c r="V930" s="25"/>
      <c r="W930" s="25"/>
      <c r="X930" s="25"/>
      <c r="Y930" s="25"/>
      <c r="Z930" s="25"/>
    </row>
    <row r="931" spans="1:26" ht="12.75" customHeight="1" x14ac:dyDescent="0.25">
      <c r="A931" s="25"/>
      <c r="B931" s="136"/>
      <c r="C931" s="25"/>
      <c r="D931" s="25"/>
      <c r="E931" s="284"/>
      <c r="F931" s="25"/>
      <c r="G931" s="25"/>
      <c r="H931" s="25"/>
      <c r="I931" s="25"/>
      <c r="J931" s="25"/>
      <c r="K931" s="25"/>
      <c r="L931" s="25"/>
      <c r="M931" s="25"/>
      <c r="N931" s="25"/>
      <c r="O931" s="25"/>
      <c r="P931" s="25"/>
      <c r="Q931" s="25"/>
      <c r="R931" s="25"/>
      <c r="S931" s="25"/>
      <c r="T931" s="25"/>
      <c r="U931" s="25"/>
      <c r="V931" s="25"/>
      <c r="W931" s="25"/>
      <c r="X931" s="25"/>
      <c r="Y931" s="25"/>
      <c r="Z931" s="25"/>
    </row>
    <row r="932" spans="1:26" ht="12.75" customHeight="1" x14ac:dyDescent="0.25">
      <c r="A932" s="25"/>
      <c r="B932" s="136"/>
      <c r="C932" s="25"/>
      <c r="D932" s="25"/>
      <c r="E932" s="284"/>
      <c r="F932" s="25"/>
      <c r="G932" s="25"/>
      <c r="H932" s="25"/>
      <c r="I932" s="25"/>
      <c r="J932" s="25"/>
      <c r="K932" s="25"/>
      <c r="L932" s="25"/>
      <c r="M932" s="25"/>
      <c r="N932" s="25"/>
      <c r="O932" s="25"/>
      <c r="P932" s="25"/>
      <c r="Q932" s="25"/>
      <c r="R932" s="25"/>
      <c r="S932" s="25"/>
      <c r="T932" s="25"/>
      <c r="U932" s="25"/>
      <c r="V932" s="25"/>
      <c r="W932" s="25"/>
      <c r="X932" s="25"/>
      <c r="Y932" s="25"/>
      <c r="Z932" s="25"/>
    </row>
    <row r="933" spans="1:26" ht="12.75" customHeight="1" x14ac:dyDescent="0.25">
      <c r="A933" s="25"/>
      <c r="B933" s="136"/>
      <c r="C933" s="25"/>
      <c r="D933" s="25"/>
      <c r="E933" s="284"/>
      <c r="F933" s="25"/>
      <c r="G933" s="25"/>
      <c r="H933" s="25"/>
      <c r="I933" s="25"/>
      <c r="J933" s="25"/>
      <c r="K933" s="25"/>
      <c r="L933" s="25"/>
      <c r="M933" s="25"/>
      <c r="N933" s="25"/>
      <c r="O933" s="25"/>
      <c r="P933" s="25"/>
      <c r="Q933" s="25"/>
      <c r="R933" s="25"/>
      <c r="S933" s="25"/>
      <c r="T933" s="25"/>
      <c r="U933" s="25"/>
      <c r="V933" s="25"/>
      <c r="W933" s="25"/>
      <c r="X933" s="25"/>
      <c r="Y933" s="25"/>
      <c r="Z933" s="25"/>
    </row>
    <row r="934" spans="1:26" ht="12.75" customHeight="1" x14ac:dyDescent="0.25">
      <c r="A934" s="25"/>
      <c r="B934" s="136"/>
      <c r="C934" s="25"/>
      <c r="D934" s="25"/>
      <c r="E934" s="284"/>
      <c r="F934" s="25"/>
      <c r="G934" s="25"/>
      <c r="H934" s="25"/>
      <c r="I934" s="25"/>
      <c r="J934" s="25"/>
      <c r="K934" s="25"/>
      <c r="L934" s="25"/>
      <c r="M934" s="25"/>
      <c r="N934" s="25"/>
      <c r="O934" s="25"/>
      <c r="P934" s="25"/>
      <c r="Q934" s="25"/>
      <c r="R934" s="25"/>
      <c r="S934" s="25"/>
      <c r="T934" s="25"/>
      <c r="U934" s="25"/>
      <c r="V934" s="25"/>
      <c r="W934" s="25"/>
      <c r="X934" s="25"/>
      <c r="Y934" s="25"/>
      <c r="Z934" s="25"/>
    </row>
    <row r="935" spans="1:26" ht="12.75" customHeight="1" x14ac:dyDescent="0.25">
      <c r="A935" s="25"/>
      <c r="B935" s="136"/>
      <c r="C935" s="25"/>
      <c r="D935" s="25"/>
      <c r="E935" s="284"/>
      <c r="F935" s="25"/>
      <c r="G935" s="25"/>
      <c r="H935" s="25"/>
      <c r="I935" s="25"/>
      <c r="J935" s="25"/>
      <c r="K935" s="25"/>
      <c r="L935" s="25"/>
      <c r="M935" s="25"/>
      <c r="N935" s="25"/>
      <c r="O935" s="25"/>
      <c r="P935" s="25"/>
      <c r="Q935" s="25"/>
      <c r="R935" s="25"/>
      <c r="S935" s="25"/>
      <c r="T935" s="25"/>
      <c r="U935" s="25"/>
      <c r="V935" s="25"/>
      <c r="W935" s="25"/>
      <c r="X935" s="25"/>
      <c r="Y935" s="25"/>
      <c r="Z935" s="25"/>
    </row>
    <row r="936" spans="1:26" ht="12.75" customHeight="1" x14ac:dyDescent="0.25">
      <c r="A936" s="25"/>
      <c r="B936" s="136"/>
      <c r="C936" s="25"/>
      <c r="D936" s="25"/>
      <c r="E936" s="284"/>
      <c r="F936" s="25"/>
      <c r="G936" s="25"/>
      <c r="H936" s="25"/>
      <c r="I936" s="25"/>
      <c r="J936" s="25"/>
      <c r="K936" s="25"/>
      <c r="L936" s="25"/>
      <c r="M936" s="25"/>
      <c r="N936" s="25"/>
      <c r="O936" s="25"/>
      <c r="P936" s="25"/>
      <c r="Q936" s="25"/>
      <c r="R936" s="25"/>
      <c r="S936" s="25"/>
      <c r="T936" s="25"/>
      <c r="U936" s="25"/>
      <c r="V936" s="25"/>
      <c r="W936" s="25"/>
      <c r="X936" s="25"/>
      <c r="Y936" s="25"/>
      <c r="Z936" s="25"/>
    </row>
    <row r="937" spans="1:26" ht="12.75" customHeight="1" x14ac:dyDescent="0.25">
      <c r="A937" s="25"/>
      <c r="B937" s="136"/>
      <c r="C937" s="25"/>
      <c r="D937" s="25"/>
      <c r="E937" s="284"/>
      <c r="F937" s="25"/>
      <c r="G937" s="25"/>
      <c r="H937" s="25"/>
      <c r="I937" s="25"/>
      <c r="J937" s="25"/>
      <c r="K937" s="25"/>
      <c r="L937" s="25"/>
      <c r="M937" s="25"/>
      <c r="N937" s="25"/>
      <c r="O937" s="25"/>
      <c r="P937" s="25"/>
      <c r="Q937" s="25"/>
      <c r="R937" s="25"/>
      <c r="S937" s="25"/>
      <c r="T937" s="25"/>
      <c r="U937" s="25"/>
      <c r="V937" s="25"/>
      <c r="W937" s="25"/>
      <c r="X937" s="25"/>
      <c r="Y937" s="25"/>
      <c r="Z937" s="25"/>
    </row>
    <row r="938" spans="1:26" ht="12.75" customHeight="1" x14ac:dyDescent="0.25">
      <c r="A938" s="25"/>
      <c r="B938" s="136"/>
      <c r="C938" s="25"/>
      <c r="D938" s="25"/>
      <c r="E938" s="284"/>
      <c r="F938" s="25"/>
      <c r="G938" s="25"/>
      <c r="H938" s="25"/>
      <c r="I938" s="25"/>
      <c r="J938" s="25"/>
      <c r="K938" s="25"/>
      <c r="L938" s="25"/>
      <c r="M938" s="25"/>
      <c r="N938" s="25"/>
      <c r="O938" s="25"/>
      <c r="P938" s="25"/>
      <c r="Q938" s="25"/>
      <c r="R938" s="25"/>
      <c r="S938" s="25"/>
      <c r="T938" s="25"/>
      <c r="U938" s="25"/>
      <c r="V938" s="25"/>
      <c r="W938" s="25"/>
      <c r="X938" s="25"/>
      <c r="Y938" s="25"/>
      <c r="Z938" s="25"/>
    </row>
    <row r="939" spans="1:26" ht="12.75" customHeight="1" x14ac:dyDescent="0.25">
      <c r="A939" s="25"/>
      <c r="B939" s="136"/>
      <c r="C939" s="25"/>
      <c r="D939" s="25"/>
      <c r="E939" s="284"/>
      <c r="F939" s="25"/>
      <c r="G939" s="25"/>
      <c r="H939" s="25"/>
      <c r="I939" s="25"/>
      <c r="J939" s="25"/>
      <c r="K939" s="25"/>
      <c r="L939" s="25"/>
      <c r="M939" s="25"/>
      <c r="N939" s="25"/>
      <c r="O939" s="25"/>
      <c r="P939" s="25"/>
      <c r="Q939" s="25"/>
      <c r="R939" s="25"/>
      <c r="S939" s="25"/>
      <c r="T939" s="25"/>
      <c r="U939" s="25"/>
      <c r="V939" s="25"/>
      <c r="W939" s="25"/>
      <c r="X939" s="25"/>
      <c r="Y939" s="25"/>
      <c r="Z939" s="25"/>
    </row>
    <row r="940" spans="1:26" ht="12.75" customHeight="1" x14ac:dyDescent="0.25">
      <c r="A940" s="25"/>
      <c r="B940" s="136"/>
      <c r="C940" s="25"/>
      <c r="D940" s="25"/>
      <c r="E940" s="284"/>
      <c r="F940" s="25"/>
      <c r="G940" s="25"/>
      <c r="H940" s="25"/>
      <c r="I940" s="25"/>
      <c r="J940" s="25"/>
      <c r="K940" s="25"/>
      <c r="L940" s="25"/>
      <c r="M940" s="25"/>
      <c r="N940" s="25"/>
      <c r="O940" s="25"/>
      <c r="P940" s="25"/>
      <c r="Q940" s="25"/>
      <c r="R940" s="25"/>
      <c r="S940" s="25"/>
      <c r="T940" s="25"/>
      <c r="U940" s="25"/>
      <c r="V940" s="25"/>
      <c r="W940" s="25"/>
      <c r="X940" s="25"/>
      <c r="Y940" s="25"/>
      <c r="Z940" s="25"/>
    </row>
    <row r="941" spans="1:26" ht="12.75" customHeight="1" x14ac:dyDescent="0.25">
      <c r="A941" s="25"/>
      <c r="B941" s="136"/>
      <c r="C941" s="25"/>
      <c r="D941" s="25"/>
      <c r="E941" s="284"/>
      <c r="F941" s="25"/>
      <c r="G941" s="25"/>
      <c r="H941" s="25"/>
      <c r="I941" s="25"/>
      <c r="J941" s="25"/>
      <c r="K941" s="25"/>
      <c r="L941" s="25"/>
      <c r="M941" s="25"/>
      <c r="N941" s="25"/>
      <c r="O941" s="25"/>
      <c r="P941" s="25"/>
      <c r="Q941" s="25"/>
      <c r="R941" s="25"/>
      <c r="S941" s="25"/>
      <c r="T941" s="25"/>
      <c r="U941" s="25"/>
      <c r="V941" s="25"/>
      <c r="W941" s="25"/>
      <c r="X941" s="25"/>
      <c r="Y941" s="25"/>
      <c r="Z941" s="25"/>
    </row>
    <row r="942" spans="1:26" ht="12.75" customHeight="1" x14ac:dyDescent="0.25">
      <c r="A942" s="25"/>
      <c r="B942" s="136"/>
      <c r="C942" s="25"/>
      <c r="D942" s="25"/>
      <c r="E942" s="284"/>
      <c r="F942" s="25"/>
      <c r="G942" s="25"/>
      <c r="H942" s="25"/>
      <c r="I942" s="25"/>
      <c r="J942" s="25"/>
      <c r="K942" s="25"/>
      <c r="L942" s="25"/>
      <c r="M942" s="25"/>
      <c r="N942" s="25"/>
      <c r="O942" s="25"/>
      <c r="P942" s="25"/>
      <c r="Q942" s="25"/>
      <c r="R942" s="25"/>
      <c r="S942" s="25"/>
      <c r="T942" s="25"/>
      <c r="U942" s="25"/>
      <c r="V942" s="25"/>
      <c r="W942" s="25"/>
      <c r="X942" s="25"/>
      <c r="Y942" s="25"/>
      <c r="Z942" s="25"/>
    </row>
    <row r="943" spans="1:26" ht="12.75" customHeight="1" x14ac:dyDescent="0.25">
      <c r="A943" s="25"/>
      <c r="B943" s="136"/>
      <c r="C943" s="25"/>
      <c r="D943" s="25"/>
      <c r="E943" s="284"/>
      <c r="F943" s="25"/>
      <c r="G943" s="25"/>
      <c r="H943" s="25"/>
      <c r="I943" s="25"/>
      <c r="J943" s="25"/>
      <c r="K943" s="25"/>
      <c r="L943" s="25"/>
      <c r="M943" s="25"/>
      <c r="N943" s="25"/>
      <c r="O943" s="25"/>
      <c r="P943" s="25"/>
      <c r="Q943" s="25"/>
      <c r="R943" s="25"/>
      <c r="S943" s="25"/>
      <c r="T943" s="25"/>
      <c r="U943" s="25"/>
      <c r="V943" s="25"/>
      <c r="W943" s="25"/>
      <c r="X943" s="25"/>
      <c r="Y943" s="25"/>
      <c r="Z943" s="25"/>
    </row>
    <row r="944" spans="1:26" ht="12.75" customHeight="1" x14ac:dyDescent="0.25">
      <c r="A944" s="25"/>
      <c r="B944" s="136"/>
      <c r="C944" s="25"/>
      <c r="D944" s="25"/>
      <c r="E944" s="284"/>
      <c r="F944" s="25"/>
      <c r="G944" s="25"/>
      <c r="H944" s="25"/>
      <c r="I944" s="25"/>
      <c r="J944" s="25"/>
      <c r="K944" s="25"/>
      <c r="L944" s="25"/>
      <c r="M944" s="25"/>
      <c r="N944" s="25"/>
      <c r="O944" s="25"/>
      <c r="P944" s="25"/>
      <c r="Q944" s="25"/>
      <c r="R944" s="25"/>
      <c r="S944" s="25"/>
      <c r="T944" s="25"/>
      <c r="U944" s="25"/>
      <c r="V944" s="25"/>
      <c r="W944" s="25"/>
      <c r="X944" s="25"/>
      <c r="Y944" s="25"/>
      <c r="Z944" s="25"/>
    </row>
    <row r="945" spans="1:26" ht="12.75" customHeight="1" x14ac:dyDescent="0.25">
      <c r="A945" s="25"/>
      <c r="B945" s="136"/>
      <c r="C945" s="25"/>
      <c r="D945" s="25"/>
      <c r="E945" s="284"/>
      <c r="F945" s="25"/>
      <c r="G945" s="25"/>
      <c r="H945" s="25"/>
      <c r="I945" s="25"/>
      <c r="J945" s="25"/>
      <c r="K945" s="25"/>
      <c r="L945" s="25"/>
      <c r="M945" s="25"/>
      <c r="N945" s="25"/>
      <c r="O945" s="25"/>
      <c r="P945" s="25"/>
      <c r="Q945" s="25"/>
      <c r="R945" s="25"/>
      <c r="S945" s="25"/>
      <c r="T945" s="25"/>
      <c r="U945" s="25"/>
      <c r="V945" s="25"/>
      <c r="W945" s="25"/>
      <c r="X945" s="25"/>
      <c r="Y945" s="25"/>
      <c r="Z945" s="25"/>
    </row>
    <row r="946" spans="1:26" ht="12.75" customHeight="1" x14ac:dyDescent="0.25">
      <c r="A946" s="25"/>
      <c r="B946" s="136"/>
      <c r="C946" s="25"/>
      <c r="D946" s="25"/>
      <c r="E946" s="284"/>
      <c r="F946" s="25"/>
      <c r="G946" s="25"/>
      <c r="H946" s="25"/>
      <c r="I946" s="25"/>
      <c r="J946" s="25"/>
      <c r="K946" s="25"/>
      <c r="L946" s="25"/>
      <c r="M946" s="25"/>
      <c r="N946" s="25"/>
      <c r="O946" s="25"/>
      <c r="P946" s="25"/>
      <c r="Q946" s="25"/>
      <c r="R946" s="25"/>
      <c r="S946" s="25"/>
      <c r="T946" s="25"/>
      <c r="U946" s="25"/>
      <c r="V946" s="25"/>
      <c r="W946" s="25"/>
      <c r="X946" s="25"/>
      <c r="Y946" s="25"/>
      <c r="Z946" s="25"/>
    </row>
    <row r="947" spans="1:26" ht="12.75" customHeight="1" x14ac:dyDescent="0.25">
      <c r="A947" s="25"/>
      <c r="B947" s="136"/>
      <c r="C947" s="25"/>
      <c r="D947" s="25"/>
      <c r="E947" s="284"/>
      <c r="F947" s="25"/>
      <c r="G947" s="25"/>
      <c r="H947" s="25"/>
      <c r="I947" s="25"/>
      <c r="J947" s="25"/>
      <c r="K947" s="25"/>
      <c r="L947" s="25"/>
      <c r="M947" s="25"/>
      <c r="N947" s="25"/>
      <c r="O947" s="25"/>
      <c r="P947" s="25"/>
      <c r="Q947" s="25"/>
      <c r="R947" s="25"/>
      <c r="S947" s="25"/>
      <c r="T947" s="25"/>
      <c r="U947" s="25"/>
      <c r="V947" s="25"/>
      <c r="W947" s="25"/>
      <c r="X947" s="25"/>
      <c r="Y947" s="25"/>
      <c r="Z947" s="25"/>
    </row>
    <row r="948" spans="1:26" ht="12.75" customHeight="1" x14ac:dyDescent="0.25">
      <c r="A948" s="25"/>
      <c r="B948" s="136"/>
      <c r="C948" s="25"/>
      <c r="D948" s="25"/>
      <c r="E948" s="284"/>
      <c r="F948" s="25"/>
      <c r="G948" s="25"/>
      <c r="H948" s="25"/>
      <c r="I948" s="25"/>
      <c r="J948" s="25"/>
      <c r="K948" s="25"/>
      <c r="L948" s="25"/>
      <c r="M948" s="25"/>
      <c r="N948" s="25"/>
      <c r="O948" s="25"/>
      <c r="P948" s="25"/>
      <c r="Q948" s="25"/>
      <c r="R948" s="25"/>
      <c r="S948" s="25"/>
      <c r="T948" s="25"/>
      <c r="U948" s="25"/>
      <c r="V948" s="25"/>
      <c r="W948" s="25"/>
      <c r="X948" s="25"/>
      <c r="Y948" s="25"/>
      <c r="Z948" s="25"/>
    </row>
    <row r="949" spans="1:26" ht="12.75" customHeight="1" x14ac:dyDescent="0.25">
      <c r="A949" s="25"/>
      <c r="B949" s="136"/>
      <c r="C949" s="25"/>
      <c r="D949" s="25"/>
      <c r="E949" s="284"/>
      <c r="F949" s="25"/>
      <c r="G949" s="25"/>
      <c r="H949" s="25"/>
      <c r="I949" s="25"/>
      <c r="J949" s="25"/>
      <c r="K949" s="25"/>
      <c r="L949" s="25"/>
      <c r="M949" s="25"/>
      <c r="N949" s="25"/>
      <c r="O949" s="25"/>
      <c r="P949" s="25"/>
      <c r="Q949" s="25"/>
      <c r="R949" s="25"/>
      <c r="S949" s="25"/>
      <c r="T949" s="25"/>
      <c r="U949" s="25"/>
      <c r="V949" s="25"/>
      <c r="W949" s="25"/>
      <c r="X949" s="25"/>
      <c r="Y949" s="25"/>
      <c r="Z949" s="25"/>
    </row>
    <row r="950" spans="1:26" ht="12.75" customHeight="1" x14ac:dyDescent="0.25">
      <c r="A950" s="25"/>
      <c r="B950" s="136"/>
      <c r="C950" s="25"/>
      <c r="D950" s="25"/>
      <c r="E950" s="284"/>
      <c r="F950" s="25"/>
      <c r="G950" s="25"/>
      <c r="H950" s="25"/>
      <c r="I950" s="25"/>
      <c r="J950" s="25"/>
      <c r="K950" s="25"/>
      <c r="L950" s="25"/>
      <c r="M950" s="25"/>
      <c r="N950" s="25"/>
      <c r="O950" s="25"/>
      <c r="P950" s="25"/>
      <c r="Q950" s="25"/>
      <c r="R950" s="25"/>
      <c r="S950" s="25"/>
      <c r="T950" s="25"/>
      <c r="U950" s="25"/>
      <c r="V950" s="25"/>
      <c r="W950" s="25"/>
      <c r="X950" s="25"/>
      <c r="Y950" s="25"/>
      <c r="Z950" s="25"/>
    </row>
    <row r="951" spans="1:26" ht="12.75" customHeight="1" x14ac:dyDescent="0.25">
      <c r="A951" s="25"/>
      <c r="B951" s="136"/>
      <c r="C951" s="25"/>
      <c r="D951" s="25"/>
      <c r="E951" s="284"/>
      <c r="F951" s="25"/>
      <c r="G951" s="25"/>
      <c r="H951" s="25"/>
      <c r="I951" s="25"/>
      <c r="J951" s="25"/>
      <c r="K951" s="25"/>
      <c r="L951" s="25"/>
      <c r="M951" s="25"/>
      <c r="N951" s="25"/>
      <c r="O951" s="25"/>
      <c r="P951" s="25"/>
      <c r="Q951" s="25"/>
      <c r="R951" s="25"/>
      <c r="S951" s="25"/>
      <c r="T951" s="25"/>
      <c r="U951" s="25"/>
      <c r="V951" s="25"/>
      <c r="W951" s="25"/>
      <c r="X951" s="25"/>
      <c r="Y951" s="25"/>
      <c r="Z951" s="25"/>
    </row>
    <row r="952" spans="1:26" ht="12.75" customHeight="1" x14ac:dyDescent="0.25">
      <c r="A952" s="25"/>
      <c r="B952" s="136"/>
      <c r="C952" s="25"/>
      <c r="D952" s="25"/>
      <c r="E952" s="284"/>
      <c r="F952" s="25"/>
      <c r="G952" s="25"/>
      <c r="H952" s="25"/>
      <c r="I952" s="25"/>
      <c r="J952" s="25"/>
      <c r="K952" s="25"/>
      <c r="L952" s="25"/>
      <c r="M952" s="25"/>
      <c r="N952" s="25"/>
      <c r="O952" s="25"/>
      <c r="P952" s="25"/>
      <c r="Q952" s="25"/>
      <c r="R952" s="25"/>
      <c r="S952" s="25"/>
      <c r="T952" s="25"/>
      <c r="U952" s="25"/>
      <c r="V952" s="25"/>
      <c r="W952" s="25"/>
      <c r="X952" s="25"/>
      <c r="Y952" s="25"/>
      <c r="Z952" s="25"/>
    </row>
    <row r="953" spans="1:26" ht="12.75" customHeight="1" x14ac:dyDescent="0.25">
      <c r="A953" s="25"/>
      <c r="B953" s="136"/>
      <c r="C953" s="25"/>
      <c r="D953" s="25"/>
      <c r="E953" s="284"/>
      <c r="F953" s="25"/>
      <c r="G953" s="25"/>
      <c r="H953" s="25"/>
      <c r="I953" s="25"/>
      <c r="J953" s="25"/>
      <c r="K953" s="25"/>
      <c r="L953" s="25"/>
      <c r="M953" s="25"/>
      <c r="N953" s="25"/>
      <c r="O953" s="25"/>
      <c r="P953" s="25"/>
      <c r="Q953" s="25"/>
      <c r="R953" s="25"/>
      <c r="S953" s="25"/>
      <c r="T953" s="25"/>
      <c r="U953" s="25"/>
      <c r="V953" s="25"/>
      <c r="W953" s="25"/>
      <c r="X953" s="25"/>
      <c r="Y953" s="25"/>
      <c r="Z953" s="25"/>
    </row>
    <row r="954" spans="1:26" ht="12.75" customHeight="1" x14ac:dyDescent="0.25">
      <c r="A954" s="25"/>
      <c r="B954" s="136"/>
      <c r="C954" s="25"/>
      <c r="D954" s="25"/>
      <c r="E954" s="284"/>
      <c r="F954" s="25"/>
      <c r="G954" s="25"/>
      <c r="H954" s="25"/>
      <c r="I954" s="25"/>
      <c r="J954" s="25"/>
      <c r="K954" s="25"/>
      <c r="L954" s="25"/>
      <c r="M954" s="25"/>
      <c r="N954" s="25"/>
      <c r="O954" s="25"/>
      <c r="P954" s="25"/>
      <c r="Q954" s="25"/>
      <c r="R954" s="25"/>
      <c r="S954" s="25"/>
      <c r="T954" s="25"/>
      <c r="U954" s="25"/>
      <c r="V954" s="25"/>
      <c r="W954" s="25"/>
      <c r="X954" s="25"/>
      <c r="Y954" s="25"/>
      <c r="Z954" s="25"/>
    </row>
    <row r="955" spans="1:26" ht="12.75" customHeight="1" x14ac:dyDescent="0.25">
      <c r="A955" s="25"/>
      <c r="B955" s="136"/>
      <c r="C955" s="25"/>
      <c r="D955" s="25"/>
      <c r="E955" s="284"/>
      <c r="F955" s="25"/>
      <c r="G955" s="25"/>
      <c r="H955" s="25"/>
      <c r="I955" s="25"/>
      <c r="J955" s="25"/>
      <c r="K955" s="25"/>
      <c r="L955" s="25"/>
      <c r="M955" s="25"/>
      <c r="N955" s="25"/>
      <c r="O955" s="25"/>
      <c r="P955" s="25"/>
      <c r="Q955" s="25"/>
      <c r="R955" s="25"/>
      <c r="S955" s="25"/>
      <c r="T955" s="25"/>
      <c r="U955" s="25"/>
      <c r="V955" s="25"/>
      <c r="W955" s="25"/>
      <c r="X955" s="25"/>
      <c r="Y955" s="25"/>
      <c r="Z955" s="25"/>
    </row>
    <row r="956" spans="1:26" ht="12.75" customHeight="1" x14ac:dyDescent="0.25">
      <c r="A956" s="25"/>
      <c r="B956" s="136"/>
      <c r="C956" s="25"/>
      <c r="D956" s="25"/>
      <c r="E956" s="284"/>
      <c r="F956" s="25"/>
      <c r="G956" s="25"/>
      <c r="H956" s="25"/>
      <c r="I956" s="25"/>
      <c r="J956" s="25"/>
      <c r="K956" s="25"/>
      <c r="L956" s="25"/>
      <c r="M956" s="25"/>
      <c r="N956" s="25"/>
      <c r="O956" s="25"/>
      <c r="P956" s="25"/>
      <c r="Q956" s="25"/>
      <c r="R956" s="25"/>
      <c r="S956" s="25"/>
      <c r="T956" s="25"/>
      <c r="U956" s="25"/>
      <c r="V956" s="25"/>
      <c r="W956" s="25"/>
      <c r="X956" s="25"/>
      <c r="Y956" s="25"/>
      <c r="Z956" s="25"/>
    </row>
    <row r="957" spans="1:26" ht="12.75" customHeight="1" x14ac:dyDescent="0.25">
      <c r="A957" s="25"/>
      <c r="B957" s="136"/>
      <c r="C957" s="25"/>
      <c r="D957" s="25"/>
      <c r="E957" s="284"/>
      <c r="F957" s="25"/>
      <c r="G957" s="25"/>
      <c r="H957" s="25"/>
      <c r="I957" s="25"/>
      <c r="J957" s="25"/>
      <c r="K957" s="25"/>
      <c r="L957" s="25"/>
      <c r="M957" s="25"/>
      <c r="N957" s="25"/>
      <c r="O957" s="25"/>
      <c r="P957" s="25"/>
      <c r="Q957" s="25"/>
      <c r="R957" s="25"/>
      <c r="S957" s="25"/>
      <c r="T957" s="25"/>
      <c r="U957" s="25"/>
      <c r="V957" s="25"/>
      <c r="W957" s="25"/>
      <c r="X957" s="25"/>
      <c r="Y957" s="25"/>
      <c r="Z957" s="25"/>
    </row>
    <row r="958" spans="1:26" ht="12.75" customHeight="1" x14ac:dyDescent="0.25">
      <c r="A958" s="25"/>
      <c r="B958" s="136"/>
      <c r="C958" s="25"/>
      <c r="D958" s="25"/>
      <c r="E958" s="284"/>
      <c r="F958" s="25"/>
      <c r="G958" s="25"/>
      <c r="H958" s="25"/>
      <c r="I958" s="25"/>
      <c r="J958" s="25"/>
      <c r="K958" s="25"/>
      <c r="L958" s="25"/>
      <c r="M958" s="25"/>
      <c r="N958" s="25"/>
      <c r="O958" s="25"/>
      <c r="P958" s="25"/>
      <c r="Q958" s="25"/>
      <c r="R958" s="25"/>
      <c r="S958" s="25"/>
      <c r="T958" s="25"/>
      <c r="U958" s="25"/>
      <c r="V958" s="25"/>
      <c r="W958" s="25"/>
      <c r="X958" s="25"/>
      <c r="Y958" s="25"/>
      <c r="Z958" s="25"/>
    </row>
    <row r="959" spans="1:26" ht="12.75" customHeight="1" x14ac:dyDescent="0.25">
      <c r="A959" s="25"/>
      <c r="B959" s="136"/>
      <c r="C959" s="25"/>
      <c r="D959" s="25"/>
      <c r="E959" s="284"/>
      <c r="F959" s="25"/>
      <c r="G959" s="25"/>
      <c r="H959" s="25"/>
      <c r="I959" s="25"/>
      <c r="J959" s="25"/>
      <c r="K959" s="25"/>
      <c r="L959" s="25"/>
      <c r="M959" s="25"/>
      <c r="N959" s="25"/>
      <c r="O959" s="25"/>
      <c r="P959" s="25"/>
      <c r="Q959" s="25"/>
      <c r="R959" s="25"/>
      <c r="S959" s="25"/>
      <c r="T959" s="25"/>
      <c r="U959" s="25"/>
      <c r="V959" s="25"/>
      <c r="W959" s="25"/>
      <c r="X959" s="25"/>
      <c r="Y959" s="25"/>
      <c r="Z959" s="25"/>
    </row>
    <row r="960" spans="1:26" ht="12.75" customHeight="1" x14ac:dyDescent="0.25">
      <c r="A960" s="25"/>
      <c r="B960" s="136"/>
      <c r="C960" s="25"/>
      <c r="D960" s="25"/>
      <c r="E960" s="284"/>
      <c r="F960" s="25"/>
      <c r="G960" s="25"/>
      <c r="H960" s="25"/>
      <c r="I960" s="25"/>
      <c r="J960" s="25"/>
      <c r="K960" s="25"/>
      <c r="L960" s="25"/>
      <c r="M960" s="25"/>
      <c r="N960" s="25"/>
      <c r="O960" s="25"/>
      <c r="P960" s="25"/>
      <c r="Q960" s="25"/>
      <c r="R960" s="25"/>
      <c r="S960" s="25"/>
      <c r="T960" s="25"/>
      <c r="U960" s="25"/>
      <c r="V960" s="25"/>
      <c r="W960" s="25"/>
      <c r="X960" s="25"/>
      <c r="Y960" s="25"/>
      <c r="Z960" s="25"/>
    </row>
    <row r="961" spans="1:26" ht="12.75" customHeight="1" x14ac:dyDescent="0.25">
      <c r="A961" s="25"/>
      <c r="B961" s="136"/>
      <c r="C961" s="25"/>
      <c r="D961" s="25"/>
      <c r="E961" s="284"/>
      <c r="F961" s="25"/>
      <c r="G961" s="25"/>
      <c r="H961" s="25"/>
      <c r="I961" s="25"/>
      <c r="J961" s="25"/>
      <c r="K961" s="25"/>
      <c r="L961" s="25"/>
      <c r="M961" s="25"/>
      <c r="N961" s="25"/>
      <c r="O961" s="25"/>
      <c r="P961" s="25"/>
      <c r="Q961" s="25"/>
      <c r="R961" s="25"/>
      <c r="S961" s="25"/>
      <c r="T961" s="25"/>
      <c r="U961" s="25"/>
      <c r="V961" s="25"/>
      <c r="W961" s="25"/>
      <c r="X961" s="25"/>
      <c r="Y961" s="25"/>
      <c r="Z961" s="25"/>
    </row>
    <row r="962" spans="1:26" ht="12.75" customHeight="1" x14ac:dyDescent="0.25">
      <c r="A962" s="25"/>
      <c r="B962" s="136"/>
      <c r="C962" s="25"/>
      <c r="D962" s="25"/>
      <c r="E962" s="284"/>
      <c r="F962" s="25"/>
      <c r="G962" s="25"/>
      <c r="H962" s="25"/>
      <c r="I962" s="25"/>
      <c r="J962" s="25"/>
      <c r="K962" s="25"/>
      <c r="L962" s="25"/>
      <c r="M962" s="25"/>
      <c r="N962" s="25"/>
      <c r="O962" s="25"/>
      <c r="P962" s="25"/>
      <c r="Q962" s="25"/>
      <c r="R962" s="25"/>
      <c r="S962" s="25"/>
      <c r="T962" s="25"/>
      <c r="U962" s="25"/>
      <c r="V962" s="25"/>
      <c r="W962" s="25"/>
      <c r="X962" s="25"/>
      <c r="Y962" s="25"/>
      <c r="Z962" s="25"/>
    </row>
    <row r="963" spans="1:26" ht="12.75" customHeight="1" x14ac:dyDescent="0.25">
      <c r="A963" s="25"/>
      <c r="B963" s="136"/>
      <c r="C963" s="25"/>
      <c r="D963" s="25"/>
      <c r="E963" s="284"/>
      <c r="F963" s="25"/>
      <c r="G963" s="25"/>
      <c r="H963" s="25"/>
      <c r="I963" s="25"/>
      <c r="J963" s="25"/>
      <c r="K963" s="25"/>
      <c r="L963" s="25"/>
      <c r="M963" s="25"/>
      <c r="N963" s="25"/>
      <c r="O963" s="25"/>
      <c r="P963" s="25"/>
      <c r="Q963" s="25"/>
      <c r="R963" s="25"/>
      <c r="S963" s="25"/>
      <c r="T963" s="25"/>
      <c r="U963" s="25"/>
      <c r="V963" s="25"/>
      <c r="W963" s="25"/>
      <c r="X963" s="25"/>
      <c r="Y963" s="25"/>
      <c r="Z963" s="25"/>
    </row>
    <row r="964" spans="1:26" ht="12.75" customHeight="1" x14ac:dyDescent="0.25">
      <c r="A964" s="25"/>
      <c r="B964" s="136"/>
      <c r="C964" s="25"/>
      <c r="D964" s="25"/>
      <c r="E964" s="284"/>
      <c r="F964" s="25"/>
      <c r="G964" s="25"/>
      <c r="H964" s="25"/>
      <c r="I964" s="25"/>
      <c r="J964" s="25"/>
      <c r="K964" s="25"/>
      <c r="L964" s="25"/>
      <c r="M964" s="25"/>
      <c r="N964" s="25"/>
      <c r="O964" s="25"/>
      <c r="P964" s="25"/>
      <c r="Q964" s="25"/>
      <c r="R964" s="25"/>
      <c r="S964" s="25"/>
      <c r="T964" s="25"/>
      <c r="U964" s="25"/>
      <c r="V964" s="25"/>
      <c r="W964" s="25"/>
      <c r="X964" s="25"/>
      <c r="Y964" s="25"/>
      <c r="Z964" s="25"/>
    </row>
    <row r="965" spans="1:26" ht="12.75" customHeight="1" x14ac:dyDescent="0.25">
      <c r="A965" s="25"/>
      <c r="B965" s="136"/>
      <c r="C965" s="25"/>
      <c r="D965" s="25"/>
      <c r="E965" s="284"/>
      <c r="F965" s="25"/>
      <c r="G965" s="25"/>
      <c r="H965" s="25"/>
      <c r="I965" s="25"/>
      <c r="J965" s="25"/>
      <c r="K965" s="25"/>
      <c r="L965" s="25"/>
      <c r="M965" s="25"/>
      <c r="N965" s="25"/>
      <c r="O965" s="25"/>
      <c r="P965" s="25"/>
      <c r="Q965" s="25"/>
      <c r="R965" s="25"/>
      <c r="S965" s="25"/>
      <c r="T965" s="25"/>
      <c r="U965" s="25"/>
      <c r="V965" s="25"/>
      <c r="W965" s="25"/>
      <c r="X965" s="25"/>
      <c r="Y965" s="25"/>
      <c r="Z965" s="25"/>
    </row>
    <row r="966" spans="1:26" ht="12.75" customHeight="1" x14ac:dyDescent="0.25">
      <c r="A966" s="25"/>
      <c r="B966" s="136"/>
      <c r="C966" s="25"/>
      <c r="D966" s="25"/>
      <c r="E966" s="284"/>
      <c r="F966" s="25"/>
      <c r="G966" s="25"/>
      <c r="H966" s="25"/>
      <c r="I966" s="25"/>
      <c r="J966" s="25"/>
      <c r="K966" s="25"/>
      <c r="L966" s="25"/>
      <c r="M966" s="25"/>
      <c r="N966" s="25"/>
      <c r="O966" s="25"/>
      <c r="P966" s="25"/>
      <c r="Q966" s="25"/>
      <c r="R966" s="25"/>
      <c r="S966" s="25"/>
      <c r="T966" s="25"/>
      <c r="U966" s="25"/>
      <c r="V966" s="25"/>
      <c r="W966" s="25"/>
      <c r="X966" s="25"/>
      <c r="Y966" s="25"/>
      <c r="Z966" s="25"/>
    </row>
    <row r="967" spans="1:26" ht="12.75" customHeight="1" x14ac:dyDescent="0.25">
      <c r="A967" s="25"/>
      <c r="B967" s="136"/>
      <c r="C967" s="25"/>
      <c r="D967" s="25"/>
      <c r="E967" s="284"/>
      <c r="F967" s="25"/>
      <c r="G967" s="25"/>
      <c r="H967" s="25"/>
      <c r="I967" s="25"/>
      <c r="J967" s="25"/>
      <c r="K967" s="25"/>
      <c r="L967" s="25"/>
      <c r="M967" s="25"/>
      <c r="N967" s="25"/>
      <c r="O967" s="25"/>
      <c r="P967" s="25"/>
      <c r="Q967" s="25"/>
      <c r="R967" s="25"/>
      <c r="S967" s="25"/>
      <c r="T967" s="25"/>
      <c r="U967" s="25"/>
      <c r="V967" s="25"/>
      <c r="W967" s="25"/>
      <c r="X967" s="25"/>
      <c r="Y967" s="25"/>
      <c r="Z967" s="25"/>
    </row>
    <row r="968" spans="1:26" ht="12.75" customHeight="1" x14ac:dyDescent="0.25">
      <c r="A968" s="25"/>
      <c r="B968" s="136"/>
      <c r="C968" s="25"/>
      <c r="D968" s="25"/>
      <c r="E968" s="284"/>
      <c r="F968" s="25"/>
      <c r="G968" s="25"/>
      <c r="H968" s="25"/>
      <c r="I968" s="25"/>
      <c r="J968" s="25"/>
      <c r="K968" s="25"/>
      <c r="L968" s="25"/>
      <c r="M968" s="25"/>
      <c r="N968" s="25"/>
      <c r="O968" s="25"/>
      <c r="P968" s="25"/>
      <c r="Q968" s="25"/>
      <c r="R968" s="25"/>
      <c r="S968" s="25"/>
      <c r="T968" s="25"/>
      <c r="U968" s="25"/>
      <c r="V968" s="25"/>
      <c r="W968" s="25"/>
      <c r="X968" s="25"/>
      <c r="Y968" s="25"/>
      <c r="Z968" s="25"/>
    </row>
    <row r="969" spans="1:26" ht="12.75" customHeight="1" x14ac:dyDescent="0.25">
      <c r="A969" s="25"/>
      <c r="B969" s="136"/>
      <c r="C969" s="25"/>
      <c r="D969" s="25"/>
      <c r="E969" s="284"/>
      <c r="F969" s="25"/>
      <c r="G969" s="25"/>
      <c r="H969" s="25"/>
      <c r="I969" s="25"/>
      <c r="J969" s="25"/>
      <c r="K969" s="25"/>
      <c r="L969" s="25"/>
      <c r="M969" s="25"/>
      <c r="N969" s="25"/>
      <c r="O969" s="25"/>
      <c r="P969" s="25"/>
      <c r="Q969" s="25"/>
      <c r="R969" s="25"/>
      <c r="S969" s="25"/>
      <c r="T969" s="25"/>
      <c r="U969" s="25"/>
      <c r="V969" s="25"/>
      <c r="W969" s="25"/>
      <c r="X969" s="25"/>
      <c r="Y969" s="25"/>
      <c r="Z969" s="25"/>
    </row>
    <row r="970" spans="1:26" ht="12.75" customHeight="1" x14ac:dyDescent="0.25">
      <c r="A970" s="25"/>
      <c r="B970" s="136"/>
      <c r="C970" s="25"/>
      <c r="D970" s="25"/>
      <c r="E970" s="284"/>
      <c r="F970" s="25"/>
      <c r="G970" s="25"/>
      <c r="H970" s="25"/>
      <c r="I970" s="25"/>
      <c r="J970" s="25"/>
      <c r="K970" s="25"/>
      <c r="L970" s="25"/>
      <c r="M970" s="25"/>
      <c r="N970" s="25"/>
      <c r="O970" s="25"/>
      <c r="P970" s="25"/>
      <c r="Q970" s="25"/>
      <c r="R970" s="25"/>
      <c r="S970" s="25"/>
      <c r="T970" s="25"/>
      <c r="U970" s="25"/>
      <c r="V970" s="25"/>
      <c r="W970" s="25"/>
      <c r="X970" s="25"/>
      <c r="Y970" s="25"/>
      <c r="Z970" s="25"/>
    </row>
    <row r="971" spans="1:26" ht="12.75" customHeight="1" x14ac:dyDescent="0.25">
      <c r="A971" s="25"/>
      <c r="B971" s="136"/>
      <c r="C971" s="25"/>
      <c r="D971" s="25"/>
      <c r="E971" s="284"/>
      <c r="F971" s="25"/>
      <c r="G971" s="25"/>
      <c r="H971" s="25"/>
      <c r="I971" s="25"/>
      <c r="J971" s="25"/>
      <c r="K971" s="25"/>
      <c r="L971" s="25"/>
      <c r="M971" s="25"/>
      <c r="N971" s="25"/>
      <c r="O971" s="25"/>
      <c r="P971" s="25"/>
      <c r="Q971" s="25"/>
      <c r="R971" s="25"/>
      <c r="S971" s="25"/>
      <c r="T971" s="25"/>
      <c r="U971" s="25"/>
      <c r="V971" s="25"/>
      <c r="W971" s="25"/>
      <c r="X971" s="25"/>
      <c r="Y971" s="25"/>
      <c r="Z971" s="25"/>
    </row>
    <row r="972" spans="1:26" ht="12.75" customHeight="1" x14ac:dyDescent="0.25">
      <c r="A972" s="25"/>
      <c r="B972" s="136"/>
      <c r="C972" s="25"/>
      <c r="D972" s="25"/>
      <c r="E972" s="284"/>
      <c r="F972" s="25"/>
      <c r="G972" s="25"/>
      <c r="H972" s="25"/>
      <c r="I972" s="25"/>
      <c r="J972" s="25"/>
      <c r="K972" s="25"/>
      <c r="L972" s="25"/>
      <c r="M972" s="25"/>
      <c r="N972" s="25"/>
      <c r="O972" s="25"/>
      <c r="P972" s="25"/>
      <c r="Q972" s="25"/>
      <c r="R972" s="25"/>
      <c r="S972" s="25"/>
      <c r="T972" s="25"/>
      <c r="U972" s="25"/>
      <c r="V972" s="25"/>
      <c r="W972" s="25"/>
      <c r="X972" s="25"/>
      <c r="Y972" s="25"/>
      <c r="Z972" s="25"/>
    </row>
    <row r="973" spans="1:26" ht="12.75" customHeight="1" x14ac:dyDescent="0.25">
      <c r="A973" s="25"/>
      <c r="B973" s="136"/>
      <c r="C973" s="25"/>
      <c r="D973" s="25"/>
      <c r="E973" s="284"/>
      <c r="F973" s="25"/>
      <c r="G973" s="25"/>
      <c r="H973" s="25"/>
      <c r="I973" s="25"/>
      <c r="J973" s="25"/>
      <c r="K973" s="25"/>
      <c r="L973" s="25"/>
      <c r="M973" s="25"/>
      <c r="N973" s="25"/>
      <c r="O973" s="25"/>
      <c r="P973" s="25"/>
      <c r="Q973" s="25"/>
      <c r="R973" s="25"/>
      <c r="S973" s="25"/>
      <c r="T973" s="25"/>
      <c r="U973" s="25"/>
      <c r="V973" s="25"/>
      <c r="W973" s="25"/>
      <c r="X973" s="25"/>
      <c r="Y973" s="25"/>
      <c r="Z973" s="25"/>
    </row>
    <row r="974" spans="1:26" ht="12.75" customHeight="1" x14ac:dyDescent="0.25">
      <c r="A974" s="25"/>
      <c r="B974" s="136"/>
      <c r="C974" s="25"/>
      <c r="D974" s="25"/>
      <c r="E974" s="284"/>
      <c r="F974" s="25"/>
      <c r="G974" s="25"/>
      <c r="H974" s="25"/>
      <c r="I974" s="25"/>
      <c r="J974" s="25"/>
      <c r="K974" s="25"/>
      <c r="L974" s="25"/>
      <c r="M974" s="25"/>
      <c r="N974" s="25"/>
      <c r="O974" s="25"/>
      <c r="P974" s="25"/>
      <c r="Q974" s="25"/>
      <c r="R974" s="25"/>
      <c r="S974" s="25"/>
      <c r="T974" s="25"/>
      <c r="U974" s="25"/>
      <c r="V974" s="25"/>
      <c r="W974" s="25"/>
      <c r="X974" s="25"/>
      <c r="Y974" s="25"/>
      <c r="Z974" s="25"/>
    </row>
    <row r="975" spans="1:26" ht="12.75" customHeight="1" x14ac:dyDescent="0.25">
      <c r="A975" s="25"/>
      <c r="B975" s="136"/>
      <c r="C975" s="25"/>
      <c r="D975" s="25"/>
      <c r="E975" s="284"/>
      <c r="F975" s="25"/>
      <c r="G975" s="25"/>
      <c r="H975" s="25"/>
      <c r="I975" s="25"/>
      <c r="J975" s="25"/>
      <c r="K975" s="25"/>
      <c r="L975" s="25"/>
      <c r="M975" s="25"/>
      <c r="N975" s="25"/>
      <c r="O975" s="25"/>
      <c r="P975" s="25"/>
      <c r="Q975" s="25"/>
      <c r="R975" s="25"/>
      <c r="S975" s="25"/>
      <c r="T975" s="25"/>
      <c r="U975" s="25"/>
      <c r="V975" s="25"/>
      <c r="W975" s="25"/>
      <c r="X975" s="25"/>
      <c r="Y975" s="25"/>
      <c r="Z975" s="25"/>
    </row>
    <row r="976" spans="1:26" ht="12.75" customHeight="1" x14ac:dyDescent="0.25">
      <c r="A976" s="25"/>
      <c r="B976" s="136"/>
      <c r="C976" s="25"/>
      <c r="D976" s="25"/>
      <c r="E976" s="284"/>
      <c r="F976" s="25"/>
      <c r="G976" s="25"/>
      <c r="H976" s="25"/>
      <c r="I976" s="25"/>
      <c r="J976" s="25"/>
      <c r="K976" s="25"/>
      <c r="L976" s="25"/>
      <c r="M976" s="25"/>
      <c r="N976" s="25"/>
      <c r="O976" s="25"/>
      <c r="P976" s="25"/>
      <c r="Q976" s="25"/>
      <c r="R976" s="25"/>
      <c r="S976" s="25"/>
      <c r="T976" s="25"/>
      <c r="U976" s="25"/>
      <c r="V976" s="25"/>
      <c r="W976" s="25"/>
      <c r="X976" s="25"/>
      <c r="Y976" s="25"/>
      <c r="Z976" s="25"/>
    </row>
    <row r="977" spans="1:26" ht="12.75" customHeight="1" x14ac:dyDescent="0.25">
      <c r="A977" s="25"/>
      <c r="B977" s="136"/>
      <c r="C977" s="25"/>
      <c r="D977" s="25"/>
      <c r="E977" s="284"/>
      <c r="F977" s="25"/>
      <c r="G977" s="25"/>
      <c r="H977" s="25"/>
      <c r="I977" s="25"/>
      <c r="J977" s="25"/>
      <c r="K977" s="25"/>
      <c r="L977" s="25"/>
      <c r="M977" s="25"/>
      <c r="N977" s="25"/>
      <c r="O977" s="25"/>
      <c r="P977" s="25"/>
      <c r="Q977" s="25"/>
      <c r="R977" s="25"/>
      <c r="S977" s="25"/>
      <c r="T977" s="25"/>
      <c r="U977" s="25"/>
      <c r="V977" s="25"/>
      <c r="W977" s="25"/>
      <c r="X977" s="25"/>
      <c r="Y977" s="25"/>
      <c r="Z977" s="25"/>
    </row>
    <row r="978" spans="1:26" ht="12.75" customHeight="1" x14ac:dyDescent="0.25">
      <c r="A978" s="25"/>
      <c r="B978" s="136"/>
      <c r="C978" s="25"/>
      <c r="D978" s="25"/>
      <c r="E978" s="284"/>
      <c r="F978" s="25"/>
      <c r="G978" s="25"/>
      <c r="H978" s="25"/>
      <c r="I978" s="25"/>
      <c r="J978" s="25"/>
      <c r="K978" s="25"/>
      <c r="L978" s="25"/>
      <c r="M978" s="25"/>
      <c r="N978" s="25"/>
      <c r="O978" s="25"/>
      <c r="P978" s="25"/>
      <c r="Q978" s="25"/>
      <c r="R978" s="25"/>
      <c r="S978" s="25"/>
      <c r="T978" s="25"/>
      <c r="U978" s="25"/>
      <c r="V978" s="25"/>
      <c r="W978" s="25"/>
      <c r="X978" s="25"/>
      <c r="Y978" s="25"/>
      <c r="Z978" s="25"/>
    </row>
    <row r="979" spans="1:26" ht="12.75" customHeight="1" x14ac:dyDescent="0.25">
      <c r="A979" s="25"/>
      <c r="B979" s="136"/>
      <c r="C979" s="25"/>
      <c r="D979" s="25"/>
      <c r="E979" s="284"/>
      <c r="F979" s="25"/>
      <c r="G979" s="25"/>
      <c r="H979" s="25"/>
      <c r="I979" s="25"/>
      <c r="J979" s="25"/>
      <c r="K979" s="25"/>
      <c r="L979" s="25"/>
      <c r="M979" s="25"/>
      <c r="N979" s="25"/>
      <c r="O979" s="25"/>
      <c r="P979" s="25"/>
      <c r="Q979" s="25"/>
      <c r="R979" s="25"/>
      <c r="S979" s="25"/>
      <c r="T979" s="25"/>
      <c r="U979" s="25"/>
      <c r="V979" s="25"/>
      <c r="W979" s="25"/>
      <c r="X979" s="25"/>
      <c r="Y979" s="25"/>
      <c r="Z979" s="25"/>
    </row>
    <row r="980" spans="1:26" ht="12.75" customHeight="1" x14ac:dyDescent="0.25">
      <c r="A980" s="25"/>
      <c r="B980" s="136"/>
      <c r="C980" s="25"/>
      <c r="D980" s="25"/>
      <c r="E980" s="284"/>
      <c r="F980" s="25"/>
      <c r="G980" s="25"/>
      <c r="H980" s="25"/>
      <c r="I980" s="25"/>
      <c r="J980" s="25"/>
      <c r="K980" s="25"/>
      <c r="L980" s="25"/>
      <c r="M980" s="25"/>
      <c r="N980" s="25"/>
      <c r="O980" s="25"/>
      <c r="P980" s="25"/>
      <c r="Q980" s="25"/>
      <c r="R980" s="25"/>
      <c r="S980" s="25"/>
      <c r="T980" s="25"/>
      <c r="U980" s="25"/>
      <c r="V980" s="25"/>
      <c r="W980" s="25"/>
      <c r="X980" s="25"/>
      <c r="Y980" s="25"/>
      <c r="Z980" s="25"/>
    </row>
    <row r="981" spans="1:26" ht="12.75" customHeight="1" x14ac:dyDescent="0.25">
      <c r="A981" s="25"/>
      <c r="B981" s="136"/>
      <c r="C981" s="25"/>
      <c r="D981" s="25"/>
      <c r="E981" s="284"/>
      <c r="F981" s="25"/>
      <c r="G981" s="25"/>
      <c r="H981" s="25"/>
      <c r="I981" s="25"/>
      <c r="J981" s="25"/>
      <c r="K981" s="25"/>
      <c r="L981" s="25"/>
      <c r="M981" s="25"/>
      <c r="N981" s="25"/>
      <c r="O981" s="25"/>
      <c r="P981" s="25"/>
      <c r="Q981" s="25"/>
      <c r="R981" s="25"/>
      <c r="S981" s="25"/>
      <c r="T981" s="25"/>
      <c r="U981" s="25"/>
      <c r="V981" s="25"/>
      <c r="W981" s="25"/>
      <c r="X981" s="25"/>
      <c r="Y981" s="25"/>
      <c r="Z981" s="25"/>
    </row>
    <row r="982" spans="1:26" ht="12.75" customHeight="1" x14ac:dyDescent="0.25">
      <c r="A982" s="25"/>
      <c r="B982" s="136"/>
      <c r="C982" s="25"/>
      <c r="D982" s="25"/>
      <c r="E982" s="284"/>
      <c r="F982" s="25"/>
      <c r="G982" s="25"/>
      <c r="H982" s="25"/>
      <c r="I982" s="25"/>
      <c r="J982" s="25"/>
      <c r="K982" s="25"/>
      <c r="L982" s="25"/>
      <c r="M982" s="25"/>
      <c r="N982" s="25"/>
      <c r="O982" s="25"/>
      <c r="P982" s="25"/>
      <c r="Q982" s="25"/>
      <c r="R982" s="25"/>
      <c r="S982" s="25"/>
      <c r="T982" s="25"/>
      <c r="U982" s="25"/>
      <c r="V982" s="25"/>
      <c r="W982" s="25"/>
      <c r="X982" s="25"/>
      <c r="Y982" s="25"/>
      <c r="Z982" s="25"/>
    </row>
    <row r="983" spans="1:26" ht="12.75" customHeight="1" x14ac:dyDescent="0.25">
      <c r="A983" s="25"/>
      <c r="B983" s="136"/>
      <c r="C983" s="25"/>
      <c r="D983" s="25"/>
      <c r="E983" s="284"/>
      <c r="F983" s="25"/>
      <c r="G983" s="25"/>
      <c r="H983" s="25"/>
      <c r="I983" s="25"/>
      <c r="J983" s="25"/>
      <c r="K983" s="25"/>
      <c r="L983" s="25"/>
      <c r="M983" s="25"/>
      <c r="N983" s="25"/>
      <c r="O983" s="25"/>
      <c r="P983" s="25"/>
      <c r="Q983" s="25"/>
      <c r="R983" s="25"/>
      <c r="S983" s="25"/>
      <c r="T983" s="25"/>
      <c r="U983" s="25"/>
      <c r="V983" s="25"/>
      <c r="W983" s="25"/>
      <c r="X983" s="25"/>
      <c r="Y983" s="25"/>
      <c r="Z983" s="25"/>
    </row>
    <row r="984" spans="1:26" ht="12.75" customHeight="1" x14ac:dyDescent="0.25">
      <c r="A984" s="25"/>
      <c r="B984" s="136"/>
      <c r="C984" s="25"/>
      <c r="D984" s="25"/>
      <c r="E984" s="284"/>
      <c r="F984" s="25"/>
      <c r="G984" s="25"/>
      <c r="H984" s="25"/>
      <c r="I984" s="25"/>
      <c r="J984" s="25"/>
      <c r="K984" s="25"/>
      <c r="L984" s="25"/>
      <c r="M984" s="25"/>
      <c r="N984" s="25"/>
      <c r="O984" s="25"/>
      <c r="P984" s="25"/>
      <c r="Q984" s="25"/>
      <c r="R984" s="25"/>
      <c r="S984" s="25"/>
      <c r="T984" s="25"/>
      <c r="U984" s="25"/>
      <c r="V984" s="25"/>
      <c r="W984" s="25"/>
      <c r="X984" s="25"/>
      <c r="Y984" s="25"/>
      <c r="Z984" s="25"/>
    </row>
    <row r="985" spans="1:26" ht="12.75" customHeight="1" x14ac:dyDescent="0.25">
      <c r="A985" s="25"/>
      <c r="B985" s="136"/>
      <c r="C985" s="25"/>
      <c r="D985" s="25"/>
      <c r="E985" s="284"/>
      <c r="F985" s="25"/>
      <c r="G985" s="25"/>
      <c r="H985" s="25"/>
      <c r="I985" s="25"/>
      <c r="J985" s="25"/>
      <c r="K985" s="25"/>
      <c r="L985" s="25"/>
      <c r="M985" s="25"/>
      <c r="N985" s="25"/>
      <c r="O985" s="25"/>
      <c r="P985" s="25"/>
      <c r="Q985" s="25"/>
      <c r="R985" s="25"/>
      <c r="S985" s="25"/>
      <c r="T985" s="25"/>
      <c r="U985" s="25"/>
      <c r="V985" s="25"/>
      <c r="W985" s="25"/>
      <c r="X985" s="25"/>
      <c r="Y985" s="25"/>
      <c r="Z985" s="25"/>
    </row>
    <row r="986" spans="1:26" ht="12.75" customHeight="1" x14ac:dyDescent="0.25">
      <c r="A986" s="25"/>
      <c r="B986" s="136"/>
      <c r="C986" s="25"/>
      <c r="D986" s="25"/>
      <c r="E986" s="284"/>
      <c r="F986" s="25"/>
      <c r="G986" s="25"/>
      <c r="H986" s="25"/>
      <c r="I986" s="25"/>
      <c r="J986" s="25"/>
      <c r="K986" s="25"/>
      <c r="L986" s="25"/>
      <c r="M986" s="25"/>
      <c r="N986" s="25"/>
      <c r="O986" s="25"/>
      <c r="P986" s="25"/>
      <c r="Q986" s="25"/>
      <c r="R986" s="25"/>
      <c r="S986" s="25"/>
      <c r="T986" s="25"/>
      <c r="U986" s="25"/>
      <c r="V986" s="25"/>
      <c r="W986" s="25"/>
      <c r="X986" s="25"/>
      <c r="Y986" s="25"/>
      <c r="Z986" s="25"/>
    </row>
    <row r="987" spans="1:26" ht="12.75" customHeight="1" x14ac:dyDescent="0.25">
      <c r="A987" s="25"/>
      <c r="B987" s="136"/>
      <c r="C987" s="25"/>
      <c r="D987" s="25"/>
      <c r="E987" s="284"/>
      <c r="F987" s="25"/>
      <c r="G987" s="25"/>
      <c r="H987" s="25"/>
      <c r="I987" s="25"/>
      <c r="J987" s="25"/>
      <c r="K987" s="25"/>
      <c r="L987" s="25"/>
      <c r="M987" s="25"/>
      <c r="N987" s="25"/>
      <c r="O987" s="25"/>
      <c r="P987" s="25"/>
      <c r="Q987" s="25"/>
      <c r="R987" s="25"/>
      <c r="S987" s="25"/>
      <c r="T987" s="25"/>
      <c r="U987" s="25"/>
      <c r="V987" s="25"/>
      <c r="W987" s="25"/>
      <c r="X987" s="25"/>
      <c r="Y987" s="25"/>
      <c r="Z987" s="25"/>
    </row>
    <row r="988" spans="1:26" ht="12.75" customHeight="1" x14ac:dyDescent="0.25">
      <c r="A988" s="25"/>
      <c r="B988" s="136"/>
      <c r="C988" s="25"/>
      <c r="D988" s="25"/>
      <c r="E988" s="284"/>
      <c r="F988" s="25"/>
      <c r="G988" s="25"/>
      <c r="H988" s="25"/>
      <c r="I988" s="25"/>
      <c r="J988" s="25"/>
      <c r="K988" s="25"/>
      <c r="L988" s="25"/>
      <c r="M988" s="25"/>
      <c r="N988" s="25"/>
      <c r="O988" s="25"/>
      <c r="P988" s="25"/>
      <c r="Q988" s="25"/>
      <c r="R988" s="25"/>
      <c r="S988" s="25"/>
      <c r="T988" s="25"/>
      <c r="U988" s="25"/>
      <c r="V988" s="25"/>
      <c r="W988" s="25"/>
      <c r="X988" s="25"/>
      <c r="Y988" s="25"/>
      <c r="Z988" s="25"/>
    </row>
    <row r="989" spans="1:26" ht="12.75" customHeight="1" x14ac:dyDescent="0.25">
      <c r="A989" s="25"/>
      <c r="B989" s="136"/>
      <c r="C989" s="25"/>
      <c r="D989" s="25"/>
      <c r="E989" s="284"/>
      <c r="F989" s="25"/>
      <c r="G989" s="25"/>
      <c r="H989" s="25"/>
      <c r="I989" s="25"/>
      <c r="J989" s="25"/>
      <c r="K989" s="25"/>
      <c r="L989" s="25"/>
      <c r="M989" s="25"/>
      <c r="N989" s="25"/>
      <c r="O989" s="25"/>
      <c r="P989" s="25"/>
      <c r="Q989" s="25"/>
      <c r="R989" s="25"/>
      <c r="S989" s="25"/>
      <c r="T989" s="25"/>
      <c r="U989" s="25"/>
      <c r="V989" s="25"/>
      <c r="W989" s="25"/>
      <c r="X989" s="25"/>
      <c r="Y989" s="25"/>
      <c r="Z989" s="25"/>
    </row>
    <row r="990" spans="1:26" ht="12.75" customHeight="1" x14ac:dyDescent="0.25">
      <c r="A990" s="25"/>
      <c r="B990" s="136"/>
      <c r="C990" s="25"/>
      <c r="D990" s="25"/>
      <c r="E990" s="284"/>
      <c r="F990" s="25"/>
      <c r="G990" s="25"/>
      <c r="H990" s="25"/>
      <c r="I990" s="25"/>
      <c r="J990" s="25"/>
      <c r="K990" s="25"/>
      <c r="L990" s="25"/>
      <c r="M990" s="25"/>
      <c r="N990" s="25"/>
      <c r="O990" s="25"/>
      <c r="P990" s="25"/>
      <c r="Q990" s="25"/>
      <c r="R990" s="25"/>
      <c r="S990" s="25"/>
      <c r="T990" s="25"/>
      <c r="U990" s="25"/>
      <c r="V990" s="25"/>
      <c r="W990" s="25"/>
      <c r="X990" s="25"/>
      <c r="Y990" s="25"/>
      <c r="Z990" s="25"/>
    </row>
    <row r="991" spans="1:26" ht="12.75" customHeight="1" x14ac:dyDescent="0.25">
      <c r="A991" s="25"/>
      <c r="B991" s="136"/>
      <c r="C991" s="25"/>
      <c r="D991" s="25"/>
      <c r="E991" s="284"/>
      <c r="F991" s="25"/>
      <c r="G991" s="25"/>
      <c r="H991" s="25"/>
      <c r="I991" s="25"/>
      <c r="J991" s="25"/>
      <c r="K991" s="25"/>
      <c r="L991" s="25"/>
      <c r="M991" s="25"/>
      <c r="N991" s="25"/>
      <c r="O991" s="25"/>
      <c r="P991" s="25"/>
      <c r="Q991" s="25"/>
      <c r="R991" s="25"/>
      <c r="S991" s="25"/>
      <c r="T991" s="25"/>
      <c r="U991" s="25"/>
      <c r="V991" s="25"/>
      <c r="W991" s="25"/>
      <c r="X991" s="25"/>
      <c r="Y991" s="25"/>
      <c r="Z991" s="25"/>
    </row>
    <row r="992" spans="1:26" ht="12.75" customHeight="1" x14ac:dyDescent="0.25">
      <c r="A992" s="25"/>
      <c r="B992" s="136"/>
      <c r="C992" s="25"/>
      <c r="D992" s="25"/>
      <c r="E992" s="284"/>
      <c r="F992" s="25"/>
      <c r="G992" s="25"/>
      <c r="H992" s="25"/>
      <c r="I992" s="25"/>
      <c r="J992" s="25"/>
      <c r="K992" s="25"/>
      <c r="L992" s="25"/>
      <c r="M992" s="25"/>
      <c r="N992" s="25"/>
      <c r="O992" s="25"/>
      <c r="P992" s="25"/>
      <c r="Q992" s="25"/>
      <c r="R992" s="25"/>
      <c r="S992" s="25"/>
      <c r="T992" s="25"/>
      <c r="U992" s="25"/>
      <c r="V992" s="25"/>
      <c r="W992" s="25"/>
      <c r="X992" s="25"/>
      <c r="Y992" s="25"/>
      <c r="Z992" s="25"/>
    </row>
    <row r="993" spans="1:26" ht="12.75" customHeight="1" x14ac:dyDescent="0.25">
      <c r="A993" s="25"/>
      <c r="B993" s="136"/>
      <c r="C993" s="25"/>
      <c r="D993" s="25"/>
      <c r="E993" s="284"/>
      <c r="F993" s="25"/>
      <c r="G993" s="25"/>
      <c r="H993" s="25"/>
      <c r="I993" s="25"/>
      <c r="J993" s="25"/>
      <c r="K993" s="25"/>
      <c r="L993" s="25"/>
      <c r="M993" s="25"/>
      <c r="N993" s="25"/>
      <c r="O993" s="25"/>
      <c r="P993" s="25"/>
      <c r="Q993" s="25"/>
      <c r="R993" s="25"/>
      <c r="S993" s="25"/>
      <c r="T993" s="25"/>
      <c r="U993" s="25"/>
      <c r="V993" s="25"/>
      <c r="W993" s="25"/>
      <c r="X993" s="25"/>
      <c r="Y993" s="25"/>
      <c r="Z993" s="25"/>
    </row>
    <row r="994" spans="1:26" ht="12.75" customHeight="1" x14ac:dyDescent="0.25">
      <c r="A994" s="25"/>
      <c r="B994" s="136"/>
      <c r="C994" s="25"/>
      <c r="D994" s="25"/>
      <c r="E994" s="284"/>
      <c r="F994" s="25"/>
      <c r="G994" s="25"/>
      <c r="H994" s="25"/>
      <c r="I994" s="25"/>
      <c r="J994" s="25"/>
      <c r="K994" s="25"/>
      <c r="L994" s="25"/>
      <c r="M994" s="25"/>
      <c r="N994" s="25"/>
      <c r="O994" s="25"/>
      <c r="P994" s="25"/>
      <c r="Q994" s="25"/>
      <c r="R994" s="25"/>
      <c r="S994" s="25"/>
      <c r="T994" s="25"/>
      <c r="U994" s="25"/>
      <c r="V994" s="25"/>
      <c r="W994" s="25"/>
      <c r="X994" s="25"/>
      <c r="Y994" s="25"/>
      <c r="Z994" s="25"/>
    </row>
    <row r="995" spans="1:26" ht="12.75" customHeight="1" x14ac:dyDescent="0.25">
      <c r="A995" s="25"/>
      <c r="B995" s="136"/>
      <c r="C995" s="25"/>
      <c r="D995" s="25"/>
      <c r="E995" s="284"/>
      <c r="F995" s="25"/>
      <c r="G995" s="25"/>
      <c r="H995" s="25"/>
      <c r="I995" s="25"/>
      <c r="J995" s="25"/>
      <c r="K995" s="25"/>
      <c r="L995" s="25"/>
      <c r="M995" s="25"/>
      <c r="N995" s="25"/>
      <c r="O995" s="25"/>
      <c r="P995" s="25"/>
      <c r="Q995" s="25"/>
      <c r="R995" s="25"/>
      <c r="S995" s="25"/>
      <c r="T995" s="25"/>
      <c r="U995" s="25"/>
      <c r="V995" s="25"/>
      <c r="W995" s="25"/>
      <c r="X995" s="25"/>
      <c r="Y995" s="25"/>
      <c r="Z995" s="25"/>
    </row>
    <row r="996" spans="1:26" ht="12.75" customHeight="1" x14ac:dyDescent="0.25">
      <c r="A996" s="25"/>
      <c r="B996" s="136"/>
      <c r="C996" s="25"/>
      <c r="D996" s="25"/>
      <c r="E996" s="284"/>
      <c r="F996" s="25"/>
      <c r="G996" s="25"/>
      <c r="H996" s="25"/>
      <c r="I996" s="25"/>
      <c r="J996" s="25"/>
      <c r="K996" s="25"/>
      <c r="L996" s="25"/>
      <c r="M996" s="25"/>
      <c r="N996" s="25"/>
      <c r="O996" s="25"/>
      <c r="P996" s="25"/>
      <c r="Q996" s="25"/>
      <c r="R996" s="25"/>
      <c r="S996" s="25"/>
      <c r="T996" s="25"/>
      <c r="U996" s="25"/>
      <c r="V996" s="25"/>
      <c r="W996" s="25"/>
      <c r="X996" s="25"/>
      <c r="Y996" s="25"/>
      <c r="Z996" s="25"/>
    </row>
    <row r="997" spans="1:26" ht="12.75" customHeight="1" x14ac:dyDescent="0.25">
      <c r="A997" s="25"/>
      <c r="B997" s="136"/>
      <c r="C997" s="25"/>
      <c r="D997" s="25"/>
      <c r="E997" s="284"/>
      <c r="F997" s="25"/>
      <c r="G997" s="25"/>
      <c r="H997" s="25"/>
      <c r="I997" s="25"/>
      <c r="J997" s="25"/>
      <c r="K997" s="25"/>
      <c r="L997" s="25"/>
      <c r="M997" s="25"/>
      <c r="N997" s="25"/>
      <c r="O997" s="25"/>
      <c r="P997" s="25"/>
      <c r="Q997" s="25"/>
      <c r="R997" s="25"/>
      <c r="S997" s="25"/>
      <c r="T997" s="25"/>
      <c r="U997" s="25"/>
      <c r="V997" s="25"/>
      <c r="W997" s="25"/>
      <c r="X997" s="25"/>
      <c r="Y997" s="25"/>
      <c r="Z997" s="25"/>
    </row>
    <row r="998" spans="1:26" ht="12.75" customHeight="1" x14ac:dyDescent="0.25">
      <c r="A998" s="25"/>
      <c r="B998" s="136"/>
      <c r="C998" s="25"/>
      <c r="D998" s="25"/>
      <c r="E998" s="284"/>
      <c r="F998" s="25"/>
      <c r="G998" s="25"/>
      <c r="H998" s="25"/>
      <c r="I998" s="25"/>
      <c r="J998" s="25"/>
      <c r="K998" s="25"/>
      <c r="L998" s="25"/>
      <c r="M998" s="25"/>
      <c r="N998" s="25"/>
      <c r="O998" s="25"/>
      <c r="P998" s="25"/>
      <c r="Q998" s="25"/>
      <c r="R998" s="25"/>
      <c r="S998" s="25"/>
      <c r="T998" s="25"/>
      <c r="U998" s="25"/>
      <c r="V998" s="25"/>
      <c r="W998" s="25"/>
      <c r="X998" s="25"/>
      <c r="Y998" s="25"/>
      <c r="Z998" s="25"/>
    </row>
    <row r="999" spans="1:26" ht="12.75" customHeight="1" x14ac:dyDescent="0.25">
      <c r="A999" s="25"/>
      <c r="B999" s="136"/>
      <c r="C999" s="25"/>
      <c r="D999" s="25"/>
      <c r="E999" s="284"/>
      <c r="F999" s="25"/>
      <c r="G999" s="25"/>
      <c r="H999" s="25"/>
      <c r="I999" s="25"/>
      <c r="J999" s="25"/>
      <c r="K999" s="25"/>
      <c r="L999" s="25"/>
      <c r="M999" s="25"/>
      <c r="N999" s="25"/>
      <c r="O999" s="25"/>
      <c r="P999" s="25"/>
      <c r="Q999" s="25"/>
      <c r="R999" s="25"/>
      <c r="S999" s="25"/>
      <c r="T999" s="25"/>
      <c r="U999" s="25"/>
      <c r="V999" s="25"/>
      <c r="W999" s="25"/>
      <c r="X999" s="25"/>
      <c r="Y999" s="25"/>
      <c r="Z999" s="25"/>
    </row>
    <row r="1000" spans="1:26" ht="12.75" customHeight="1" x14ac:dyDescent="0.25">
      <c r="A1000" s="25"/>
      <c r="B1000" s="136"/>
      <c r="C1000" s="25"/>
      <c r="D1000" s="25"/>
      <c r="E1000" s="284"/>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autoFilter ref="A13:F914" xr:uid="{00000000-0009-0000-0000-00000C000000}"/>
  <mergeCells count="5">
    <mergeCell ref="A1:F1"/>
    <mergeCell ref="B3:D3"/>
    <mergeCell ref="B11:C11"/>
    <mergeCell ref="E11:F11"/>
    <mergeCell ref="A914:F914"/>
  </mergeCells>
  <conditionalFormatting sqref="B14:C913">
    <cfRule type="containsBlanks" dxfId="0" priority="1">
      <formula>LEN(TRIM(B14))=0</formula>
    </cfRule>
  </conditionalFormatting>
  <pageMargins left="0.31496062992125984" right="0.31496062992125984" top="0.35433070866141736" bottom="0.35433070866141736" header="0" footer="0"/>
  <pageSetup paperSize="9" scale="95" orientation="landscape"/>
  <extLst>
    <ext xmlns:x14="http://schemas.microsoft.com/office/spreadsheetml/2009/9/main" uri="{CCE6A557-97BC-4b89-ADB6-D9C93CAAB3DF}">
      <x14:dataValidations xmlns:xm="http://schemas.microsoft.com/office/excel/2006/main" count="5">
        <x14:dataValidation type="list" allowBlank="1" showErrorMessage="1" xr:uid="{00000000-0002-0000-0C00-000000000000}">
          <x14:formula1>
            <xm:f>Organización_Modular!$F$10:$F$39</xm:f>
          </x14:formula1>
          <xm:sqref>C14:C163</xm:sqref>
        </x14:dataValidation>
        <x14:dataValidation type="list" allowBlank="1" showErrorMessage="1" xr:uid="{00000000-0002-0000-0C00-000001000000}">
          <x14:formula1>
            <xm:f>Organización_Modular!$F$41:$F$70</xm:f>
          </x14:formula1>
          <xm:sqref>C164:C313</xm:sqref>
        </x14:dataValidation>
        <x14:dataValidation type="list" allowBlank="1" showErrorMessage="1" xr:uid="{00000000-0002-0000-0C00-000002000000}">
          <x14:formula1>
            <xm:f>Organización_Modular!$F$72:$F$101</xm:f>
          </x14:formula1>
          <xm:sqref>C314:C463</xm:sqref>
        </x14:dataValidation>
        <x14:dataValidation type="list" allowBlank="1" showErrorMessage="1" xr:uid="{00000000-0002-0000-0C00-000003000000}">
          <x14:formula1>
            <xm:f>Organización_Modular!$F$103:$F$132</xm:f>
          </x14:formula1>
          <xm:sqref>C464:C613</xm:sqref>
        </x14:dataValidation>
        <x14:dataValidation type="list" allowBlank="1" showErrorMessage="1" xr:uid="{00000000-0002-0000-0C00-000004000000}">
          <x14:formula1>
            <xm:f>Organización_Modular!$F$134:$F$163</xm:f>
          </x14:formula1>
          <xm:sqref>C614:C913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1000"/>
  <sheetViews>
    <sheetView workbookViewId="0">
      <selection sqref="A1:E1"/>
    </sheetView>
  </sheetViews>
  <sheetFormatPr baseColWidth="10" defaultColWidth="14.42578125" defaultRowHeight="15" customHeight="1" x14ac:dyDescent="0.25"/>
  <cols>
    <col min="1" max="1" width="17.5703125" customWidth="1"/>
    <col min="2" max="2" width="9.85546875" customWidth="1"/>
    <col min="3" max="26" width="11.42578125" customWidth="1"/>
  </cols>
  <sheetData>
    <row r="1" spans="1:2" x14ac:dyDescent="0.25">
      <c r="A1" s="1"/>
      <c r="B1" s="117" t="s">
        <v>695</v>
      </c>
    </row>
    <row r="3" spans="1:2" x14ac:dyDescent="0.25">
      <c r="A3" s="404" t="s">
        <v>495</v>
      </c>
      <c r="B3" s="403" t="s">
        <v>702</v>
      </c>
    </row>
    <row r="5" spans="1:2" x14ac:dyDescent="0.25">
      <c r="A5" s="401" t="s">
        <v>692</v>
      </c>
    </row>
    <row r="6" spans="1:2" ht="15" customHeight="1" x14ac:dyDescent="0.25">
      <c r="A6" s="402" t="s">
        <v>696</v>
      </c>
    </row>
    <row r="7" spans="1:2" ht="15" customHeight="1" x14ac:dyDescent="0.25">
      <c r="A7" s="403" t="s">
        <v>697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3:A1000"/>
  <sheetViews>
    <sheetView workbookViewId="0"/>
  </sheetViews>
  <sheetFormatPr baseColWidth="10" defaultColWidth="14.42578125" defaultRowHeight="15" customHeight="1" x14ac:dyDescent="0.25"/>
  <cols>
    <col min="1" max="1" width="17.5703125" customWidth="1"/>
    <col min="2" max="2" width="9.85546875" customWidth="1"/>
    <col min="3" max="26" width="11.42578125" customWidth="1"/>
  </cols>
  <sheetData>
    <row r="3" spans="1:1" x14ac:dyDescent="0.25">
      <c r="A3" s="401" t="s">
        <v>691</v>
      </c>
    </row>
    <row r="4" spans="1:1" x14ac:dyDescent="0.25">
      <c r="A4" s="402" t="s">
        <v>673</v>
      </c>
    </row>
    <row r="5" spans="1:1" x14ac:dyDescent="0.25">
      <c r="A5" s="405" t="s">
        <v>696</v>
      </c>
    </row>
    <row r="6" spans="1:1" x14ac:dyDescent="0.25">
      <c r="A6" s="403" t="s">
        <v>697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EQUIPO</cp:lastModifiedBy>
  <cp:revision/>
  <cp:lastPrinted>2025-01-24T15:26:27Z</cp:lastPrinted>
  <dcterms:created xsi:type="dcterms:W3CDTF">2022-09-27T19:47:10Z</dcterms:created>
  <dcterms:modified xsi:type="dcterms:W3CDTF">2025-01-24T15:30:02Z</dcterms:modified>
  <cp:category/>
  <cp:contentStatus/>
</cp:coreProperties>
</file>