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janha\Downloads\"/>
    </mc:Choice>
  </mc:AlternateContent>
  <xr:revisionPtr revIDLastSave="0" documentId="8_{49C74EF6-BEAD-4D91-9261-2910BAC551DE}" xr6:coauthVersionLast="47" xr6:coauthVersionMax="47" xr10:uidLastSave="{00000000-0000-0000-0000-000000000000}"/>
  <bookViews>
    <workbookView xWindow="-108" yWindow="-108" windowWidth="23256" windowHeight="12456" xr2:uid="{00000000-000D-0000-FFFF-FFFF00000000}"/>
  </bookViews>
  <sheets>
    <sheet name="Project schedule" sheetId="11" r:id="rId1"/>
  </sheets>
  <definedNames>
    <definedName name="Display_Week">'Project schedule'!$Q$2</definedName>
    <definedName name="_xlnm.Print_Titles" localSheetId="0">'Project schedule'!$5:$7</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 i="11" l="1"/>
  <c r="E15" i="11"/>
  <c r="F15" i="11" s="1"/>
  <c r="E17" i="11" s="1"/>
  <c r="H8" i="11"/>
  <c r="E20" i="11" l="1"/>
  <c r="F20" i="11" s="1"/>
  <c r="E19" i="11"/>
  <c r="F19" i="11" s="1"/>
  <c r="E18" i="11"/>
  <c r="F18" i="11" s="1"/>
  <c r="E22" i="11" s="1"/>
  <c r="F17" i="11"/>
  <c r="E10" i="11"/>
  <c r="F10" i="11" s="1"/>
  <c r="E23" i="11" l="1"/>
  <c r="F22" i="11"/>
  <c r="E11" i="11"/>
  <c r="I6" i="11"/>
  <c r="I5" i="11" s="1"/>
  <c r="H32" i="11"/>
  <c r="H31" i="11"/>
  <c r="H26" i="11"/>
  <c r="H21" i="11"/>
  <c r="H16" i="11"/>
  <c r="H9" i="11"/>
  <c r="F11" i="11" l="1"/>
  <c r="E12" i="11"/>
  <c r="E13" i="11" s="1"/>
  <c r="F13" i="11" s="1"/>
  <c r="E24" i="11"/>
  <c r="E25" i="11" s="1"/>
  <c r="F25" i="11" s="1"/>
  <c r="E27" i="11" s="1"/>
  <c r="F27" i="11" s="1"/>
  <c r="E28" i="11" s="1"/>
  <c r="F28" i="11" s="1"/>
  <c r="E29" i="11" s="1"/>
  <c r="F29" i="11" s="1"/>
  <c r="E30" i="11" s="1"/>
  <c r="F30" i="11" s="1"/>
  <c r="F23" i="11"/>
  <c r="F24" i="11" s="1"/>
  <c r="H22" i="11"/>
  <c r="H24" i="11"/>
  <c r="H10" i="11"/>
  <c r="I7" i="11"/>
  <c r="H30" i="11" l="1"/>
  <c r="H27" i="11"/>
  <c r="H11" i="11"/>
  <c r="H25" i="11"/>
  <c r="F12" i="11"/>
  <c r="J6" i="11"/>
  <c r="K6" i="11" s="1"/>
  <c r="L6" i="11" s="1"/>
  <c r="M6" i="11" s="1"/>
  <c r="N6" i="11" l="1"/>
  <c r="O6" i="11" s="1"/>
  <c r="P6" i="11" s="1"/>
  <c r="P5" i="11" s="1"/>
  <c r="M7" i="11"/>
  <c r="H28" i="11"/>
  <c r="H29" i="11"/>
  <c r="H12" i="11"/>
  <c r="J7" i="11"/>
  <c r="Q6" i="11" l="1"/>
  <c r="R6" i="11" s="1"/>
  <c r="S6" i="11" s="1"/>
  <c r="T6" i="11" s="1"/>
  <c r="U6" i="11" s="1"/>
  <c r="V6" i="11" s="1"/>
  <c r="W6" i="11" s="1"/>
  <c r="W5" i="11" s="1"/>
  <c r="H13" i="11"/>
  <c r="K7" i="11"/>
  <c r="X6" i="11" l="1"/>
  <c r="Y6" i="11" s="1"/>
  <c r="Z6" i="11" s="1"/>
  <c r="AA6" i="11" s="1"/>
  <c r="AB6" i="11" s="1"/>
  <c r="AC6" i="11" s="1"/>
  <c r="AD6" i="11" s="1"/>
  <c r="AE6" i="11" s="1"/>
  <c r="AF6" i="11" s="1"/>
  <c r="AG6" i="11" s="1"/>
  <c r="AH6" i="11" s="1"/>
  <c r="AI6" i="11" s="1"/>
  <c r="AJ6" i="11" s="1"/>
  <c r="H15" i="11"/>
  <c r="L7" i="11"/>
  <c r="AD5" i="11" l="1"/>
  <c r="H17" i="11"/>
  <c r="AK6" i="11"/>
  <c r="AL6" i="11" s="1"/>
  <c r="AM6" i="11" s="1"/>
  <c r="AN6" i="11" s="1"/>
  <c r="AO6" i="11" s="1"/>
  <c r="AP6" i="11" s="1"/>
  <c r="AQ6" i="11" s="1"/>
  <c r="AR6" i="11" l="1"/>
  <c r="AS6" i="11" s="1"/>
  <c r="AK5" i="11"/>
  <c r="N7" i="11"/>
  <c r="H19" i="11" l="1"/>
  <c r="H18" i="11"/>
  <c r="AT6" i="11"/>
  <c r="AS7" i="11"/>
  <c r="AR5" i="11"/>
  <c r="O7" i="11"/>
  <c r="H20" i="11" l="1"/>
  <c r="AU6" i="1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Z7" i="11"/>
  <c r="BF7" i="11" l="1"/>
  <c r="BG6" i="1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alcChain>
</file>

<file path=xl/sharedStrings.xml><?xml version="1.0" encoding="utf-8"?>
<sst xmlns="http://schemas.openxmlformats.org/spreadsheetml/2006/main" count="49" uniqueCount="37">
  <si>
    <t>Insert new rows ABOVE this one</t>
  </si>
  <si>
    <t>PROGRESS</t>
  </si>
  <si>
    <t>START</t>
  </si>
  <si>
    <t>END</t>
  </si>
  <si>
    <t>TASK</t>
  </si>
  <si>
    <t xml:space="preserve">Do not delete this row. This row is hidden to preserve a formula that is used to highlight the current day within the project schedule. </t>
  </si>
  <si>
    <t>ASSIGNED TO</t>
  </si>
  <si>
    <t>Project Start Date</t>
  </si>
  <si>
    <t>Current Week</t>
  </si>
  <si>
    <t>Planning and Ideation</t>
  </si>
  <si>
    <t>Gantt Chart</t>
  </si>
  <si>
    <t>Project Charter</t>
  </si>
  <si>
    <t>Define Problem Statement</t>
  </si>
  <si>
    <t>All Team</t>
  </si>
  <si>
    <t>UI Wireframing</t>
  </si>
  <si>
    <t>ERD chart and Mind Maps</t>
  </si>
  <si>
    <t>RACI Chart</t>
  </si>
  <si>
    <t>Implementation</t>
  </si>
  <si>
    <t>Testing, Deployment and Review</t>
  </si>
  <si>
    <t>Testing &amp; Bug Fixing</t>
  </si>
  <si>
    <t>Project Documentation</t>
  </si>
  <si>
    <t xml:space="preserve">Final Deployment </t>
  </si>
  <si>
    <t>Final demo and Presentation</t>
  </si>
  <si>
    <t>Frontend Development</t>
  </si>
  <si>
    <t>Backend API development</t>
  </si>
  <si>
    <t>Integration and Testing</t>
  </si>
  <si>
    <t>Database Creation &amp; Management</t>
  </si>
  <si>
    <t>Design and Prototyping</t>
  </si>
  <si>
    <t>Create detailed wireframe</t>
  </si>
  <si>
    <t>Finalize databara ERD</t>
  </si>
  <si>
    <t>Finalize UI/UX designer</t>
  </si>
  <si>
    <t>Create APl-endpoint plan</t>
  </si>
  <si>
    <t>Akanksha Kumbhar</t>
  </si>
  <si>
    <t>Tejas Gophane</t>
  </si>
  <si>
    <t>Vaibhav Jadhav</t>
  </si>
  <si>
    <t>Akanksha Kumbhar and Balaji More</t>
  </si>
  <si>
    <t>Balaji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</si>
</sst>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28"/>
      <color theme="1"/>
      <name val="Arial"/>
      <family val="2"/>
      <scheme val="minor"/>
    </font>
    <font>
      <sz val="12"/>
      <color theme="1"/>
      <name val="Arial"/>
      <family val="2"/>
      <scheme val="minor"/>
    </font>
    <font>
      <b/>
      <sz val="12"/>
      <color theme="1"/>
      <name val="Arial Black"/>
      <family val="2"/>
      <scheme val="major"/>
    </font>
    <font>
      <sz val="12"/>
      <color theme="1"/>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5">
    <xf numFmtId="0" fontId="0" fillId="0" borderId="0" xfId="0"/>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3"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6" fillId="12" borderId="20" xfId="0" applyNumberFormat="1" applyFont="1" applyFill="1" applyBorder="1" applyAlignment="1">
      <alignment horizontal="center" vertical="center"/>
    </xf>
    <xf numFmtId="168" fontId="16" fillId="12" borderId="18" xfId="0" applyNumberFormat="1" applyFont="1" applyFill="1" applyBorder="1" applyAlignment="1">
      <alignment horizontal="center" vertical="center"/>
    </xf>
    <xf numFmtId="168" fontId="16" fillId="12" borderId="19" xfId="0" applyNumberFormat="1" applyFont="1" applyFill="1" applyBorder="1" applyAlignment="1">
      <alignment horizontal="center" vertical="center"/>
    </xf>
    <xf numFmtId="0" fontId="17" fillId="2" borderId="17" xfId="0" applyFont="1" applyFill="1" applyBorder="1" applyAlignment="1">
      <alignment horizontal="center" vertical="center" shrinkToFit="1"/>
    </xf>
    <xf numFmtId="0" fontId="17" fillId="2" borderId="14" xfId="0" applyFont="1" applyFill="1" applyBorder="1" applyAlignment="1">
      <alignment horizontal="center" vertical="center" shrinkToFit="1"/>
    </xf>
    <xf numFmtId="0" fontId="17" fillId="2" borderId="15" xfId="0" applyFont="1" applyFill="1" applyBorder="1" applyAlignment="1">
      <alignment horizontal="center" vertical="center" shrinkToFit="1"/>
    </xf>
    <xf numFmtId="0" fontId="14" fillId="0" borderId="0" xfId="0" applyFont="1"/>
    <xf numFmtId="0" fontId="14" fillId="0" borderId="0" xfId="0" applyFont="1" applyAlignment="1">
      <alignment wrapText="1"/>
    </xf>
    <xf numFmtId="0" fontId="4" fillId="0" borderId="3" xfId="0" applyFont="1" applyBorder="1" applyAlignment="1">
      <alignment vertical="center"/>
    </xf>
    <xf numFmtId="0" fontId="18" fillId="6" borderId="0" xfId="0" applyFont="1" applyFill="1" applyAlignment="1">
      <alignment horizontal="left" vertical="center" indent="1"/>
    </xf>
    <xf numFmtId="0" fontId="14" fillId="6" borderId="0" xfId="11" applyFont="1" applyFill="1" applyBorder="1" applyAlignment="1">
      <alignment vertical="center"/>
    </xf>
    <xf numFmtId="9" fontId="1" fillId="6" borderId="0" xfId="2" applyFont="1" applyFill="1" applyBorder="1" applyAlignment="1">
      <alignment horizontal="center" vertical="center"/>
    </xf>
    <xf numFmtId="165" fontId="14"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4" fillId="3" borderId="6" xfId="12" applyFont="1" applyFill="1" applyBorder="1">
      <alignment horizontal="left" vertical="center" indent="2"/>
    </xf>
    <xf numFmtId="0" fontId="14" fillId="3" borderId="6" xfId="11" applyFont="1" applyFill="1" applyBorder="1" applyAlignment="1">
      <alignment vertical="center"/>
    </xf>
    <xf numFmtId="9" fontId="1" fillId="3" borderId="6" xfId="2" applyFont="1" applyFill="1" applyBorder="1" applyAlignment="1">
      <alignment horizontal="center" vertical="center"/>
    </xf>
    <xf numFmtId="165" fontId="14" fillId="3" borderId="6" xfId="10" applyFont="1" applyFill="1" applyBorder="1">
      <alignment horizontal="center" vertical="center"/>
    </xf>
    <xf numFmtId="0" fontId="4" fillId="0" borderId="4" xfId="0" applyFont="1" applyBorder="1" applyAlignment="1">
      <alignment vertical="center"/>
    </xf>
    <xf numFmtId="0" fontId="14" fillId="3" borderId="7" xfId="12" applyFont="1" applyFill="1" applyBorder="1">
      <alignment horizontal="left" vertical="center" indent="2"/>
    </xf>
    <xf numFmtId="0" fontId="14" fillId="3" borderId="7" xfId="11" applyFont="1" applyFill="1" applyBorder="1" applyAlignment="1">
      <alignment vertical="center"/>
    </xf>
    <xf numFmtId="9" fontId="1" fillId="3" borderId="7" xfId="2" applyFont="1" applyFill="1" applyBorder="1" applyAlignment="1">
      <alignment horizontal="center" vertical="center"/>
    </xf>
    <xf numFmtId="165" fontId="14" fillId="3" borderId="7" xfId="10" applyFont="1" applyFill="1" applyBorder="1">
      <alignment horizontal="center" vertical="center"/>
    </xf>
    <xf numFmtId="0" fontId="4" fillId="0" borderId="4" xfId="0" applyFont="1" applyBorder="1" applyAlignment="1">
      <alignment horizontal="right" vertical="center"/>
    </xf>
    <xf numFmtId="0" fontId="18" fillId="7" borderId="0" xfId="0" applyFont="1" applyFill="1" applyAlignment="1">
      <alignment horizontal="left" vertical="center" indent="1"/>
    </xf>
    <xf numFmtId="0" fontId="14" fillId="7" borderId="0" xfId="11" applyFont="1" applyFill="1" applyBorder="1" applyAlignment="1">
      <alignment vertical="center"/>
    </xf>
    <xf numFmtId="9" fontId="1" fillId="7" borderId="0" xfId="2" applyFont="1" applyFill="1" applyBorder="1" applyAlignment="1">
      <alignment horizontal="center" vertical="center"/>
    </xf>
    <xf numFmtId="165" fontId="14"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4" fillId="4" borderId="5" xfId="12" applyFont="1" applyFill="1" applyBorder="1">
      <alignment horizontal="left" vertical="center" indent="2"/>
    </xf>
    <xf numFmtId="0" fontId="14" fillId="4" borderId="5" xfId="11" applyFont="1" applyFill="1" applyBorder="1" applyAlignment="1">
      <alignment vertical="center"/>
    </xf>
    <xf numFmtId="9" fontId="1" fillId="4" borderId="5" xfId="2" applyFont="1" applyFill="1" applyBorder="1" applyAlignment="1">
      <alignment horizontal="center" vertical="center"/>
    </xf>
    <xf numFmtId="165" fontId="14" fillId="4" borderId="5" xfId="10" applyFont="1" applyFill="1" applyBorder="1">
      <alignment horizontal="center" vertical="center"/>
    </xf>
    <xf numFmtId="0" fontId="18" fillId="8" borderId="0" xfId="0" applyFont="1" applyFill="1" applyAlignment="1">
      <alignment horizontal="left" vertical="center" indent="1"/>
    </xf>
    <xf numFmtId="0" fontId="14" fillId="8" borderId="0" xfId="11" applyFont="1" applyFill="1" applyBorder="1" applyAlignment="1">
      <alignment vertical="center"/>
    </xf>
    <xf numFmtId="9" fontId="1" fillId="8" borderId="0" xfId="2" applyFont="1" applyFill="1" applyBorder="1" applyAlignment="1">
      <alignment horizontal="center" vertical="center"/>
    </xf>
    <xf numFmtId="165" fontId="14"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4" fillId="5" borderId="8" xfId="12" applyFont="1" applyFill="1" applyBorder="1">
      <alignment horizontal="left" vertical="center" indent="2"/>
    </xf>
    <xf numFmtId="0" fontId="14" fillId="5" borderId="8" xfId="11" applyFont="1" applyFill="1" applyBorder="1" applyAlignment="1">
      <alignment vertical="center"/>
    </xf>
    <xf numFmtId="9" fontId="1" fillId="5" borderId="8" xfId="2" applyFont="1" applyFill="1" applyBorder="1" applyAlignment="1">
      <alignment horizontal="center" vertical="center"/>
    </xf>
    <xf numFmtId="165" fontId="14" fillId="5" borderId="8" xfId="10" applyFont="1" applyFill="1" applyBorder="1">
      <alignment horizontal="center" vertical="center"/>
    </xf>
    <xf numFmtId="0" fontId="18" fillId="9" borderId="0" xfId="0" applyFont="1" applyFill="1" applyAlignment="1">
      <alignment horizontal="left" vertical="center" indent="1"/>
    </xf>
    <xf numFmtId="0" fontId="14" fillId="9" borderId="0" xfId="11" applyFont="1" applyFill="1" applyBorder="1" applyAlignment="1">
      <alignment vertical="center"/>
    </xf>
    <xf numFmtId="9" fontId="1" fillId="9" borderId="0" xfId="2" applyFont="1" applyFill="1" applyBorder="1" applyAlignment="1">
      <alignment horizontal="center" vertical="center"/>
    </xf>
    <xf numFmtId="165" fontId="14"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4" fillId="10" borderId="9" xfId="12" applyFont="1" applyFill="1" applyBorder="1">
      <alignment horizontal="left" vertical="center" indent="2"/>
    </xf>
    <xf numFmtId="0" fontId="14" fillId="10" borderId="9" xfId="11" applyFont="1" applyFill="1" applyBorder="1" applyAlignment="1">
      <alignment vertical="center"/>
    </xf>
    <xf numFmtId="9" fontId="1" fillId="10" borderId="9" xfId="2" applyFont="1" applyFill="1" applyBorder="1" applyAlignment="1">
      <alignment horizontal="center" vertical="center"/>
    </xf>
    <xf numFmtId="165" fontId="14" fillId="10" borderId="9" xfId="10" applyFont="1" applyFill="1" applyBorder="1">
      <alignment horizontal="center" vertical="center"/>
    </xf>
    <xf numFmtId="0" fontId="14" fillId="0" borderId="0" xfId="12" applyFont="1" applyBorder="1">
      <alignment horizontal="left" vertical="center" indent="2"/>
    </xf>
    <xf numFmtId="0" fontId="14" fillId="0" borderId="0" xfId="11" applyFont="1" applyBorder="1" applyAlignment="1">
      <alignment vertical="center"/>
    </xf>
    <xf numFmtId="9" fontId="1" fillId="0" borderId="0" xfId="2" applyFont="1" applyBorder="1" applyAlignment="1">
      <alignment horizontal="center" vertical="center"/>
    </xf>
    <xf numFmtId="165" fontId="14" fillId="0" borderId="0" xfId="10" applyFont="1" applyBorder="1">
      <alignment horizontal="center" vertical="center"/>
    </xf>
    <xf numFmtId="0" fontId="19" fillId="2" borderId="0" xfId="0" applyFont="1" applyFill="1" applyAlignment="1">
      <alignment horizontal="left" vertical="center" indent="1"/>
    </xf>
    <xf numFmtId="0" fontId="19" fillId="2" borderId="0" xfId="0" applyFont="1" applyFill="1" applyAlignment="1">
      <alignment vertical="center"/>
    </xf>
    <xf numFmtId="9" fontId="1" fillId="2" borderId="0" xfId="2" applyFont="1" applyFill="1" applyBorder="1" applyAlignment="1">
      <alignment horizontal="center" vertical="center"/>
    </xf>
    <xf numFmtId="165" fontId="20"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5" borderId="0" xfId="3" applyFill="1" applyAlignment="1">
      <alignment wrapText="1"/>
    </xf>
    <xf numFmtId="0" fontId="21" fillId="5" borderId="0" xfId="5" applyFont="1" applyFill="1" applyAlignment="1">
      <alignment horizontal="left"/>
    </xf>
    <xf numFmtId="0" fontId="11" fillId="5" borderId="0" xfId="0" applyFont="1" applyFill="1"/>
    <xf numFmtId="0" fontId="10" fillId="5" borderId="0" xfId="0" applyFont="1" applyFill="1"/>
    <xf numFmtId="0" fontId="10" fillId="5" borderId="0" xfId="0" applyFont="1" applyFill="1" applyAlignment="1">
      <alignment horizontal="center"/>
    </xf>
    <xf numFmtId="0" fontId="10" fillId="5" borderId="0" xfId="0" applyFont="1" applyFill="1" applyAlignment="1">
      <alignment horizontal="center" vertical="center"/>
    </xf>
    <xf numFmtId="0" fontId="0" fillId="5" borderId="0" xfId="0" applyFill="1"/>
    <xf numFmtId="0" fontId="1" fillId="5" borderId="0" xfId="0" applyFont="1" applyFill="1"/>
    <xf numFmtId="0" fontId="9" fillId="5" borderId="0" xfId="3" applyFill="1"/>
    <xf numFmtId="0" fontId="18" fillId="5" borderId="0" xfId="6" applyFont="1" applyFill="1" applyAlignment="1">
      <alignment horizontal="left" vertical="center" indent="1"/>
    </xf>
    <xf numFmtId="0" fontId="18" fillId="5" borderId="0" xfId="7" applyFont="1" applyFill="1" applyAlignment="1">
      <alignment horizontal="left" vertical="center" indent="1"/>
    </xf>
    <xf numFmtId="0" fontId="12" fillId="5" borderId="0" xfId="0" applyFont="1" applyFill="1"/>
    <xf numFmtId="0" fontId="12" fillId="5" borderId="0" xfId="0" applyFont="1" applyFill="1" applyAlignment="1">
      <alignment horizontal="center"/>
    </xf>
    <xf numFmtId="0" fontId="18" fillId="5" borderId="0" xfId="8" applyFont="1" applyFill="1" applyAlignment="1">
      <alignment horizontal="left"/>
    </xf>
    <xf numFmtId="0" fontId="22" fillId="5" borderId="0" xfId="0" applyFont="1" applyFill="1"/>
    <xf numFmtId="0" fontId="24" fillId="5" borderId="0" xfId="0" applyFont="1" applyFill="1"/>
    <xf numFmtId="0" fontId="23" fillId="5" borderId="0" xfId="0" applyFont="1" applyFill="1" applyAlignment="1">
      <alignment horizontal="left"/>
    </xf>
    <xf numFmtId="0" fontId="14" fillId="3" borderId="7" xfId="11" applyFont="1" applyFill="1" applyBorder="1" applyAlignment="1">
      <alignment vertical="center" wrapText="1"/>
    </xf>
    <xf numFmtId="0" fontId="14" fillId="5" borderId="8" xfId="12" applyFont="1" applyFill="1" applyBorder="1" applyAlignment="1">
      <alignment horizontal="left" vertical="center" wrapText="1" indent="2"/>
    </xf>
    <xf numFmtId="167" fontId="14" fillId="2" borderId="13" xfId="0" applyNumberFormat="1" applyFont="1" applyFill="1" applyBorder="1" applyAlignment="1">
      <alignment horizontal="center" vertical="center" wrapText="1"/>
    </xf>
    <xf numFmtId="167" fontId="14" fillId="2" borderId="19" xfId="0" applyNumberFormat="1" applyFont="1" applyFill="1" applyBorder="1" applyAlignment="1">
      <alignment horizontal="center" vertical="center" wrapText="1"/>
    </xf>
    <xf numFmtId="167" fontId="14" fillId="2" borderId="18" xfId="0" applyNumberFormat="1" applyFont="1" applyFill="1" applyBorder="1" applyAlignment="1">
      <alignment horizontal="center" vertical="center" wrapText="1"/>
    </xf>
    <xf numFmtId="0" fontId="15" fillId="11" borderId="16" xfId="0" applyFont="1" applyFill="1" applyBorder="1" applyAlignment="1">
      <alignment horizontal="center" vertical="center"/>
    </xf>
    <xf numFmtId="0" fontId="4" fillId="2" borderId="21" xfId="0" applyFont="1" applyFill="1" applyBorder="1"/>
    <xf numFmtId="0" fontId="23" fillId="5" borderId="0" xfId="0" applyFont="1" applyFill="1" applyAlignment="1">
      <alignment horizontal="left"/>
    </xf>
    <xf numFmtId="0" fontId="24" fillId="5" borderId="0" xfId="0" applyFont="1" applyFill="1"/>
    <xf numFmtId="166" fontId="18" fillId="5" borderId="0" xfId="9" applyFont="1" applyFill="1" applyBorder="1" applyAlignment="1">
      <alignment horizontal="left"/>
    </xf>
    <xf numFmtId="0" fontId="22" fillId="5" borderId="0" xfId="0" applyFont="1" applyFill="1"/>
    <xf numFmtId="0" fontId="18" fillId="5" borderId="0" xfId="8" applyFont="1" applyFill="1" applyAlignment="1">
      <alignment horizontal="left"/>
    </xf>
    <xf numFmtId="0" fontId="9" fillId="0" borderId="0" xfId="3" applyAlignment="1">
      <alignment wrapText="1"/>
    </xf>
    <xf numFmtId="0" fontId="15"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5"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47" zoomScaleNormal="100" zoomScalePageLayoutView="70" workbookViewId="0">
      <selection activeCell="BP18" sqref="BP18"/>
    </sheetView>
  </sheetViews>
  <sheetFormatPr defaultColWidth="8.69921875" defaultRowHeight="30" customHeight="1" x14ac:dyDescent="0.25"/>
  <cols>
    <col min="1" max="1" width="2.69921875" style="6" customWidth="1"/>
    <col min="2" max="2" width="22.69921875" customWidth="1"/>
    <col min="3" max="3" width="16.69921875" customWidth="1"/>
    <col min="4" max="4" width="10.69921875" customWidth="1"/>
    <col min="5" max="5" width="10.69921875" style="1" customWidth="1"/>
    <col min="6" max="6" width="10.69921875" customWidth="1"/>
    <col min="7" max="7" width="2.69921875" customWidth="1"/>
    <col min="8" max="8" width="6" hidden="1" customWidth="1"/>
    <col min="9" max="65" width="2.69921875" customWidth="1"/>
  </cols>
  <sheetData>
    <row r="1" spans="1:64" ht="42.75" customHeight="1" x14ac:dyDescent="0.6">
      <c r="A1" s="82"/>
      <c r="B1" s="83"/>
      <c r="C1" s="84"/>
      <c r="D1" s="85"/>
      <c r="E1" s="86"/>
      <c r="F1" s="87"/>
      <c r="G1" s="88"/>
      <c r="H1" s="89"/>
      <c r="I1" s="110" t="s">
        <v>7</v>
      </c>
      <c r="J1" s="109"/>
      <c r="K1" s="109"/>
      <c r="L1" s="109"/>
      <c r="M1" s="109"/>
      <c r="N1" s="109"/>
      <c r="O1" s="109"/>
      <c r="P1" s="96"/>
      <c r="Q1" s="108">
        <f>DATE(2025,5,27)</f>
        <v>45804</v>
      </c>
      <c r="R1" s="109"/>
      <c r="S1" s="109"/>
      <c r="T1" s="109"/>
      <c r="U1" s="109"/>
      <c r="V1" s="109"/>
      <c r="W1" s="109"/>
      <c r="X1" s="109"/>
      <c r="Y1" s="109"/>
      <c r="Z1" s="109"/>
    </row>
    <row r="2" spans="1:64" ht="36" customHeight="1" x14ac:dyDescent="0.45">
      <c r="A2" s="90"/>
      <c r="B2" s="91"/>
      <c r="C2" s="92"/>
      <c r="D2" s="93"/>
      <c r="E2" s="94"/>
      <c r="F2" s="93"/>
      <c r="G2" s="88"/>
      <c r="H2" s="88"/>
      <c r="I2" s="110" t="s">
        <v>8</v>
      </c>
      <c r="J2" s="109"/>
      <c r="K2" s="109"/>
      <c r="L2" s="109"/>
      <c r="M2" s="109"/>
      <c r="N2" s="109"/>
      <c r="O2" s="109"/>
      <c r="P2" s="96"/>
      <c r="Q2" s="106">
        <v>1</v>
      </c>
      <c r="R2" s="107"/>
      <c r="S2" s="107"/>
      <c r="T2" s="107"/>
      <c r="U2" s="107"/>
      <c r="V2" s="107"/>
      <c r="W2" s="107"/>
      <c r="X2" s="107"/>
      <c r="Y2" s="107"/>
      <c r="Z2" s="107"/>
    </row>
    <row r="3" spans="1:64" ht="12.75" customHeight="1" x14ac:dyDescent="0.45">
      <c r="A3" s="90"/>
      <c r="B3" s="91"/>
      <c r="C3" s="92"/>
      <c r="D3" s="93"/>
      <c r="E3" s="94"/>
      <c r="F3" s="93"/>
      <c r="G3" s="88"/>
      <c r="H3" s="88"/>
      <c r="I3" s="95"/>
      <c r="J3" s="96"/>
      <c r="K3" s="96"/>
      <c r="L3" s="96"/>
      <c r="M3" s="96"/>
      <c r="N3" s="96"/>
      <c r="O3" s="96"/>
      <c r="P3" s="96"/>
      <c r="Q3" s="98"/>
      <c r="R3" s="97"/>
      <c r="S3" s="97"/>
      <c r="T3" s="97"/>
      <c r="U3" s="97"/>
      <c r="V3" s="97"/>
      <c r="W3" s="97"/>
      <c r="X3" s="97"/>
      <c r="Y3" s="97"/>
      <c r="Z3" s="97"/>
    </row>
    <row r="4" spans="1:64" s="12" customFormat="1" ht="30" customHeight="1" x14ac:dyDescent="0.25">
      <c r="A4" s="6"/>
      <c r="B4" s="11"/>
      <c r="D4" s="13"/>
      <c r="E4" s="14"/>
    </row>
    <row r="5" spans="1:64" s="12" customFormat="1" ht="30" customHeight="1" x14ac:dyDescent="0.25">
      <c r="A5" s="7"/>
      <c r="B5" s="15"/>
      <c r="E5" s="16"/>
      <c r="I5" s="103">
        <f>I6</f>
        <v>45803</v>
      </c>
      <c r="J5" s="101"/>
      <c r="K5" s="101"/>
      <c r="L5" s="101"/>
      <c r="M5" s="101"/>
      <c r="N5" s="101"/>
      <c r="O5" s="101"/>
      <c r="P5" s="101">
        <f>P6</f>
        <v>45810</v>
      </c>
      <c r="Q5" s="101"/>
      <c r="R5" s="101"/>
      <c r="S5" s="101"/>
      <c r="T5" s="101"/>
      <c r="U5" s="101"/>
      <c r="V5" s="101"/>
      <c r="W5" s="101">
        <f>W6</f>
        <v>45817</v>
      </c>
      <c r="X5" s="101"/>
      <c r="Y5" s="101"/>
      <c r="Z5" s="101"/>
      <c r="AA5" s="101"/>
      <c r="AB5" s="101"/>
      <c r="AC5" s="101"/>
      <c r="AD5" s="101">
        <f>AD6</f>
        <v>45824</v>
      </c>
      <c r="AE5" s="101"/>
      <c r="AF5" s="101"/>
      <c r="AG5" s="101"/>
      <c r="AH5" s="101"/>
      <c r="AI5" s="101"/>
      <c r="AJ5" s="101"/>
      <c r="AK5" s="101">
        <f>AK6</f>
        <v>45831</v>
      </c>
      <c r="AL5" s="101"/>
      <c r="AM5" s="101"/>
      <c r="AN5" s="101"/>
      <c r="AO5" s="101"/>
      <c r="AP5" s="101"/>
      <c r="AQ5" s="101"/>
      <c r="AR5" s="101">
        <f>AR6</f>
        <v>45838</v>
      </c>
      <c r="AS5" s="101"/>
      <c r="AT5" s="101"/>
      <c r="AU5" s="101"/>
      <c r="AV5" s="101"/>
      <c r="AW5" s="101"/>
      <c r="AX5" s="101"/>
      <c r="AY5" s="101">
        <f>AY6</f>
        <v>45845</v>
      </c>
      <c r="AZ5" s="101"/>
      <c r="BA5" s="101"/>
      <c r="BB5" s="101"/>
      <c r="BC5" s="101"/>
      <c r="BD5" s="101"/>
      <c r="BE5" s="101"/>
      <c r="BF5" s="101">
        <f>BF6</f>
        <v>45852</v>
      </c>
      <c r="BG5" s="101"/>
      <c r="BH5" s="101"/>
      <c r="BI5" s="101"/>
      <c r="BJ5" s="101"/>
      <c r="BK5" s="101"/>
      <c r="BL5" s="102"/>
    </row>
    <row r="6" spans="1:64" s="12" customFormat="1" ht="15" customHeight="1" x14ac:dyDescent="0.25">
      <c r="A6" s="111"/>
      <c r="B6" s="112" t="s">
        <v>4</v>
      </c>
      <c r="C6" s="114" t="s">
        <v>6</v>
      </c>
      <c r="D6" s="104" t="s">
        <v>1</v>
      </c>
      <c r="E6" s="104" t="s">
        <v>2</v>
      </c>
      <c r="F6" s="104" t="s">
        <v>3</v>
      </c>
      <c r="I6" s="17">
        <f>Project_Start-WEEKDAY(Project_Start,1)+2+7*(Display_Week-1)</f>
        <v>45803</v>
      </c>
      <c r="J6" s="17">
        <f>I6+1</f>
        <v>45804</v>
      </c>
      <c r="K6" s="17">
        <f t="shared" ref="K6:AX6" si="0">J6+1</f>
        <v>45805</v>
      </c>
      <c r="L6" s="17">
        <f t="shared" si="0"/>
        <v>45806</v>
      </c>
      <c r="M6" s="17">
        <f t="shared" si="0"/>
        <v>45807</v>
      </c>
      <c r="N6" s="17">
        <f t="shared" si="0"/>
        <v>45808</v>
      </c>
      <c r="O6" s="18">
        <f t="shared" si="0"/>
        <v>45809</v>
      </c>
      <c r="P6" s="19">
        <f>O6+1</f>
        <v>45810</v>
      </c>
      <c r="Q6" s="17">
        <f>P6+1</f>
        <v>45811</v>
      </c>
      <c r="R6" s="17">
        <f t="shared" si="0"/>
        <v>45812</v>
      </c>
      <c r="S6" s="17">
        <f t="shared" si="0"/>
        <v>45813</v>
      </c>
      <c r="T6" s="17">
        <f t="shared" si="0"/>
        <v>45814</v>
      </c>
      <c r="U6" s="17">
        <f t="shared" si="0"/>
        <v>45815</v>
      </c>
      <c r="V6" s="18">
        <f t="shared" si="0"/>
        <v>45816</v>
      </c>
      <c r="W6" s="19">
        <f>V6+1</f>
        <v>45817</v>
      </c>
      <c r="X6" s="17">
        <f>W6+1</f>
        <v>45818</v>
      </c>
      <c r="Y6" s="17">
        <f t="shared" si="0"/>
        <v>45819</v>
      </c>
      <c r="Z6" s="17">
        <f t="shared" si="0"/>
        <v>45820</v>
      </c>
      <c r="AA6" s="17">
        <f t="shared" si="0"/>
        <v>45821</v>
      </c>
      <c r="AB6" s="17">
        <f t="shared" si="0"/>
        <v>45822</v>
      </c>
      <c r="AC6" s="18">
        <f t="shared" si="0"/>
        <v>45823</v>
      </c>
      <c r="AD6" s="19">
        <f>AC6+1</f>
        <v>45824</v>
      </c>
      <c r="AE6" s="17">
        <f>AD6+1</f>
        <v>45825</v>
      </c>
      <c r="AF6" s="17">
        <f t="shared" si="0"/>
        <v>45826</v>
      </c>
      <c r="AG6" s="17">
        <f t="shared" si="0"/>
        <v>45827</v>
      </c>
      <c r="AH6" s="17">
        <f t="shared" si="0"/>
        <v>45828</v>
      </c>
      <c r="AI6" s="17">
        <f t="shared" si="0"/>
        <v>45829</v>
      </c>
      <c r="AJ6" s="18">
        <f t="shared" si="0"/>
        <v>45830</v>
      </c>
      <c r="AK6" s="19">
        <f>AJ6+1</f>
        <v>45831</v>
      </c>
      <c r="AL6" s="17">
        <f>AK6+1</f>
        <v>45832</v>
      </c>
      <c r="AM6" s="17">
        <f t="shared" si="0"/>
        <v>45833</v>
      </c>
      <c r="AN6" s="17">
        <f t="shared" si="0"/>
        <v>45834</v>
      </c>
      <c r="AO6" s="17">
        <f t="shared" si="0"/>
        <v>45835</v>
      </c>
      <c r="AP6" s="17">
        <f t="shared" si="0"/>
        <v>45836</v>
      </c>
      <c r="AQ6" s="18">
        <f t="shared" si="0"/>
        <v>45837</v>
      </c>
      <c r="AR6" s="19">
        <f>AQ6+1</f>
        <v>45838</v>
      </c>
      <c r="AS6" s="17">
        <f>AR6+1</f>
        <v>45839</v>
      </c>
      <c r="AT6" s="17">
        <f t="shared" si="0"/>
        <v>45840</v>
      </c>
      <c r="AU6" s="17">
        <f t="shared" si="0"/>
        <v>45841</v>
      </c>
      <c r="AV6" s="17">
        <f t="shared" si="0"/>
        <v>45842</v>
      </c>
      <c r="AW6" s="17">
        <f t="shared" si="0"/>
        <v>45843</v>
      </c>
      <c r="AX6" s="18">
        <f t="shared" si="0"/>
        <v>45844</v>
      </c>
      <c r="AY6" s="19">
        <f>AX6+1</f>
        <v>45845</v>
      </c>
      <c r="AZ6" s="17">
        <f>AY6+1</f>
        <v>45846</v>
      </c>
      <c r="BA6" s="17">
        <f t="shared" ref="BA6:BE6" si="1">AZ6+1</f>
        <v>45847</v>
      </c>
      <c r="BB6" s="17">
        <f t="shared" si="1"/>
        <v>45848</v>
      </c>
      <c r="BC6" s="17">
        <f t="shared" si="1"/>
        <v>45849</v>
      </c>
      <c r="BD6" s="17">
        <f t="shared" si="1"/>
        <v>45850</v>
      </c>
      <c r="BE6" s="18">
        <f t="shared" si="1"/>
        <v>45851</v>
      </c>
      <c r="BF6" s="19">
        <f>BE6+1</f>
        <v>45852</v>
      </c>
      <c r="BG6" s="17">
        <f>BF6+1</f>
        <v>45853</v>
      </c>
      <c r="BH6" s="17">
        <f t="shared" ref="BH6:BL6" si="2">BG6+1</f>
        <v>45854</v>
      </c>
      <c r="BI6" s="17">
        <f t="shared" si="2"/>
        <v>45855</v>
      </c>
      <c r="BJ6" s="17">
        <f t="shared" si="2"/>
        <v>45856</v>
      </c>
      <c r="BK6" s="17">
        <f t="shared" si="2"/>
        <v>45857</v>
      </c>
      <c r="BL6" s="17">
        <f t="shared" si="2"/>
        <v>45858</v>
      </c>
    </row>
    <row r="7" spans="1:64" s="12" customFormat="1" ht="15" customHeight="1" thickBot="1" x14ac:dyDescent="0.3">
      <c r="A7" s="111"/>
      <c r="B7" s="113"/>
      <c r="C7" s="105"/>
      <c r="D7" s="105"/>
      <c r="E7" s="105"/>
      <c r="F7" s="105"/>
      <c r="I7" s="20" t="str">
        <f t="shared" ref="I7:AN7" si="3">LEFT(TEXT(I6,"ddd"),1)</f>
        <v>M</v>
      </c>
      <c r="J7" s="21" t="str">
        <f t="shared" si="3"/>
        <v>T</v>
      </c>
      <c r="K7" s="21" t="str">
        <f t="shared" si="3"/>
        <v>W</v>
      </c>
      <c r="L7" s="21" t="str">
        <f t="shared" si="3"/>
        <v>T</v>
      </c>
      <c r="M7" s="21" t="str">
        <f t="shared" si="3"/>
        <v>F</v>
      </c>
      <c r="N7" s="21" t="str">
        <f t="shared" si="3"/>
        <v>S</v>
      </c>
      <c r="O7" s="21" t="str">
        <f t="shared" si="3"/>
        <v>S</v>
      </c>
      <c r="P7" s="21" t="str">
        <f t="shared" si="3"/>
        <v>M</v>
      </c>
      <c r="Q7" s="21" t="str">
        <f t="shared" si="3"/>
        <v>T</v>
      </c>
      <c r="R7" s="21" t="str">
        <f t="shared" si="3"/>
        <v>W</v>
      </c>
      <c r="S7" s="21" t="str">
        <f t="shared" si="3"/>
        <v>T</v>
      </c>
      <c r="T7" s="21" t="str">
        <f t="shared" si="3"/>
        <v>F</v>
      </c>
      <c r="U7" s="21" t="str">
        <f t="shared" si="3"/>
        <v>S</v>
      </c>
      <c r="V7" s="21" t="str">
        <f t="shared" si="3"/>
        <v>S</v>
      </c>
      <c r="W7" s="21" t="str">
        <f t="shared" si="3"/>
        <v>M</v>
      </c>
      <c r="X7" s="21" t="str">
        <f t="shared" si="3"/>
        <v>T</v>
      </c>
      <c r="Y7" s="21" t="str">
        <f t="shared" si="3"/>
        <v>W</v>
      </c>
      <c r="Z7" s="21" t="str">
        <f t="shared" si="3"/>
        <v>T</v>
      </c>
      <c r="AA7" s="21" t="str">
        <f t="shared" si="3"/>
        <v>F</v>
      </c>
      <c r="AB7" s="21" t="str">
        <f t="shared" si="3"/>
        <v>S</v>
      </c>
      <c r="AC7" s="21" t="str">
        <f t="shared" si="3"/>
        <v>S</v>
      </c>
      <c r="AD7" s="21" t="str">
        <f t="shared" si="3"/>
        <v>M</v>
      </c>
      <c r="AE7" s="21" t="str">
        <f t="shared" si="3"/>
        <v>T</v>
      </c>
      <c r="AF7" s="21" t="str">
        <f t="shared" si="3"/>
        <v>W</v>
      </c>
      <c r="AG7" s="21" t="str">
        <f t="shared" si="3"/>
        <v>T</v>
      </c>
      <c r="AH7" s="21" t="str">
        <f t="shared" si="3"/>
        <v>F</v>
      </c>
      <c r="AI7" s="21" t="str">
        <f t="shared" si="3"/>
        <v>S</v>
      </c>
      <c r="AJ7" s="21" t="str">
        <f t="shared" si="3"/>
        <v>S</v>
      </c>
      <c r="AK7" s="21" t="str">
        <f t="shared" si="3"/>
        <v>M</v>
      </c>
      <c r="AL7" s="21" t="str">
        <f t="shared" si="3"/>
        <v>T</v>
      </c>
      <c r="AM7" s="21" t="str">
        <f t="shared" si="3"/>
        <v>W</v>
      </c>
      <c r="AN7" s="21" t="str">
        <f t="shared" si="3"/>
        <v>T</v>
      </c>
      <c r="AO7" s="21" t="str">
        <f t="shared" ref="AO7:BL7" si="4">LEFT(TEXT(AO6,"ddd"),1)</f>
        <v>F</v>
      </c>
      <c r="AP7" s="21" t="str">
        <f t="shared" si="4"/>
        <v>S</v>
      </c>
      <c r="AQ7" s="21" t="str">
        <f t="shared" si="4"/>
        <v>S</v>
      </c>
      <c r="AR7" s="21" t="str">
        <f t="shared" si="4"/>
        <v>M</v>
      </c>
      <c r="AS7" s="21" t="str">
        <f t="shared" si="4"/>
        <v>T</v>
      </c>
      <c r="AT7" s="21" t="str">
        <f t="shared" si="4"/>
        <v>W</v>
      </c>
      <c r="AU7" s="21" t="str">
        <f t="shared" si="4"/>
        <v>T</v>
      </c>
      <c r="AV7" s="21" t="str">
        <f t="shared" si="4"/>
        <v>F</v>
      </c>
      <c r="AW7" s="21" t="str">
        <f t="shared" si="4"/>
        <v>S</v>
      </c>
      <c r="AX7" s="21" t="str">
        <f t="shared" si="4"/>
        <v>S</v>
      </c>
      <c r="AY7" s="21" t="str">
        <f t="shared" si="4"/>
        <v>M</v>
      </c>
      <c r="AZ7" s="21" t="str">
        <f t="shared" si="4"/>
        <v>T</v>
      </c>
      <c r="BA7" s="21" t="str">
        <f t="shared" si="4"/>
        <v>W</v>
      </c>
      <c r="BB7" s="21" t="str">
        <f t="shared" si="4"/>
        <v>T</v>
      </c>
      <c r="BC7" s="21" t="str">
        <f t="shared" si="4"/>
        <v>F</v>
      </c>
      <c r="BD7" s="21" t="str">
        <f t="shared" si="4"/>
        <v>S</v>
      </c>
      <c r="BE7" s="21" t="str">
        <f t="shared" si="4"/>
        <v>S</v>
      </c>
      <c r="BF7" s="21" t="str">
        <f t="shared" si="4"/>
        <v>M</v>
      </c>
      <c r="BG7" s="21" t="str">
        <f t="shared" si="4"/>
        <v>T</v>
      </c>
      <c r="BH7" s="21" t="str">
        <f t="shared" si="4"/>
        <v>W</v>
      </c>
      <c r="BI7" s="21" t="str">
        <f t="shared" si="4"/>
        <v>T</v>
      </c>
      <c r="BJ7" s="21" t="str">
        <f t="shared" si="4"/>
        <v>F</v>
      </c>
      <c r="BK7" s="21" t="str">
        <f t="shared" si="4"/>
        <v>S</v>
      </c>
      <c r="BL7" s="22" t="str">
        <f t="shared" si="4"/>
        <v>S</v>
      </c>
    </row>
    <row r="8" spans="1:64" s="12" customFormat="1" ht="30" hidden="1" customHeight="1" thickBot="1" x14ac:dyDescent="0.3">
      <c r="A8" s="6" t="s">
        <v>5</v>
      </c>
      <c r="B8" s="23"/>
      <c r="C8" s="24"/>
      <c r="D8" s="23"/>
      <c r="E8" s="23"/>
      <c r="F8" s="23"/>
      <c r="H8" s="12" t="str">
        <f>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pans="1:64" s="32" customFormat="1" ht="30" customHeight="1" thickBot="1" x14ac:dyDescent="0.3">
      <c r="A9" s="7"/>
      <c r="B9" s="26" t="s">
        <v>9</v>
      </c>
      <c r="C9" s="27"/>
      <c r="D9" s="28"/>
      <c r="E9" s="29"/>
      <c r="F9" s="30"/>
      <c r="G9" s="10"/>
      <c r="H9" s="4" t="str">
        <f t="shared" ref="H9:H32" si="5">IF(OR(ISBLANK(task_start),ISBLANK(task_end)),"",task_end-task_start+1)</f>
        <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2" customFormat="1" ht="30" customHeight="1" thickBot="1" x14ac:dyDescent="0.3">
      <c r="A10" s="7"/>
      <c r="B10" s="33" t="s">
        <v>12</v>
      </c>
      <c r="C10" s="34" t="s">
        <v>13</v>
      </c>
      <c r="D10" s="35">
        <v>1</v>
      </c>
      <c r="E10" s="36">
        <f>Project_Start</f>
        <v>45804</v>
      </c>
      <c r="F10" s="36">
        <f>E10+1</f>
        <v>45805</v>
      </c>
      <c r="G10" s="10"/>
      <c r="H10" s="4">
        <f t="shared" si="5"/>
        <v>2</v>
      </c>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row>
    <row r="11" spans="1:64" s="32" customFormat="1" ht="30" customHeight="1" thickBot="1" x14ac:dyDescent="0.3">
      <c r="A11" s="7"/>
      <c r="B11" s="38" t="s">
        <v>14</v>
      </c>
      <c r="C11" s="99" t="s">
        <v>35</v>
      </c>
      <c r="D11" s="40">
        <v>1</v>
      </c>
      <c r="E11" s="41">
        <f>F10</f>
        <v>45805</v>
      </c>
      <c r="F11" s="41">
        <f>E11+4</f>
        <v>45809</v>
      </c>
      <c r="G11" s="10"/>
      <c r="H11" s="4">
        <f t="shared" si="5"/>
        <v>5</v>
      </c>
      <c r="I11" s="37"/>
      <c r="J11" s="37"/>
      <c r="K11" s="37"/>
      <c r="L11" s="37"/>
      <c r="M11" s="37"/>
      <c r="N11" s="37"/>
      <c r="O11" s="37"/>
      <c r="P11" s="37"/>
      <c r="Q11" s="37"/>
      <c r="R11" s="37"/>
      <c r="S11" s="37"/>
      <c r="T11" s="37"/>
      <c r="U11" s="42"/>
      <c r="V11" s="42"/>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row>
    <row r="12" spans="1:64" s="32" customFormat="1" ht="30" customHeight="1" thickBot="1" x14ac:dyDescent="0.3">
      <c r="A12" s="6"/>
      <c r="B12" s="38" t="s">
        <v>15</v>
      </c>
      <c r="C12" s="39" t="s">
        <v>34</v>
      </c>
      <c r="D12" s="40">
        <v>1</v>
      </c>
      <c r="E12" s="41">
        <f>E11</f>
        <v>45805</v>
      </c>
      <c r="F12" s="41">
        <f>E12+4</f>
        <v>45809</v>
      </c>
      <c r="G12" s="10"/>
      <c r="H12" s="4">
        <f t="shared" si="5"/>
        <v>5</v>
      </c>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32" customFormat="1" ht="30" customHeight="1" thickBot="1" x14ac:dyDescent="0.3">
      <c r="A13" s="6"/>
      <c r="B13" s="38" t="s">
        <v>10</v>
      </c>
      <c r="C13" s="39" t="s">
        <v>32</v>
      </c>
      <c r="D13" s="40">
        <v>1</v>
      </c>
      <c r="E13" s="41">
        <f>E12</f>
        <v>45805</v>
      </c>
      <c r="F13" s="41">
        <f>E13+4</f>
        <v>45809</v>
      </c>
      <c r="G13" s="10"/>
      <c r="H13" s="4">
        <f t="shared" si="5"/>
        <v>5</v>
      </c>
      <c r="I13" s="37"/>
      <c r="J13" s="37"/>
      <c r="K13" s="37"/>
      <c r="L13" s="37"/>
      <c r="M13" s="37"/>
      <c r="N13" s="37"/>
      <c r="O13" s="37"/>
      <c r="P13" s="37"/>
      <c r="Q13" s="37"/>
      <c r="R13" s="37"/>
      <c r="S13" s="37"/>
      <c r="T13" s="37"/>
      <c r="U13" s="37"/>
      <c r="V13" s="37"/>
      <c r="W13" s="37"/>
      <c r="X13" s="37"/>
      <c r="Y13" s="42"/>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row>
    <row r="14" spans="1:64" s="32" customFormat="1" ht="30" customHeight="1" thickBot="1" x14ac:dyDescent="0.3">
      <c r="A14" s="6"/>
      <c r="B14" s="38" t="s">
        <v>16</v>
      </c>
      <c r="C14" s="39" t="s">
        <v>36</v>
      </c>
      <c r="D14" s="40">
        <v>1</v>
      </c>
      <c r="E14" s="41">
        <v>45806</v>
      </c>
      <c r="F14" s="41">
        <v>45810</v>
      </c>
      <c r="G14" s="10"/>
      <c r="H14" s="4"/>
      <c r="I14" s="37"/>
      <c r="J14" s="37"/>
      <c r="K14" s="37"/>
      <c r="L14" s="37"/>
      <c r="M14" s="37"/>
      <c r="N14" s="37"/>
      <c r="O14" s="37"/>
      <c r="P14" s="37"/>
      <c r="Q14" s="37"/>
      <c r="R14" s="37"/>
      <c r="S14" s="37"/>
      <c r="T14" s="37"/>
      <c r="U14" s="37"/>
      <c r="V14" s="37"/>
      <c r="W14" s="37"/>
      <c r="X14" s="37"/>
      <c r="Y14" s="42"/>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row>
    <row r="15" spans="1:64" s="32" customFormat="1" ht="30" customHeight="1" thickBot="1" x14ac:dyDescent="0.3">
      <c r="A15" s="6"/>
      <c r="B15" s="38" t="s">
        <v>11</v>
      </c>
      <c r="C15" s="39" t="s">
        <v>33</v>
      </c>
      <c r="D15" s="40">
        <v>1</v>
      </c>
      <c r="E15" s="41">
        <f>E14</f>
        <v>45806</v>
      </c>
      <c r="F15" s="41">
        <f>E15+4</f>
        <v>45810</v>
      </c>
      <c r="G15" s="10"/>
      <c r="H15" s="4">
        <f t="shared" si="5"/>
        <v>5</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32" customFormat="1" ht="30" customHeight="1" thickBot="1" x14ac:dyDescent="0.3">
      <c r="A16" s="7"/>
      <c r="B16" s="43" t="s">
        <v>27</v>
      </c>
      <c r="C16" s="44"/>
      <c r="D16" s="45"/>
      <c r="E16" s="46"/>
      <c r="F16" s="47"/>
      <c r="G16" s="10"/>
      <c r="H16" s="4" t="str">
        <f t="shared" si="5"/>
        <v/>
      </c>
    </row>
    <row r="17" spans="1:64" s="32" customFormat="1" ht="30" customHeight="1" thickBot="1" x14ac:dyDescent="0.3">
      <c r="A17" s="7"/>
      <c r="B17" s="48" t="s">
        <v>28</v>
      </c>
      <c r="C17" s="49" t="s">
        <v>32</v>
      </c>
      <c r="D17" s="50"/>
      <c r="E17" s="51">
        <f>F15</f>
        <v>45810</v>
      </c>
      <c r="F17" s="51">
        <f>E17+2</f>
        <v>45812</v>
      </c>
      <c r="G17" s="10"/>
      <c r="H17" s="4">
        <f t="shared" si="5"/>
        <v>3</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32" customFormat="1" ht="30" customHeight="1" thickBot="1" x14ac:dyDescent="0.3">
      <c r="A18" s="6"/>
      <c r="B18" s="48" t="s">
        <v>29</v>
      </c>
      <c r="C18" s="49" t="s">
        <v>34</v>
      </c>
      <c r="D18" s="50"/>
      <c r="E18" s="51">
        <f>E17</f>
        <v>45810</v>
      </c>
      <c r="F18" s="51">
        <f>E18+2</f>
        <v>45812</v>
      </c>
      <c r="G18" s="10"/>
      <c r="H18" s="4">
        <f t="shared" si="5"/>
        <v>3</v>
      </c>
      <c r="I18" s="37"/>
      <c r="J18" s="37"/>
      <c r="K18" s="37"/>
      <c r="L18" s="37"/>
      <c r="M18" s="37"/>
      <c r="N18" s="37"/>
      <c r="O18" s="37"/>
      <c r="P18" s="37"/>
      <c r="Q18" s="37"/>
      <c r="R18" s="37"/>
      <c r="S18" s="37"/>
      <c r="T18" s="37"/>
      <c r="U18" s="42"/>
      <c r="V18" s="42"/>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32" customFormat="1" ht="30" customHeight="1" thickBot="1" x14ac:dyDescent="0.3">
      <c r="A19" s="6"/>
      <c r="B19" s="48" t="s">
        <v>30</v>
      </c>
      <c r="C19" s="49" t="s">
        <v>36</v>
      </c>
      <c r="D19" s="50"/>
      <c r="E19" s="51">
        <f>E17</f>
        <v>45810</v>
      </c>
      <c r="F19" s="51">
        <f>E19+2</f>
        <v>45812</v>
      </c>
      <c r="G19" s="10"/>
      <c r="H19" s="4">
        <f t="shared" si="5"/>
        <v>3</v>
      </c>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row>
    <row r="20" spans="1:64" s="32" customFormat="1" ht="30" customHeight="1" thickBot="1" x14ac:dyDescent="0.3">
      <c r="A20" s="6"/>
      <c r="B20" s="48" t="s">
        <v>31</v>
      </c>
      <c r="C20" s="49" t="s">
        <v>33</v>
      </c>
      <c r="D20" s="50"/>
      <c r="E20" s="51">
        <f>E17</f>
        <v>45810</v>
      </c>
      <c r="F20" s="51">
        <f>E20+3</f>
        <v>45813</v>
      </c>
      <c r="G20" s="10"/>
      <c r="H20" s="4">
        <f t="shared" si="5"/>
        <v>4</v>
      </c>
      <c r="I20" s="37"/>
      <c r="J20" s="37"/>
      <c r="K20" s="37"/>
      <c r="L20" s="37"/>
      <c r="M20" s="37"/>
      <c r="N20" s="37"/>
      <c r="O20" s="37"/>
      <c r="P20" s="37"/>
      <c r="Q20" s="37"/>
      <c r="R20" s="37"/>
      <c r="S20" s="37"/>
      <c r="T20" s="37"/>
      <c r="U20" s="37"/>
      <c r="V20" s="37"/>
      <c r="W20" s="37"/>
      <c r="X20" s="37"/>
      <c r="Y20" s="42"/>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32" customFormat="1" ht="30" customHeight="1" thickBot="1" x14ac:dyDescent="0.3">
      <c r="A21" s="6"/>
      <c r="B21" s="52" t="s">
        <v>17</v>
      </c>
      <c r="C21" s="53"/>
      <c r="D21" s="54"/>
      <c r="E21" s="55"/>
      <c r="F21" s="56"/>
      <c r="G21" s="10"/>
      <c r="H21" s="4" t="str">
        <f t="shared" si="5"/>
        <v/>
      </c>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row>
    <row r="22" spans="1:64" s="32" customFormat="1" ht="30" customHeight="1" thickBot="1" x14ac:dyDescent="0.3">
      <c r="A22" s="6"/>
      <c r="B22" s="100" t="s">
        <v>26</v>
      </c>
      <c r="C22" s="59" t="s">
        <v>36</v>
      </c>
      <c r="D22" s="60"/>
      <c r="E22" s="61">
        <f>F18+2</f>
        <v>45814</v>
      </c>
      <c r="F22" s="61">
        <f>E22+3</f>
        <v>45817</v>
      </c>
      <c r="G22" s="10"/>
      <c r="H22" s="4">
        <f t="shared" si="5"/>
        <v>4</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32" customFormat="1" ht="30" customHeight="1" thickBot="1" x14ac:dyDescent="0.3">
      <c r="A23" s="6"/>
      <c r="B23" s="58" t="s">
        <v>23</v>
      </c>
      <c r="C23" s="59" t="s">
        <v>32</v>
      </c>
      <c r="D23" s="60"/>
      <c r="E23" s="61">
        <f>E22+2</f>
        <v>45816</v>
      </c>
      <c r="F23" s="61">
        <f>E23+5</f>
        <v>45821</v>
      </c>
      <c r="G23" s="10"/>
      <c r="H23" s="4"/>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32" customFormat="1" ht="30" customHeight="1" thickBot="1" x14ac:dyDescent="0.3">
      <c r="A24" s="6"/>
      <c r="B24" s="58" t="s">
        <v>24</v>
      </c>
      <c r="C24" s="59" t="s">
        <v>33</v>
      </c>
      <c r="D24" s="60"/>
      <c r="E24" s="61">
        <f>E23</f>
        <v>45816</v>
      </c>
      <c r="F24" s="61">
        <f>F23</f>
        <v>45821</v>
      </c>
      <c r="G24" s="10"/>
      <c r="H24" s="4">
        <f t="shared" si="5"/>
        <v>6</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32" customFormat="1" ht="30" customHeight="1" thickBot="1" x14ac:dyDescent="0.3">
      <c r="A25" s="6"/>
      <c r="B25" s="58" t="s">
        <v>25</v>
      </c>
      <c r="C25" s="59" t="s">
        <v>34</v>
      </c>
      <c r="D25" s="60"/>
      <c r="E25" s="61">
        <f>E24+5</f>
        <v>45821</v>
      </c>
      <c r="F25" s="61">
        <f>E25+2</f>
        <v>45823</v>
      </c>
      <c r="G25" s="10"/>
      <c r="H25" s="4">
        <f t="shared" si="5"/>
        <v>3</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32" customFormat="1" ht="30" customHeight="1" thickBot="1" x14ac:dyDescent="0.3">
      <c r="A26" s="6"/>
      <c r="B26" s="62" t="s">
        <v>18</v>
      </c>
      <c r="C26" s="63"/>
      <c r="D26" s="64"/>
      <c r="E26" s="65"/>
      <c r="F26" s="66"/>
      <c r="G26" s="10"/>
      <c r="H26" s="4"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32" customFormat="1" ht="30" customHeight="1" thickBot="1" x14ac:dyDescent="0.3">
      <c r="A27" s="6"/>
      <c r="B27" s="68" t="s">
        <v>19</v>
      </c>
      <c r="C27" s="69" t="s">
        <v>32</v>
      </c>
      <c r="D27" s="70"/>
      <c r="E27" s="71">
        <f>F25</f>
        <v>45823</v>
      </c>
      <c r="F27" s="71">
        <f>E27+2</f>
        <v>45825</v>
      </c>
      <c r="G27" s="10"/>
      <c r="H27" s="4">
        <f t="shared" si="5"/>
        <v>3</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32" customFormat="1" ht="30" customHeight="1" thickBot="1" x14ac:dyDescent="0.3">
      <c r="A28" s="6"/>
      <c r="B28" s="68" t="s">
        <v>21</v>
      </c>
      <c r="C28" s="69" t="s">
        <v>33</v>
      </c>
      <c r="D28" s="70"/>
      <c r="E28" s="71">
        <f>F27</f>
        <v>45825</v>
      </c>
      <c r="F28" s="71">
        <f>E28+1</f>
        <v>45826</v>
      </c>
      <c r="G28" s="10"/>
      <c r="H28" s="4">
        <f t="shared" si="5"/>
        <v>2</v>
      </c>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32" customFormat="1" ht="30" customHeight="1" thickBot="1" x14ac:dyDescent="0.3">
      <c r="A29" s="6"/>
      <c r="B29" s="68" t="s">
        <v>22</v>
      </c>
      <c r="C29" s="69" t="s">
        <v>36</v>
      </c>
      <c r="D29" s="70"/>
      <c r="E29" s="71">
        <f>F28</f>
        <v>45826</v>
      </c>
      <c r="F29" s="71">
        <f>E29+1</f>
        <v>45827</v>
      </c>
      <c r="G29" s="10"/>
      <c r="H29" s="4">
        <f t="shared" si="5"/>
        <v>2</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32" customFormat="1" ht="30" customHeight="1" thickBot="1" x14ac:dyDescent="0.3">
      <c r="A30" s="6"/>
      <c r="B30" s="68" t="s">
        <v>20</v>
      </c>
      <c r="C30" s="69" t="s">
        <v>34</v>
      </c>
      <c r="D30" s="70"/>
      <c r="E30" s="71">
        <f>F29</f>
        <v>45827</v>
      </c>
      <c r="F30" s="71">
        <f>E30+1</f>
        <v>45828</v>
      </c>
      <c r="G30" s="10"/>
      <c r="H30" s="4">
        <f t="shared" si="5"/>
        <v>2</v>
      </c>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32" customFormat="1" ht="30" customHeight="1" thickBot="1" x14ac:dyDescent="0.3">
      <c r="A31" s="6"/>
      <c r="B31" s="72"/>
      <c r="C31" s="73"/>
      <c r="D31" s="74"/>
      <c r="E31" s="75"/>
      <c r="F31" s="75"/>
      <c r="G31" s="10"/>
      <c r="H31" s="4" t="str">
        <f t="shared" si="5"/>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2" customFormat="1" ht="30" customHeight="1" thickBot="1" x14ac:dyDescent="0.3">
      <c r="A32" s="7"/>
      <c r="B32" s="76" t="s">
        <v>0</v>
      </c>
      <c r="C32" s="77"/>
      <c r="D32" s="78"/>
      <c r="E32" s="79"/>
      <c r="F32" s="80"/>
      <c r="G32" s="10"/>
      <c r="H32" s="5" t="str">
        <f t="shared" si="5"/>
        <v/>
      </c>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c r="BD32" s="81"/>
      <c r="BE32" s="81"/>
      <c r="BF32" s="81"/>
      <c r="BG32" s="81"/>
      <c r="BH32" s="81"/>
      <c r="BI32" s="81"/>
      <c r="BJ32" s="81"/>
      <c r="BK32" s="81"/>
      <c r="BL32" s="81"/>
    </row>
    <row r="33" spans="3:7" ht="30" customHeight="1" x14ac:dyDescent="0.25">
      <c r="G33" s="2"/>
    </row>
    <row r="34" spans="3:7" ht="30" customHeight="1" x14ac:dyDescent="0.25">
      <c r="C34" s="9"/>
      <c r="F34" s="8"/>
    </row>
    <row r="35" spans="3:7" ht="30" customHeight="1" x14ac:dyDescent="0.25">
      <c r="C35" s="3"/>
    </row>
  </sheetData>
  <mergeCells count="18">
    <mergeCell ref="A6:A7"/>
    <mergeCell ref="B6:B7"/>
    <mergeCell ref="C6:C7"/>
    <mergeCell ref="D6:D7"/>
    <mergeCell ref="E6:E7"/>
    <mergeCell ref="F6:F7"/>
    <mergeCell ref="Q2:Z2"/>
    <mergeCell ref="Q1:Z1"/>
    <mergeCell ref="I1:O1"/>
    <mergeCell ref="I2:O2"/>
    <mergeCell ref="BF5:BL5"/>
    <mergeCell ref="I5:O5"/>
    <mergeCell ref="P5:V5"/>
    <mergeCell ref="W5:AC5"/>
    <mergeCell ref="AD5:AJ5"/>
    <mergeCell ref="AK5:AQ5"/>
    <mergeCell ref="AR5:AX5"/>
    <mergeCell ref="AY5:BE5"/>
  </mergeCells>
  <conditionalFormatting sqref="D8:D3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5:BL30">
    <cfRule type="expression" dxfId="8" priority="1">
      <formula>AND(TODAY()&gt;=I$6, TODAY()&lt;J$6)</formula>
    </cfRule>
  </conditionalFormatting>
  <conditionalFormatting sqref="I10:BL15">
    <cfRule type="expression" dxfId="7" priority="6">
      <formula>AND(task_start&lt;=I$6,ROUNDDOWN((task_end-task_start+1)*task_progress,0)+task_start-1&gt;=I$6)</formula>
    </cfRule>
    <cfRule type="expression" dxfId="6" priority="7" stopIfTrue="1">
      <formula>AND(task_end&gt;=I$6,task_start&lt;J$6)</formula>
    </cfRule>
  </conditionalFormatting>
  <conditionalFormatting sqref="I17:BL20">
    <cfRule type="expression" dxfId="5" priority="4">
      <formula>AND(task_start&lt;=I$6,ROUNDDOWN((task_end-task_start+1)*task_progress,0)+task_start-1&gt;=I$6)</formula>
    </cfRule>
    <cfRule type="expression" dxfId="4" priority="5" stopIfTrue="1">
      <formula>AND(task_end&gt;=I$6,task_start&lt;J$6)</formula>
    </cfRule>
  </conditionalFormatting>
  <conditionalFormatting sqref="I22:BL25">
    <cfRule type="expression" dxfId="3" priority="2">
      <formula>AND(task_start&lt;=I$6,ROUNDDOWN((task_end-task_start+1)*task_progress,0)+task_start-1&gt;=I$6)</formula>
    </cfRule>
    <cfRule type="expression" dxfId="2" priority="3" stopIfTrue="1">
      <formula>AND(task_end&gt;=I$6,task_start&lt;J$6)</formula>
    </cfRule>
  </conditionalFormatting>
  <conditionalFormatting sqref="I27:BL30">
    <cfRule type="expression" dxfId="1" priority="36">
      <formula>AND(task_start&lt;=I$6,ROUNDDOWN((task_end-task_start+1)*task_progress,0)+task_start-1&gt;=I$6)</formula>
    </cfRule>
    <cfRule type="expression" dxfId="0" priority="37" stopIfTrue="1">
      <formula>AND(task_end&gt;=I$6,task_start&lt;J$6)</formula>
    </cfRule>
  </conditionalFormatting>
  <dataValidations count="13">
    <dataValidation type="whole" operator="greaterThanOrEqual" allowBlank="1" showInputMessage="1" promptTitle="Display Week" prompt="Changing this number will scroll the Gantt Chart view." sqref="Q2:Q3"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3" xr:uid="{75F274B0-5B30-4CC0-A53C-C012C0845179}"/>
    <dataValidation allowBlank="1" showInputMessage="1" showErrorMessage="1" prompt="Enter the name of the Project Lead in cell C3. Enter the Project Start date in cell Q1. Project Start: label is in cell I1." sqref="A4"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5"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6:A7" xr:uid="{7A3789A6-A3FB-43B6-A4F7-8C0AC564F67E}"/>
    <dataValidation allowBlank="1" showInputMessage="1" showErrorMessage="1" prompt="Cell B8 contains the Phase 1 sample title. Enter a new title in cell B8._x000a_To delete the phase and work only from tasks, simply delete this row." sqref="A9"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2" xr:uid="{79B9237E-4DD3-4E0F-8ED6-E0B695A99D96}"/>
  </dataValidations>
  <printOptions horizontalCentered="1"/>
  <pageMargins left="0.35" right="0.35" top="0.35" bottom="0.5" header="0.3" footer="0.3"/>
  <pageSetup paperSize="9" scale="56" fitToHeight="0" orientation="landscape" r:id="rId1"/>
  <headerFooter differentFirst="1" scaleWithDoc="0">
    <oddFooter>Page &amp;P of &amp;N</oddFooter>
  </headerFooter>
  <ignoredErrors>
    <ignoredError sqref="E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Abdul Akon</dc:creator>
  <dc:description/>
  <cp:lastModifiedBy>202201070035_Janhavi pawar</cp:lastModifiedBy>
  <cp:lastPrinted>2024-06-30T12:17:12Z</cp:lastPrinted>
  <dcterms:created xsi:type="dcterms:W3CDTF">2022-03-11T22:41:12Z</dcterms:created>
  <dcterms:modified xsi:type="dcterms:W3CDTF">2025-06-02T17:38:43Z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