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88542185-B029-4EEA-ACF5-319256908A6F}" xr6:coauthVersionLast="47" xr6:coauthVersionMax="47" xr10:uidLastSave="{00000000-0000-0000-0000-000000000000}"/>
  <bookViews>
    <workbookView xWindow="-120" yWindow="-120" windowWidth="29040" windowHeight="15720" activeTab="2" xr2:uid="{D5179040-4317-4371-BCE7-969B3C214BDD}"/>
  </bookViews>
  <sheets>
    <sheet name="Rules" sheetId="1" r:id="rId1"/>
    <sheet name="CookBook" sheetId="2" r:id="rId2"/>
    <sheet name="Dietary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3" l="1"/>
  <c r="E115" i="3"/>
  <c r="F115" i="3"/>
  <c r="G115" i="3"/>
  <c r="H115" i="3"/>
  <c r="I115" i="3"/>
  <c r="C115" i="3"/>
  <c r="D112" i="3"/>
  <c r="E112" i="3"/>
  <c r="F112" i="3"/>
  <c r="G112" i="3"/>
  <c r="H112" i="3"/>
  <c r="I112" i="3"/>
  <c r="C112" i="3"/>
  <c r="D106" i="3"/>
  <c r="D107" i="3" s="1"/>
  <c r="E106" i="3"/>
  <c r="E107" i="3" s="1"/>
  <c r="F106" i="3"/>
  <c r="F107" i="3" s="1"/>
  <c r="G106" i="3"/>
  <c r="G107" i="3" s="1"/>
  <c r="H106" i="3"/>
  <c r="H107" i="3" s="1"/>
  <c r="I106" i="3"/>
  <c r="I107" i="3" s="1"/>
  <c r="C106" i="3"/>
  <c r="C107" i="3" s="1"/>
  <c r="D98" i="3"/>
  <c r="E98" i="3"/>
  <c r="F98" i="3"/>
  <c r="G98" i="3"/>
  <c r="H98" i="3"/>
  <c r="I98" i="3"/>
  <c r="C98" i="3"/>
  <c r="D97" i="3"/>
  <c r="E97" i="3"/>
  <c r="F97" i="3"/>
  <c r="G97" i="3"/>
  <c r="H97" i="3"/>
  <c r="I97" i="3"/>
  <c r="D96" i="3"/>
  <c r="E96" i="3"/>
  <c r="F96" i="3"/>
  <c r="G96" i="3"/>
  <c r="H96" i="3"/>
  <c r="I96" i="3"/>
  <c r="C96" i="3"/>
  <c r="D94" i="3"/>
  <c r="E94" i="3"/>
  <c r="F94" i="3"/>
  <c r="G94" i="3"/>
  <c r="H94" i="3"/>
  <c r="I94" i="3"/>
  <c r="C94" i="3"/>
  <c r="D52" i="3"/>
  <c r="D60" i="3" s="1"/>
  <c r="E52" i="3"/>
  <c r="E60" i="3" s="1"/>
  <c r="F52" i="3"/>
  <c r="F60" i="3" s="1"/>
  <c r="G52" i="3"/>
  <c r="G60" i="3" s="1"/>
  <c r="H52" i="3"/>
  <c r="I52" i="3"/>
  <c r="B52" i="3"/>
  <c r="C89" i="3"/>
  <c r="D89" i="3"/>
  <c r="E89" i="3"/>
  <c r="F89" i="3"/>
  <c r="G89" i="3"/>
  <c r="H89" i="3"/>
  <c r="I89" i="3"/>
  <c r="B89" i="3"/>
  <c r="B88" i="3"/>
  <c r="C86" i="3"/>
  <c r="D86" i="3"/>
  <c r="E86" i="3"/>
  <c r="F86" i="3"/>
  <c r="G86" i="3"/>
  <c r="H86" i="3"/>
  <c r="I86" i="3"/>
  <c r="B86" i="3"/>
  <c r="C85" i="3"/>
  <c r="D85" i="3"/>
  <c r="E85" i="3"/>
  <c r="F85" i="3"/>
  <c r="G85" i="3"/>
  <c r="H85" i="3"/>
  <c r="I85" i="3"/>
  <c r="B85" i="3"/>
  <c r="C83" i="3"/>
  <c r="D83" i="3"/>
  <c r="E83" i="3"/>
  <c r="F83" i="3"/>
  <c r="G83" i="3"/>
  <c r="H83" i="3"/>
  <c r="I83" i="3"/>
  <c r="B83" i="3"/>
  <c r="C82" i="3"/>
  <c r="D82" i="3"/>
  <c r="E82" i="3"/>
  <c r="F82" i="3"/>
  <c r="G82" i="3"/>
  <c r="H82" i="3"/>
  <c r="I82" i="3"/>
  <c r="B82" i="3"/>
  <c r="E76" i="3"/>
  <c r="F76" i="3"/>
  <c r="G76" i="3"/>
  <c r="H76" i="3"/>
  <c r="I76" i="3"/>
  <c r="D76" i="3"/>
  <c r="E67" i="3"/>
  <c r="F67" i="3"/>
  <c r="G67" i="3"/>
  <c r="H67" i="3"/>
  <c r="I67" i="3"/>
  <c r="D67" i="3"/>
  <c r="I15" i="2"/>
  <c r="H15" i="2"/>
  <c r="G15" i="2"/>
  <c r="F15" i="2"/>
  <c r="E15" i="2"/>
  <c r="D15" i="2"/>
  <c r="C15" i="2"/>
  <c r="I7" i="2"/>
  <c r="H7" i="2"/>
  <c r="G7" i="2"/>
  <c r="F7" i="2"/>
  <c r="E7" i="2"/>
  <c r="D7" i="2"/>
  <c r="C7" i="2"/>
  <c r="F25" i="2"/>
  <c r="S7" i="2"/>
  <c r="S8" i="2" s="1"/>
  <c r="R7" i="2"/>
  <c r="R8" i="2" s="1"/>
  <c r="Q7" i="2"/>
  <c r="Q8" i="2" s="1"/>
  <c r="P7" i="2"/>
  <c r="P8" i="2" s="1"/>
  <c r="O7" i="2"/>
  <c r="O8" i="2" s="1"/>
  <c r="N7" i="2"/>
  <c r="N8" i="2" s="1"/>
  <c r="M7" i="2"/>
  <c r="M8" i="2" s="1"/>
  <c r="D34" i="2"/>
  <c r="D35" i="2" s="1"/>
  <c r="E34" i="2"/>
  <c r="E35" i="2" s="1"/>
  <c r="F34" i="2"/>
  <c r="F35" i="2" s="1"/>
  <c r="G34" i="2"/>
  <c r="G35" i="2" s="1"/>
  <c r="H34" i="2"/>
  <c r="H35" i="2" s="1"/>
  <c r="I34" i="2"/>
  <c r="I35" i="2" s="1"/>
  <c r="I24" i="2"/>
  <c r="I25" i="2" s="1"/>
  <c r="H24" i="2"/>
  <c r="H25" i="2" s="1"/>
  <c r="G24" i="2"/>
  <c r="G25" i="2" s="1"/>
  <c r="F24" i="2"/>
  <c r="E24" i="2"/>
  <c r="E25" i="2" s="1"/>
  <c r="D24" i="2"/>
  <c r="D25" i="2" s="1"/>
  <c r="C24" i="2"/>
  <c r="C25" i="2" s="1"/>
  <c r="C34" i="2"/>
  <c r="C35" i="2" s="1"/>
  <c r="I87" i="3" l="1"/>
  <c r="I88" i="3" s="1"/>
  <c r="I90" i="3" s="1"/>
  <c r="H87" i="3"/>
  <c r="H88" i="3" s="1"/>
  <c r="H90" i="3" s="1"/>
  <c r="C87" i="3"/>
  <c r="C88" i="3" s="1"/>
  <c r="C90" i="3" s="1"/>
  <c r="F87" i="3"/>
  <c r="F88" i="3" s="1"/>
  <c r="F90" i="3" s="1"/>
  <c r="G87" i="3"/>
  <c r="G88" i="3" s="1"/>
  <c r="G90" i="3" s="1"/>
  <c r="E87" i="3"/>
  <c r="E88" i="3" s="1"/>
  <c r="E90" i="3" s="1"/>
  <c r="D87" i="3"/>
  <c r="D88" i="3" s="1"/>
  <c r="D90" i="3" s="1"/>
</calcChain>
</file>

<file path=xl/sharedStrings.xml><?xml version="1.0" encoding="utf-8"?>
<sst xmlns="http://schemas.openxmlformats.org/spreadsheetml/2006/main" count="244" uniqueCount="111">
  <si>
    <t>Maintain Weight</t>
  </si>
  <si>
    <t>Activities</t>
  </si>
  <si>
    <t>Cal/Day</t>
  </si>
  <si>
    <t>Weight (gms)</t>
  </si>
  <si>
    <t>Item</t>
  </si>
  <si>
    <t>Panko Chicken</t>
  </si>
  <si>
    <t>Protein</t>
  </si>
  <si>
    <t>Carbs</t>
  </si>
  <si>
    <t>Spinach &amp; Herb Tortilla Wrap</t>
  </si>
  <si>
    <t>GV Potato Wedges</t>
  </si>
  <si>
    <t>Chicken Nuggets (4 Pieces)</t>
  </si>
  <si>
    <t xml:space="preserve">Guerrero Roti </t>
  </si>
  <si>
    <t>Any Sauce</t>
  </si>
  <si>
    <t>Total</t>
  </si>
  <si>
    <t>Crusted Tilapia Fish (4/3 Fillet)</t>
  </si>
  <si>
    <t>Protein Powder</t>
  </si>
  <si>
    <t>Egg (1 Qty)</t>
  </si>
  <si>
    <t>Raw Chicken Breast</t>
  </si>
  <si>
    <t>Raw Chicken Thigh</t>
  </si>
  <si>
    <t>Tomato</t>
  </si>
  <si>
    <t>Onions</t>
  </si>
  <si>
    <t>GV Extra Virgin Olive Oil</t>
  </si>
  <si>
    <t>Wonton Chips</t>
  </si>
  <si>
    <t>Buldak Carbonara 1Pk</t>
  </si>
  <si>
    <t>112 gms</t>
  </si>
  <si>
    <t>71 gms</t>
  </si>
  <si>
    <t>84 gms</t>
  </si>
  <si>
    <t>76 gms</t>
  </si>
  <si>
    <t>41 gms</t>
  </si>
  <si>
    <t>32 gms</t>
  </si>
  <si>
    <t>50 gms</t>
  </si>
  <si>
    <t>15 ml</t>
  </si>
  <si>
    <t>7 gms</t>
  </si>
  <si>
    <t>130 gms</t>
  </si>
  <si>
    <t>Weight</t>
  </si>
  <si>
    <t>Fettuccine Pasta Dry</t>
  </si>
  <si>
    <t>Carbs (gms)</t>
  </si>
  <si>
    <t>Protein (gms)</t>
  </si>
  <si>
    <t>Fats (gms)</t>
  </si>
  <si>
    <t>Sugars (gms)</t>
  </si>
  <si>
    <t>Fibres (gms)</t>
  </si>
  <si>
    <t>Calories</t>
  </si>
  <si>
    <t>100 gms</t>
  </si>
  <si>
    <t>Raw Tilapia Fish Fillet</t>
  </si>
  <si>
    <t>Dannon Whole Milk Yogurt</t>
  </si>
  <si>
    <t>170 gms</t>
  </si>
  <si>
    <t>GV Greek Yogurt Plain</t>
  </si>
  <si>
    <t>GV Tomato Garlic Pasta Sauce</t>
  </si>
  <si>
    <t>128 gms</t>
  </si>
  <si>
    <t>Turkey Fettuccine Pasta - 4 servings</t>
  </si>
  <si>
    <t>Servings</t>
  </si>
  <si>
    <t xml:space="preserve">Fettuccine Pasta Dry </t>
  </si>
  <si>
    <t>Jennie O Ground Turkey 85% Lean</t>
  </si>
  <si>
    <t>Fish Tortilla Wrap - 1 Serving</t>
  </si>
  <si>
    <t>Chicken Tortilla Wrap  - 1 Serving</t>
  </si>
  <si>
    <t>56 gms</t>
  </si>
  <si>
    <t>Exercise Daily</t>
  </si>
  <si>
    <t>Eating Proper food</t>
  </si>
  <si>
    <t>%age</t>
  </si>
  <si>
    <t>Macros</t>
  </si>
  <si>
    <t>Fat</t>
  </si>
  <si>
    <t>Fiber</t>
  </si>
  <si>
    <t>Turkey Protein Pasta - 4 servings</t>
  </si>
  <si>
    <t>Brami Protein Spaghetti/Fusilli</t>
  </si>
  <si>
    <t>Protein Pasta - 4 servings</t>
  </si>
  <si>
    <t>Weight Loss 2.50 lbs/week</t>
  </si>
  <si>
    <t>Turkey Protein Pasta -Macros per serving</t>
  </si>
  <si>
    <t>Turkey Fettuccine Pasta - Macros per serving</t>
  </si>
  <si>
    <t>Protein Pasta - Macros per serving</t>
  </si>
  <si>
    <t>Dishes - Macros per serving</t>
  </si>
  <si>
    <t xml:space="preserve">Protein Shake w/ Water </t>
  </si>
  <si>
    <t>Boiled Eggs</t>
  </si>
  <si>
    <t>Dietary Requirements</t>
  </si>
  <si>
    <t>UnCooked Basmati Rice</t>
  </si>
  <si>
    <t>Cooked Basmati Rice</t>
  </si>
  <si>
    <t>270 gms</t>
  </si>
  <si>
    <t>10 ml</t>
  </si>
  <si>
    <t>Protein Roti</t>
  </si>
  <si>
    <t>57 gms</t>
  </si>
  <si>
    <t>Egg Whites</t>
  </si>
  <si>
    <t>46 gms</t>
  </si>
  <si>
    <t>PepperJack Cheese Slice</t>
  </si>
  <si>
    <t>19 gms</t>
  </si>
  <si>
    <t>Veggies</t>
  </si>
  <si>
    <t>Silva Sausage</t>
  </si>
  <si>
    <t>91 gms</t>
  </si>
  <si>
    <t>Sauce</t>
  </si>
  <si>
    <t>Bread Slice</t>
  </si>
  <si>
    <t>Small Hass Avocado</t>
  </si>
  <si>
    <t>Puran Poli</t>
  </si>
  <si>
    <t>Methi Paratha</t>
  </si>
  <si>
    <t>Three Cheese Pasta Sauce</t>
  </si>
  <si>
    <t>Sour Cream</t>
  </si>
  <si>
    <t>Fettuccine Three Cheese Pasta</t>
  </si>
  <si>
    <t>Tyson Rotisserie Chicken Strips</t>
  </si>
  <si>
    <t>Cream Cake</t>
  </si>
  <si>
    <t>Carb Balance Flour Tortillas</t>
  </si>
  <si>
    <t>Chimichuri Chicken</t>
  </si>
  <si>
    <t>Spaghetti Pasta Dry</t>
  </si>
  <si>
    <t>Spaghetti &amp; Chimichuri Chicken</t>
  </si>
  <si>
    <t>Grd 93-7 Lean Turkey</t>
  </si>
  <si>
    <t>Grd Turkey</t>
  </si>
  <si>
    <t>Italian Bread Crumbs</t>
  </si>
  <si>
    <t>4xTurkey Meatballs</t>
  </si>
  <si>
    <t>Plain Greek Yogurt</t>
  </si>
  <si>
    <t>Strawberries</t>
  </si>
  <si>
    <t>Blueberries</t>
  </si>
  <si>
    <t xml:space="preserve">Three Cheese Pasta </t>
  </si>
  <si>
    <t>Three Cheese Pasta x3</t>
  </si>
  <si>
    <t>Three Cheese Pasta x MeatBalls</t>
  </si>
  <si>
    <t>Oreo Thins Tiramisu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</si>
</sst>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0" xfId="0" applyNumberFormat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D69-1FC2-4655-8F58-109597C65823}">
  <sheetPr codeName="Sheet1"/>
  <dimension ref="A1:F6"/>
  <sheetViews>
    <sheetView workbookViewId="0">
      <selection activeCell="B3" sqref="B3"/>
    </sheetView>
  </sheetViews>
  <sheetFormatPr defaultRowHeight="15" x14ac:dyDescent="0.25"/>
  <cols>
    <col min="1" max="1" width="24.7109375" bestFit="1" customWidth="1"/>
    <col min="2" max="2" width="7.85546875" bestFit="1" customWidth="1"/>
    <col min="4" max="4" width="7.5703125" bestFit="1" customWidth="1"/>
    <col min="5" max="5" width="5.7109375" bestFit="1" customWidth="1"/>
    <col min="6" max="6" width="12.85546875" bestFit="1" customWidth="1"/>
  </cols>
  <sheetData>
    <row r="1" spans="1:6" x14ac:dyDescent="0.25">
      <c r="A1" s="5" t="s">
        <v>1</v>
      </c>
      <c r="B1" s="3" t="s">
        <v>2</v>
      </c>
      <c r="D1" s="33" t="s">
        <v>72</v>
      </c>
      <c r="E1" s="33"/>
      <c r="F1" s="33"/>
    </row>
    <row r="2" spans="1:6" x14ac:dyDescent="0.25">
      <c r="A2" s="6" t="s">
        <v>0</v>
      </c>
      <c r="B2" s="4">
        <v>2650</v>
      </c>
      <c r="D2" s="1" t="s">
        <v>59</v>
      </c>
      <c r="E2" s="1" t="s">
        <v>58</v>
      </c>
      <c r="F2" s="1" t="s">
        <v>3</v>
      </c>
    </row>
    <row r="3" spans="1:6" x14ac:dyDescent="0.25">
      <c r="A3" s="6" t="s">
        <v>65</v>
      </c>
      <c r="B3" s="4">
        <v>1650</v>
      </c>
      <c r="D3" s="2" t="s">
        <v>6</v>
      </c>
      <c r="E3" s="4">
        <v>35</v>
      </c>
      <c r="F3" s="4">
        <v>144</v>
      </c>
    </row>
    <row r="4" spans="1:6" x14ac:dyDescent="0.25">
      <c r="A4" s="6" t="s">
        <v>56</v>
      </c>
      <c r="B4" s="4">
        <v>500</v>
      </c>
      <c r="D4" s="2" t="s">
        <v>7</v>
      </c>
      <c r="E4" s="4">
        <v>30</v>
      </c>
      <c r="F4" s="4">
        <v>124</v>
      </c>
    </row>
    <row r="5" spans="1:6" x14ac:dyDescent="0.25">
      <c r="A5" s="6" t="s">
        <v>57</v>
      </c>
      <c r="B5" s="4">
        <v>500</v>
      </c>
      <c r="D5" s="2" t="s">
        <v>60</v>
      </c>
      <c r="E5" s="4">
        <v>25</v>
      </c>
      <c r="F5" s="4">
        <v>46</v>
      </c>
    </row>
    <row r="6" spans="1:6" x14ac:dyDescent="0.25">
      <c r="D6" s="2" t="s">
        <v>61</v>
      </c>
      <c r="E6" s="4">
        <v>10</v>
      </c>
      <c r="F6" s="4">
        <v>35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FD11-C681-4F33-8620-FF87D9875BF4}">
  <sheetPr codeName="Sheet2"/>
  <dimension ref="A1:S48"/>
  <sheetViews>
    <sheetView workbookViewId="0">
      <selection activeCell="A29" sqref="A29"/>
    </sheetView>
  </sheetViews>
  <sheetFormatPr defaultRowHeight="15" x14ac:dyDescent="0.25"/>
  <cols>
    <col min="1" max="1" width="31.42578125" bestFit="1" customWidth="1"/>
    <col min="2" max="2" width="7.5703125" style="7" bestFit="1" customWidth="1"/>
    <col min="3" max="3" width="11.28515625" style="15" bestFit="1" customWidth="1"/>
    <col min="4" max="4" width="7.5703125" bestFit="1" customWidth="1"/>
    <col min="5" max="5" width="11.42578125" bestFit="1" customWidth="1"/>
    <col min="6" max="6" width="10.28515625" bestFit="1" customWidth="1"/>
    <col min="7" max="7" width="9" bestFit="1" customWidth="1"/>
    <col min="8" max="8" width="11" bestFit="1" customWidth="1"/>
    <col min="9" max="9" width="10.5703125" bestFit="1" customWidth="1"/>
    <col min="11" max="11" width="28.7109375" bestFit="1" customWidth="1"/>
    <col min="12" max="12" width="7.5703125" bestFit="1" customWidth="1"/>
    <col min="13" max="13" width="11.28515625" bestFit="1" customWidth="1"/>
    <col min="14" max="14" width="7.5703125" bestFit="1" customWidth="1"/>
    <col min="15" max="15" width="11.42578125" bestFit="1" customWidth="1"/>
    <col min="16" max="16" width="10.28515625" bestFit="1" customWidth="1"/>
    <col min="17" max="17" width="9" bestFit="1" customWidth="1"/>
    <col min="18" max="18" width="11" bestFit="1" customWidth="1"/>
    <col min="19" max="19" width="10.5703125" bestFit="1" customWidth="1"/>
  </cols>
  <sheetData>
    <row r="1" spans="1:19" x14ac:dyDescent="0.25">
      <c r="A1" s="33" t="s">
        <v>54</v>
      </c>
      <c r="B1" s="33"/>
      <c r="C1" s="33"/>
      <c r="D1" s="33"/>
      <c r="E1" s="33"/>
      <c r="F1" s="33"/>
      <c r="G1" s="33"/>
      <c r="H1" s="33"/>
      <c r="I1" s="33"/>
      <c r="K1" s="34" t="s">
        <v>64</v>
      </c>
      <c r="L1" s="35"/>
      <c r="M1" s="35"/>
      <c r="N1" s="35"/>
      <c r="O1" s="35"/>
      <c r="P1" s="35"/>
      <c r="Q1" s="35"/>
      <c r="R1" s="35"/>
      <c r="S1" s="36"/>
    </row>
    <row r="2" spans="1:19" x14ac:dyDescent="0.25">
      <c r="A2" s="1" t="s">
        <v>4</v>
      </c>
      <c r="B2" s="10" t="s">
        <v>50</v>
      </c>
      <c r="C2" s="12" t="s">
        <v>3</v>
      </c>
      <c r="D2" s="10" t="s">
        <v>41</v>
      </c>
      <c r="E2" s="10" t="s">
        <v>37</v>
      </c>
      <c r="F2" s="10" t="s">
        <v>36</v>
      </c>
      <c r="G2" s="10" t="s">
        <v>38</v>
      </c>
      <c r="H2" s="10" t="s">
        <v>39</v>
      </c>
      <c r="I2" s="10" t="s">
        <v>40</v>
      </c>
      <c r="K2" s="1" t="s">
        <v>4</v>
      </c>
      <c r="L2" s="10" t="s">
        <v>50</v>
      </c>
      <c r="M2" s="12" t="s">
        <v>3</v>
      </c>
      <c r="N2" s="10" t="s">
        <v>41</v>
      </c>
      <c r="O2" s="10" t="s">
        <v>37</v>
      </c>
      <c r="P2" s="10" t="s">
        <v>36</v>
      </c>
      <c r="Q2" s="10" t="s">
        <v>38</v>
      </c>
      <c r="R2" s="10" t="s">
        <v>39</v>
      </c>
      <c r="S2" s="10" t="s">
        <v>40</v>
      </c>
    </row>
    <row r="3" spans="1:19" x14ac:dyDescent="0.25">
      <c r="A3" s="2" t="s">
        <v>5</v>
      </c>
      <c r="B3" s="4">
        <v>2</v>
      </c>
      <c r="C3" s="13">
        <v>112</v>
      </c>
      <c r="D3" s="4">
        <v>210</v>
      </c>
      <c r="E3" s="4">
        <v>20</v>
      </c>
      <c r="F3" s="4">
        <v>13</v>
      </c>
      <c r="G3" s="4">
        <v>9</v>
      </c>
      <c r="H3" s="4">
        <v>1</v>
      </c>
      <c r="I3" s="4">
        <v>0</v>
      </c>
      <c r="K3" s="2" t="s">
        <v>63</v>
      </c>
      <c r="L3" s="4">
        <v>4</v>
      </c>
      <c r="M3" s="13">
        <v>56</v>
      </c>
      <c r="N3" s="4">
        <v>200</v>
      </c>
      <c r="O3" s="4">
        <v>12</v>
      </c>
      <c r="P3" s="4">
        <v>30</v>
      </c>
      <c r="Q3" s="4">
        <v>2</v>
      </c>
      <c r="R3" s="4">
        <v>1</v>
      </c>
      <c r="S3" s="4">
        <v>5</v>
      </c>
    </row>
    <row r="4" spans="1:19" x14ac:dyDescent="0.25">
      <c r="A4" s="2" t="s">
        <v>8</v>
      </c>
      <c r="B4" s="4">
        <v>1</v>
      </c>
      <c r="C4" s="13">
        <v>71</v>
      </c>
      <c r="D4" s="4">
        <v>220</v>
      </c>
      <c r="E4" s="4">
        <v>6</v>
      </c>
      <c r="F4" s="4">
        <v>39</v>
      </c>
      <c r="G4" s="4">
        <v>5</v>
      </c>
      <c r="H4" s="4">
        <v>2</v>
      </c>
      <c r="I4" s="4">
        <v>3</v>
      </c>
      <c r="K4" s="2" t="s">
        <v>47</v>
      </c>
      <c r="L4" s="4">
        <v>2</v>
      </c>
      <c r="M4" s="13">
        <v>128</v>
      </c>
      <c r="N4" s="4">
        <v>60</v>
      </c>
      <c r="O4" s="4">
        <v>2</v>
      </c>
      <c r="P4" s="4">
        <v>1</v>
      </c>
      <c r="Q4" s="4">
        <v>2</v>
      </c>
      <c r="R4" s="4">
        <v>6</v>
      </c>
      <c r="S4" s="4">
        <v>2</v>
      </c>
    </row>
    <row r="5" spans="1:19" x14ac:dyDescent="0.25">
      <c r="A5" s="2" t="s">
        <v>12</v>
      </c>
      <c r="B5" s="4">
        <v>1</v>
      </c>
      <c r="C5" s="4">
        <v>15</v>
      </c>
      <c r="D5" s="4">
        <v>50</v>
      </c>
      <c r="E5" s="4">
        <v>0.5</v>
      </c>
      <c r="F5" s="4">
        <v>1</v>
      </c>
      <c r="G5" s="4">
        <v>6</v>
      </c>
      <c r="H5" s="4">
        <v>0.5</v>
      </c>
      <c r="I5" s="4">
        <v>0</v>
      </c>
      <c r="K5" s="2" t="s">
        <v>20</v>
      </c>
      <c r="L5" s="4">
        <v>1</v>
      </c>
      <c r="M5" s="13">
        <v>100</v>
      </c>
      <c r="N5" s="4">
        <v>40</v>
      </c>
      <c r="O5" s="4">
        <v>1.1000000000000001</v>
      </c>
      <c r="P5" s="4">
        <v>9.3000000000000007</v>
      </c>
      <c r="Q5" s="4">
        <v>0.1</v>
      </c>
      <c r="R5" s="4">
        <v>4.2</v>
      </c>
      <c r="S5" s="4">
        <v>1.7</v>
      </c>
    </row>
    <row r="6" spans="1:19" x14ac:dyDescent="0.25">
      <c r="A6" s="2" t="s">
        <v>22</v>
      </c>
      <c r="B6" s="4">
        <v>1</v>
      </c>
      <c r="C6" s="13">
        <v>7</v>
      </c>
      <c r="D6" s="4">
        <v>30</v>
      </c>
      <c r="E6" s="4">
        <v>1</v>
      </c>
      <c r="F6" s="4">
        <v>5</v>
      </c>
      <c r="G6" s="4">
        <v>1</v>
      </c>
      <c r="H6" s="4">
        <v>0</v>
      </c>
      <c r="I6" s="4">
        <v>0</v>
      </c>
      <c r="K6" s="2" t="s">
        <v>21</v>
      </c>
      <c r="L6" s="4">
        <v>1</v>
      </c>
      <c r="M6" s="13">
        <v>15</v>
      </c>
      <c r="N6" s="4">
        <v>120</v>
      </c>
      <c r="O6" s="4">
        <v>0</v>
      </c>
      <c r="P6" s="4">
        <v>0</v>
      </c>
      <c r="Q6" s="4">
        <v>14</v>
      </c>
      <c r="R6" s="4">
        <v>0</v>
      </c>
      <c r="S6" s="4">
        <v>0</v>
      </c>
    </row>
    <row r="7" spans="1:19" x14ac:dyDescent="0.25">
      <c r="A7" s="11" t="s">
        <v>13</v>
      </c>
      <c r="B7" s="8"/>
      <c r="C7" s="14">
        <f>(C3*B3) +( C4*B4) + (C5*B5) +(C6*B6)</f>
        <v>317</v>
      </c>
      <c r="D7" s="8">
        <f>(D3*B3) +( D4*B4) + (D5*B5) +(D6*B6)</f>
        <v>720</v>
      </c>
      <c r="E7" s="8">
        <f>(E3*B3) +( E4*B4) + (E5*B5) +(E6*B6)</f>
        <v>47.5</v>
      </c>
      <c r="F7" s="8">
        <f>(F3*B3) +( F4*B4) + (F5*B5) +(F6*B6)</f>
        <v>71</v>
      </c>
      <c r="G7" s="8">
        <f>(G3*B3) +( G4*B4) + (G5*B5) +(G6*B6)</f>
        <v>30</v>
      </c>
      <c r="H7" s="8">
        <f>(H3*B3) +( H4*B4) + (H5*B5) +(H6*B6)</f>
        <v>4.5</v>
      </c>
      <c r="I7" s="8">
        <f>(I3*B3) +( I4*B4) + (I5*B5) +(I6*B6)</f>
        <v>3</v>
      </c>
      <c r="K7" s="11" t="s">
        <v>13</v>
      </c>
      <c r="L7" s="8"/>
      <c r="M7" s="14">
        <f>(M3*L3) +( M4*L4) + (M5*L5) +(M6*L6)</f>
        <v>595</v>
      </c>
      <c r="N7" s="8">
        <f>(N3*L3)+( N4*L4) + (N5*L5) +(N6*L6)</f>
        <v>1080</v>
      </c>
      <c r="O7" s="8">
        <f>(O3*L3) + ( O4*L4) + (O5*L5) +(O6*L6)</f>
        <v>53.1</v>
      </c>
      <c r="P7" s="8">
        <f>(P3*L3)  +( P4*L4) + (P5*L5) +(P6*L6)</f>
        <v>131.30000000000001</v>
      </c>
      <c r="Q7" s="8">
        <f>(Q3*L3)+( Q4*L4) + (Q5*L5) +(Q6*L6)</f>
        <v>26.1</v>
      </c>
      <c r="R7" s="8">
        <f>(R3*L3) + ( R4*L4) + (R5*L5) +(R6*L6)</f>
        <v>20.2</v>
      </c>
      <c r="S7" s="8">
        <f>(S3*L3) +( S4*L4) + (S5*L5) +(S6*L6)</f>
        <v>25.7</v>
      </c>
    </row>
    <row r="8" spans="1:19" ht="30" x14ac:dyDescent="0.25">
      <c r="K8" s="16" t="s">
        <v>68</v>
      </c>
      <c r="L8" s="17"/>
      <c r="M8" s="18">
        <f>(M7/4)</f>
        <v>148.75</v>
      </c>
      <c r="N8" s="18">
        <f t="shared" ref="N8:S8" si="0">(N7/4)</f>
        <v>270</v>
      </c>
      <c r="O8" s="18">
        <f t="shared" si="0"/>
        <v>13.275</v>
      </c>
      <c r="P8" s="18">
        <f t="shared" si="0"/>
        <v>32.825000000000003</v>
      </c>
      <c r="Q8" s="18">
        <f t="shared" si="0"/>
        <v>6.5250000000000004</v>
      </c>
      <c r="R8" s="18">
        <f t="shared" si="0"/>
        <v>5.05</v>
      </c>
      <c r="S8" s="18">
        <f t="shared" si="0"/>
        <v>6.4249999999999998</v>
      </c>
    </row>
    <row r="9" spans="1:19" x14ac:dyDescent="0.25">
      <c r="A9" s="34" t="s">
        <v>53</v>
      </c>
      <c r="B9" s="35"/>
      <c r="C9" s="35"/>
      <c r="D9" s="35"/>
      <c r="E9" s="35"/>
      <c r="F9" s="35"/>
      <c r="G9" s="35"/>
      <c r="H9" s="35"/>
      <c r="I9" s="36"/>
      <c r="L9" s="7"/>
      <c r="M9" s="15"/>
    </row>
    <row r="10" spans="1:19" x14ac:dyDescent="0.25">
      <c r="A10" s="1" t="s">
        <v>4</v>
      </c>
      <c r="B10" s="10" t="s">
        <v>50</v>
      </c>
      <c r="C10" s="12" t="s">
        <v>3</v>
      </c>
      <c r="D10" s="10" t="s">
        <v>41</v>
      </c>
      <c r="E10" s="10" t="s">
        <v>37</v>
      </c>
      <c r="F10" s="10" t="s">
        <v>36</v>
      </c>
      <c r="G10" s="10" t="s">
        <v>38</v>
      </c>
      <c r="H10" s="10" t="s">
        <v>39</v>
      </c>
      <c r="I10" s="10" t="s">
        <v>40</v>
      </c>
      <c r="K10" s="33" t="s">
        <v>69</v>
      </c>
      <c r="L10" s="33"/>
      <c r="M10" s="33"/>
      <c r="N10" s="33"/>
      <c r="O10" s="33"/>
      <c r="P10" s="33"/>
      <c r="Q10" s="33"/>
      <c r="R10" s="33"/>
      <c r="S10" s="33"/>
    </row>
    <row r="11" spans="1:19" x14ac:dyDescent="0.25">
      <c r="A11" s="2" t="s">
        <v>14</v>
      </c>
      <c r="B11" s="4">
        <v>2</v>
      </c>
      <c r="C11" s="13">
        <v>112</v>
      </c>
      <c r="D11" s="4">
        <v>210</v>
      </c>
      <c r="E11" s="4">
        <v>17</v>
      </c>
      <c r="F11" s="4">
        <v>13</v>
      </c>
      <c r="G11" s="4">
        <v>9</v>
      </c>
      <c r="H11" s="4">
        <v>1</v>
      </c>
      <c r="I11" s="4">
        <v>0</v>
      </c>
      <c r="K11" s="1" t="s">
        <v>4</v>
      </c>
      <c r="L11" s="10" t="s">
        <v>50</v>
      </c>
      <c r="M11" s="12" t="s">
        <v>3</v>
      </c>
      <c r="N11" s="10" t="s">
        <v>41</v>
      </c>
      <c r="O11" s="10" t="s">
        <v>37</v>
      </c>
      <c r="P11" s="10" t="s">
        <v>36</v>
      </c>
      <c r="Q11" s="10" t="s">
        <v>38</v>
      </c>
      <c r="R11" s="10" t="s">
        <v>39</v>
      </c>
      <c r="S11" s="10" t="s">
        <v>40</v>
      </c>
    </row>
    <row r="12" spans="1:19" x14ac:dyDescent="0.25">
      <c r="A12" s="2" t="s">
        <v>8</v>
      </c>
      <c r="B12" s="4">
        <v>1</v>
      </c>
      <c r="C12" s="13">
        <v>71</v>
      </c>
      <c r="D12" s="4">
        <v>220</v>
      </c>
      <c r="E12" s="4">
        <v>6</v>
      </c>
      <c r="F12" s="4">
        <v>39</v>
      </c>
      <c r="G12" s="4">
        <v>5</v>
      </c>
      <c r="H12" s="4">
        <v>2</v>
      </c>
      <c r="I12" s="4">
        <v>3</v>
      </c>
      <c r="K12" s="21" t="s">
        <v>5</v>
      </c>
      <c r="L12" s="20">
        <v>1</v>
      </c>
      <c r="M12" s="22">
        <v>112</v>
      </c>
      <c r="N12" s="20">
        <v>210</v>
      </c>
      <c r="O12" s="20">
        <v>20</v>
      </c>
      <c r="P12" s="20">
        <v>13</v>
      </c>
      <c r="Q12" s="20">
        <v>9</v>
      </c>
      <c r="R12" s="20">
        <v>1</v>
      </c>
      <c r="S12" s="20">
        <v>0</v>
      </c>
    </row>
    <row r="13" spans="1:19" x14ac:dyDescent="0.25">
      <c r="A13" s="2" t="s">
        <v>12</v>
      </c>
      <c r="B13" s="4">
        <v>1</v>
      </c>
      <c r="C13" s="4">
        <v>15</v>
      </c>
      <c r="D13" s="4">
        <v>50</v>
      </c>
      <c r="E13" s="4">
        <v>0.5</v>
      </c>
      <c r="F13" s="4">
        <v>1</v>
      </c>
      <c r="G13" s="4">
        <v>6</v>
      </c>
      <c r="H13" s="4">
        <v>0.5</v>
      </c>
      <c r="I13" s="4">
        <v>0</v>
      </c>
      <c r="K13" s="2" t="s">
        <v>70</v>
      </c>
      <c r="L13" s="4">
        <v>1.5</v>
      </c>
      <c r="M13" s="13">
        <v>48</v>
      </c>
      <c r="N13" s="4">
        <v>180</v>
      </c>
      <c r="O13" s="4">
        <v>36</v>
      </c>
      <c r="P13" s="4">
        <v>4.5</v>
      </c>
      <c r="Q13" s="4">
        <v>3</v>
      </c>
      <c r="R13" s="4">
        <v>3</v>
      </c>
      <c r="S13" s="4">
        <v>1.5</v>
      </c>
    </row>
    <row r="14" spans="1:19" x14ac:dyDescent="0.25">
      <c r="A14" s="2" t="s">
        <v>22</v>
      </c>
      <c r="B14" s="4">
        <v>1</v>
      </c>
      <c r="C14" s="13">
        <v>7</v>
      </c>
      <c r="D14" s="4">
        <v>30</v>
      </c>
      <c r="E14" s="4">
        <v>1</v>
      </c>
      <c r="F14" s="4">
        <v>5</v>
      </c>
      <c r="G14" s="4">
        <v>1</v>
      </c>
      <c r="H14" s="4">
        <v>0</v>
      </c>
      <c r="I14" s="4">
        <v>0</v>
      </c>
      <c r="K14" s="23" t="s">
        <v>23</v>
      </c>
      <c r="L14" s="24">
        <v>1</v>
      </c>
      <c r="M14" s="24">
        <v>130</v>
      </c>
      <c r="N14" s="24">
        <v>550</v>
      </c>
      <c r="O14" s="24">
        <v>8</v>
      </c>
      <c r="P14" s="24">
        <v>76</v>
      </c>
      <c r="Q14" s="24">
        <v>20</v>
      </c>
      <c r="R14" s="24">
        <v>5</v>
      </c>
      <c r="S14" s="24">
        <v>3</v>
      </c>
    </row>
    <row r="15" spans="1:19" x14ac:dyDescent="0.25">
      <c r="A15" s="11" t="s">
        <v>13</v>
      </c>
      <c r="B15" s="8"/>
      <c r="C15" s="14">
        <f>(C11*B11) +( C12*B12) + (C13*B13) +(C14*B14)</f>
        <v>317</v>
      </c>
      <c r="D15" s="8">
        <f>(D11*B11) +( D12*B12) + (D13*B13) +(D14*B14)</f>
        <v>720</v>
      </c>
      <c r="E15" s="8">
        <f>(E11*B11) +( E12*B12) + (E13*B13) +(E14*B14)</f>
        <v>41.5</v>
      </c>
      <c r="F15" s="8">
        <f>(F11*B11) +( F12*B12) + (F13*B13) +(F14*B14)</f>
        <v>71</v>
      </c>
      <c r="G15" s="8">
        <f>(G11*B11) +( G12*B12) + (G13*B13) +(G14*B14)</f>
        <v>30</v>
      </c>
      <c r="H15" s="8">
        <f>(H11*B11) +( H12*B12) + (H13*B13) +(H14*B14)</f>
        <v>4.5</v>
      </c>
      <c r="I15" s="8">
        <f>(I11*B11) +( I12*B12) + (I13*B13) +(I14*B14)</f>
        <v>3</v>
      </c>
      <c r="K15" s="2" t="s">
        <v>44</v>
      </c>
      <c r="L15" s="4">
        <v>1</v>
      </c>
      <c r="M15" s="4">
        <v>170</v>
      </c>
      <c r="N15" s="4">
        <v>110</v>
      </c>
      <c r="O15" s="4">
        <v>6</v>
      </c>
      <c r="P15" s="4">
        <v>1</v>
      </c>
      <c r="Q15" s="4">
        <v>6</v>
      </c>
      <c r="R15" s="4">
        <v>7</v>
      </c>
      <c r="S15" s="4">
        <v>0</v>
      </c>
    </row>
    <row r="16" spans="1:19" x14ac:dyDescent="0.25">
      <c r="K16" s="2" t="s">
        <v>46</v>
      </c>
      <c r="L16" s="4">
        <v>1</v>
      </c>
      <c r="M16" s="4">
        <v>170</v>
      </c>
      <c r="N16" s="4">
        <v>100</v>
      </c>
      <c r="O16" s="4">
        <v>17</v>
      </c>
      <c r="P16" s="4">
        <v>0</v>
      </c>
      <c r="Q16" s="4">
        <v>0</v>
      </c>
      <c r="R16" s="4">
        <v>7</v>
      </c>
      <c r="S16" s="4">
        <v>0</v>
      </c>
    </row>
    <row r="17" spans="1:19" x14ac:dyDescent="0.25">
      <c r="A17" s="33" t="s">
        <v>49</v>
      </c>
      <c r="B17" s="33"/>
      <c r="C17" s="33"/>
      <c r="D17" s="33"/>
      <c r="E17" s="33"/>
      <c r="F17" s="33"/>
      <c r="G17" s="33"/>
      <c r="H17" s="33"/>
      <c r="I17" s="33"/>
      <c r="K17" s="2" t="s">
        <v>71</v>
      </c>
      <c r="L17" s="4">
        <v>3</v>
      </c>
      <c r="M17" s="4">
        <v>150</v>
      </c>
      <c r="N17" s="4">
        <v>210</v>
      </c>
      <c r="O17" s="4">
        <v>18</v>
      </c>
      <c r="P17" s="4">
        <v>0</v>
      </c>
      <c r="Q17" s="4">
        <v>15</v>
      </c>
      <c r="R17" s="4">
        <v>0</v>
      </c>
      <c r="S17" s="4">
        <v>0</v>
      </c>
    </row>
    <row r="18" spans="1:19" x14ac:dyDescent="0.25">
      <c r="A18" s="1" t="s">
        <v>4</v>
      </c>
      <c r="B18" s="10" t="s">
        <v>50</v>
      </c>
      <c r="C18" s="12" t="s">
        <v>3</v>
      </c>
      <c r="D18" s="10" t="s">
        <v>41</v>
      </c>
      <c r="E18" s="10" t="s">
        <v>37</v>
      </c>
      <c r="F18" s="10" t="s">
        <v>36</v>
      </c>
      <c r="G18" s="10" t="s">
        <v>38</v>
      </c>
      <c r="H18" s="10" t="s">
        <v>39</v>
      </c>
      <c r="I18" s="10" t="s">
        <v>40</v>
      </c>
      <c r="K18" s="2" t="s">
        <v>74</v>
      </c>
      <c r="L18" s="4">
        <v>1</v>
      </c>
      <c r="M18" s="4">
        <v>270</v>
      </c>
      <c r="N18" s="4">
        <v>360</v>
      </c>
      <c r="O18" s="4">
        <v>7</v>
      </c>
      <c r="P18" s="4">
        <v>80</v>
      </c>
      <c r="Q18" s="4">
        <v>0</v>
      </c>
      <c r="R18" s="4">
        <v>0</v>
      </c>
      <c r="S18" s="4">
        <v>0</v>
      </c>
    </row>
    <row r="19" spans="1:19" x14ac:dyDescent="0.25">
      <c r="A19" s="2" t="s">
        <v>51</v>
      </c>
      <c r="B19" s="4">
        <v>4</v>
      </c>
      <c r="C19" s="13">
        <v>56</v>
      </c>
      <c r="D19" s="4">
        <v>210</v>
      </c>
      <c r="E19" s="4">
        <v>8</v>
      </c>
      <c r="F19" s="4">
        <v>37</v>
      </c>
      <c r="G19" s="4">
        <v>2</v>
      </c>
      <c r="H19" s="4">
        <v>1</v>
      </c>
      <c r="I19" s="4">
        <v>2</v>
      </c>
    </row>
    <row r="20" spans="1:19" x14ac:dyDescent="0.25">
      <c r="A20" s="2" t="s">
        <v>52</v>
      </c>
      <c r="B20" s="4">
        <v>4</v>
      </c>
      <c r="C20" s="13">
        <v>112</v>
      </c>
      <c r="D20" s="4">
        <v>200</v>
      </c>
      <c r="E20" s="4">
        <v>19</v>
      </c>
      <c r="F20" s="4">
        <v>0</v>
      </c>
      <c r="G20" s="4">
        <v>15</v>
      </c>
      <c r="H20" s="4">
        <v>0</v>
      </c>
      <c r="I20" s="4">
        <v>0</v>
      </c>
    </row>
    <row r="21" spans="1:19" x14ac:dyDescent="0.25">
      <c r="A21" s="2" t="s">
        <v>47</v>
      </c>
      <c r="B21" s="4">
        <v>2</v>
      </c>
      <c r="C21" s="13">
        <v>128</v>
      </c>
      <c r="D21" s="4">
        <v>60</v>
      </c>
      <c r="E21" s="4">
        <v>2</v>
      </c>
      <c r="F21" s="4">
        <v>1</v>
      </c>
      <c r="G21" s="4">
        <v>2</v>
      </c>
      <c r="H21" s="4">
        <v>6</v>
      </c>
      <c r="I21" s="4">
        <v>2</v>
      </c>
    </row>
    <row r="22" spans="1:19" x14ac:dyDescent="0.25">
      <c r="A22" s="2" t="s">
        <v>20</v>
      </c>
      <c r="B22" s="4">
        <v>1</v>
      </c>
      <c r="C22" s="13">
        <v>100</v>
      </c>
      <c r="D22" s="4">
        <v>40</v>
      </c>
      <c r="E22" s="4">
        <v>1.1000000000000001</v>
      </c>
      <c r="F22" s="4">
        <v>9.3000000000000007</v>
      </c>
      <c r="G22" s="4">
        <v>0.1</v>
      </c>
      <c r="H22" s="4">
        <v>4.2</v>
      </c>
      <c r="I22" s="4">
        <v>1.7</v>
      </c>
    </row>
    <row r="23" spans="1:19" x14ac:dyDescent="0.25">
      <c r="A23" s="2" t="s">
        <v>21</v>
      </c>
      <c r="B23" s="4">
        <v>1</v>
      </c>
      <c r="C23" s="13">
        <v>10</v>
      </c>
      <c r="D23" s="4">
        <v>90</v>
      </c>
      <c r="E23" s="4">
        <v>0</v>
      </c>
      <c r="F23" s="4">
        <v>0</v>
      </c>
      <c r="G23" s="4">
        <v>9</v>
      </c>
      <c r="H23" s="4">
        <v>0</v>
      </c>
      <c r="I23" s="4">
        <v>0</v>
      </c>
    </row>
    <row r="24" spans="1:19" x14ac:dyDescent="0.25">
      <c r="A24" s="11" t="s">
        <v>13</v>
      </c>
      <c r="B24" s="8"/>
      <c r="C24" s="14">
        <f>(C19*B19) + (C20*B20) +( C21*B21) + (C22*B22) +(C23*B23)</f>
        <v>1038</v>
      </c>
      <c r="D24" s="8">
        <f>(D19*B19) + (D20*B20) +( D21*B21) + (D22*B22) +(D23*B23)</f>
        <v>1890</v>
      </c>
      <c r="E24" s="8">
        <f>(E19*B19) + (E20*B20) +( E21*B21) + (E22*B22) +(E23*B23)</f>
        <v>113.1</v>
      </c>
      <c r="F24" s="8">
        <f>(F19*B19) + (F20*B20) +( F21*B21) + (F22*B22) +(F23*B23)</f>
        <v>159.30000000000001</v>
      </c>
      <c r="G24" s="8">
        <f>(G19*B19) + (G20*B20) +( G21*B21) + (G22*B22) +(G23*B23)</f>
        <v>81.099999999999994</v>
      </c>
      <c r="H24" s="8">
        <f>(H19*B19) + (H20*B20) +( H21*B21) + (H22*B22) +(H23*B23)</f>
        <v>20.2</v>
      </c>
      <c r="I24" s="8">
        <f>(I19*B19) + (I20*B20) +( I21*B21) + (I22*B22) +(I23*B23)</f>
        <v>13.7</v>
      </c>
    </row>
    <row r="25" spans="1:19" s="19" customFormat="1" ht="30" x14ac:dyDescent="0.25">
      <c r="A25" s="16" t="s">
        <v>67</v>
      </c>
      <c r="B25" s="17"/>
      <c r="C25" s="18">
        <f>(C24/4)</f>
        <v>259.5</v>
      </c>
      <c r="D25" s="18">
        <f t="shared" ref="D25:I25" si="1">(D24/4)</f>
        <v>472.5</v>
      </c>
      <c r="E25" s="18">
        <f t="shared" si="1"/>
        <v>28.274999999999999</v>
      </c>
      <c r="F25" s="18">
        <f t="shared" si="1"/>
        <v>39.825000000000003</v>
      </c>
      <c r="G25" s="18">
        <f t="shared" si="1"/>
        <v>20.274999999999999</v>
      </c>
      <c r="H25" s="18">
        <f t="shared" si="1"/>
        <v>5.05</v>
      </c>
      <c r="I25" s="18">
        <f t="shared" si="1"/>
        <v>3.4249999999999998</v>
      </c>
    </row>
    <row r="27" spans="1:19" x14ac:dyDescent="0.25">
      <c r="A27" s="34" t="s">
        <v>62</v>
      </c>
      <c r="B27" s="35"/>
      <c r="C27" s="35"/>
      <c r="D27" s="35"/>
      <c r="E27" s="35"/>
      <c r="F27" s="35"/>
      <c r="G27" s="35"/>
      <c r="H27" s="35"/>
      <c r="I27" s="36"/>
    </row>
    <row r="28" spans="1:19" x14ac:dyDescent="0.25">
      <c r="A28" s="1" t="s">
        <v>4</v>
      </c>
      <c r="B28" s="10" t="s">
        <v>50</v>
      </c>
      <c r="C28" s="12" t="s">
        <v>3</v>
      </c>
      <c r="D28" s="10" t="s">
        <v>41</v>
      </c>
      <c r="E28" s="10" t="s">
        <v>37</v>
      </c>
      <c r="F28" s="10" t="s">
        <v>36</v>
      </c>
      <c r="G28" s="10" t="s">
        <v>38</v>
      </c>
      <c r="H28" s="10" t="s">
        <v>39</v>
      </c>
      <c r="I28" s="10" t="s">
        <v>40</v>
      </c>
    </row>
    <row r="29" spans="1:19" x14ac:dyDescent="0.25">
      <c r="A29" s="2" t="s">
        <v>63</v>
      </c>
      <c r="B29" s="4">
        <v>4</v>
      </c>
      <c r="C29" s="13">
        <v>56</v>
      </c>
      <c r="D29" s="4">
        <v>200</v>
      </c>
      <c r="E29" s="4">
        <v>12</v>
      </c>
      <c r="F29" s="4">
        <v>30</v>
      </c>
      <c r="G29" s="4">
        <v>2</v>
      </c>
      <c r="H29" s="4">
        <v>1</v>
      </c>
      <c r="I29" s="4">
        <v>5</v>
      </c>
    </row>
    <row r="30" spans="1:19" x14ac:dyDescent="0.25">
      <c r="A30" s="2" t="s">
        <v>52</v>
      </c>
      <c r="B30" s="4">
        <v>4</v>
      </c>
      <c r="C30" s="13">
        <v>112</v>
      </c>
      <c r="D30" s="4">
        <v>200</v>
      </c>
      <c r="E30" s="4">
        <v>19</v>
      </c>
      <c r="F30" s="4">
        <v>0</v>
      </c>
      <c r="G30" s="4">
        <v>15</v>
      </c>
      <c r="H30" s="4">
        <v>0</v>
      </c>
      <c r="I30" s="4">
        <v>0</v>
      </c>
    </row>
    <row r="31" spans="1:19" x14ac:dyDescent="0.25">
      <c r="A31" s="2" t="s">
        <v>47</v>
      </c>
      <c r="B31" s="4">
        <v>2</v>
      </c>
      <c r="C31" s="13">
        <v>128</v>
      </c>
      <c r="D31" s="4">
        <v>60</v>
      </c>
      <c r="E31" s="4">
        <v>2</v>
      </c>
      <c r="F31" s="4">
        <v>1</v>
      </c>
      <c r="G31" s="4">
        <v>2</v>
      </c>
      <c r="H31" s="4">
        <v>6</v>
      </c>
      <c r="I31" s="4">
        <v>2</v>
      </c>
    </row>
    <row r="32" spans="1:19" x14ac:dyDescent="0.25">
      <c r="A32" s="2" t="s">
        <v>20</v>
      </c>
      <c r="B32" s="4">
        <v>1</v>
      </c>
      <c r="C32" s="13">
        <v>100</v>
      </c>
      <c r="D32" s="4">
        <v>40</v>
      </c>
      <c r="E32" s="4">
        <v>1.1000000000000001</v>
      </c>
      <c r="F32" s="4">
        <v>9.3000000000000007</v>
      </c>
      <c r="G32" s="4">
        <v>0.1</v>
      </c>
      <c r="H32" s="4">
        <v>4.2</v>
      </c>
      <c r="I32" s="4">
        <v>1.7</v>
      </c>
    </row>
    <row r="33" spans="1:9" x14ac:dyDescent="0.25">
      <c r="A33" s="2" t="s">
        <v>21</v>
      </c>
      <c r="B33" s="4">
        <v>1</v>
      </c>
      <c r="C33" s="13">
        <v>10</v>
      </c>
      <c r="D33" s="4">
        <v>90</v>
      </c>
      <c r="E33" s="4">
        <v>0</v>
      </c>
      <c r="F33" s="4">
        <v>0</v>
      </c>
      <c r="G33" s="4">
        <v>9</v>
      </c>
      <c r="H33" s="4">
        <v>0</v>
      </c>
      <c r="I33" s="4">
        <v>0</v>
      </c>
    </row>
    <row r="34" spans="1:9" x14ac:dyDescent="0.25">
      <c r="A34" s="11" t="s">
        <v>13</v>
      </c>
      <c r="B34" s="8"/>
      <c r="C34" s="14">
        <f>(C29*B29) + (C30*B30) +( C31*B31) + (C32*B32) +(C33*B33)</f>
        <v>1038</v>
      </c>
      <c r="D34" s="8">
        <f>(D29*B29) + (D30*B30) +( D31*B31) + (D32*B32) +(D33*B33)</f>
        <v>1850</v>
      </c>
      <c r="E34" s="8">
        <f>(E29*B29) + (E30*B30) +( E31*B31) + (E32*B32) +(E33*B33)</f>
        <v>129.1</v>
      </c>
      <c r="F34" s="8">
        <f>(F29*B29) + (F30*B30) +( F31*B31) + (F32*B32) +(F33*B33)</f>
        <v>131.30000000000001</v>
      </c>
      <c r="G34" s="8">
        <f>(G29*B29) + (G30*B30) +( G31*B31) + (G32*B32) +(G33*B33)</f>
        <v>81.099999999999994</v>
      </c>
      <c r="H34" s="8">
        <f>(H29*B29) + (H30*B30) +( H31*B31) + (H32*B32) +(H33*B33)</f>
        <v>20.2</v>
      </c>
      <c r="I34" s="8">
        <f>(I29*B29) + (I30*B30) +( I31*B31) + (I32*B32) +(I33*B33)</f>
        <v>25.7</v>
      </c>
    </row>
    <row r="35" spans="1:9" s="19" customFormat="1" ht="30" x14ac:dyDescent="0.25">
      <c r="A35" s="16" t="s">
        <v>66</v>
      </c>
      <c r="B35" s="17"/>
      <c r="C35" s="18">
        <f>(C34/4)</f>
        <v>259.5</v>
      </c>
      <c r="D35" s="18">
        <f t="shared" ref="D35" si="2">(D34/4)</f>
        <v>462.5</v>
      </c>
      <c r="E35" s="18">
        <f t="shared" ref="E35" si="3">(E34/4)</f>
        <v>32.274999999999999</v>
      </c>
      <c r="F35" s="18">
        <f t="shared" ref="F35" si="4">(F34/4)</f>
        <v>32.825000000000003</v>
      </c>
      <c r="G35" s="18">
        <f t="shared" ref="G35" si="5">(G34/4)</f>
        <v>20.274999999999999</v>
      </c>
      <c r="H35" s="18">
        <f t="shared" ref="H35" si="6">(H34/4)</f>
        <v>5.05</v>
      </c>
      <c r="I35" s="18">
        <f t="shared" ref="I35" si="7">(I34/4)</f>
        <v>6.4249999999999998</v>
      </c>
    </row>
    <row r="44" spans="1:9" s="19" customFormat="1" x14ac:dyDescent="0.25"/>
    <row r="48" spans="1:9" s="19" customFormat="1" x14ac:dyDescent="0.25"/>
  </sheetData>
  <mergeCells count="6">
    <mergeCell ref="K10:S10"/>
    <mergeCell ref="A9:I9"/>
    <mergeCell ref="A17:I17"/>
    <mergeCell ref="A27:I27"/>
    <mergeCell ref="K1:S1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CC46-4C7C-44A9-AED5-3BCB697C6267}">
  <sheetPr codeName="Sheet3"/>
  <dimension ref="A1:I116"/>
  <sheetViews>
    <sheetView tabSelected="1" topLeftCell="A31" zoomScale="115" zoomScaleNormal="115" workbookViewId="0">
      <selection activeCell="A47" sqref="A47"/>
    </sheetView>
  </sheetViews>
  <sheetFormatPr defaultRowHeight="15" x14ac:dyDescent="0.25"/>
  <cols>
    <col min="1" max="1" width="31.42578125" bestFit="1" customWidth="1"/>
    <col min="2" max="2" width="7.5703125" bestFit="1" customWidth="1"/>
    <col min="3" max="3" width="8.5703125" bestFit="1" customWidth="1"/>
    <col min="4" max="4" width="7.5703125" bestFit="1" customWidth="1"/>
    <col min="5" max="5" width="11.42578125" bestFit="1" customWidth="1"/>
    <col min="6" max="6" width="10.28515625" bestFit="1" customWidth="1"/>
    <col min="7" max="7" width="9" bestFit="1" customWidth="1"/>
    <col min="8" max="8" width="11" bestFit="1" customWidth="1"/>
    <col min="9" max="9" width="10.5703125" bestFit="1" customWidth="1"/>
  </cols>
  <sheetData>
    <row r="1" spans="1:9" x14ac:dyDescent="0.25">
      <c r="A1" s="9" t="s">
        <v>4</v>
      </c>
      <c r="B1" s="10" t="s">
        <v>50</v>
      </c>
      <c r="C1" s="10" t="s">
        <v>34</v>
      </c>
      <c r="D1" s="10" t="s">
        <v>41</v>
      </c>
      <c r="E1" s="10" t="s">
        <v>37</v>
      </c>
      <c r="F1" s="10" t="s">
        <v>36</v>
      </c>
      <c r="G1" s="10" t="s">
        <v>38</v>
      </c>
      <c r="H1" s="10" t="s">
        <v>39</v>
      </c>
      <c r="I1" s="10" t="s">
        <v>40</v>
      </c>
    </row>
    <row r="2" spans="1:9" x14ac:dyDescent="0.25">
      <c r="A2" s="2" t="s">
        <v>5</v>
      </c>
      <c r="B2" s="4">
        <v>1</v>
      </c>
      <c r="C2" s="4" t="s">
        <v>24</v>
      </c>
      <c r="D2" s="4">
        <v>210</v>
      </c>
      <c r="E2" s="4">
        <v>20</v>
      </c>
      <c r="F2" s="4">
        <v>13</v>
      </c>
      <c r="G2" s="4">
        <v>9</v>
      </c>
      <c r="H2" s="4">
        <v>1</v>
      </c>
      <c r="I2" s="4">
        <v>0</v>
      </c>
    </row>
    <row r="3" spans="1:9" x14ac:dyDescent="0.25">
      <c r="A3" s="2" t="s">
        <v>8</v>
      </c>
      <c r="B3" s="4">
        <v>1</v>
      </c>
      <c r="C3" s="4" t="s">
        <v>25</v>
      </c>
      <c r="D3" s="4">
        <v>220</v>
      </c>
      <c r="E3" s="4">
        <v>6</v>
      </c>
      <c r="F3" s="4">
        <v>39</v>
      </c>
      <c r="G3" s="4">
        <v>5</v>
      </c>
      <c r="H3" s="4">
        <v>2</v>
      </c>
      <c r="I3" s="4">
        <v>3</v>
      </c>
    </row>
    <row r="4" spans="1:9" x14ac:dyDescent="0.25">
      <c r="A4" s="2" t="s">
        <v>9</v>
      </c>
      <c r="B4" s="4">
        <v>1</v>
      </c>
      <c r="C4" s="4" t="s">
        <v>26</v>
      </c>
      <c r="D4" s="4">
        <v>90</v>
      </c>
      <c r="E4" s="4">
        <v>2</v>
      </c>
      <c r="F4" s="4">
        <v>16</v>
      </c>
      <c r="G4" s="4">
        <v>2</v>
      </c>
      <c r="H4" s="4">
        <v>1</v>
      </c>
      <c r="I4" s="4">
        <v>2</v>
      </c>
    </row>
    <row r="5" spans="1:9" x14ac:dyDescent="0.25">
      <c r="A5" s="2" t="s">
        <v>14</v>
      </c>
      <c r="B5" s="4">
        <v>1</v>
      </c>
      <c r="C5" s="4" t="s">
        <v>24</v>
      </c>
      <c r="D5" s="4">
        <v>210</v>
      </c>
      <c r="E5" s="4">
        <v>17</v>
      </c>
      <c r="F5" s="4">
        <v>13</v>
      </c>
      <c r="G5" s="4">
        <v>9</v>
      </c>
      <c r="H5" s="4">
        <v>1</v>
      </c>
      <c r="I5" s="4">
        <v>0</v>
      </c>
    </row>
    <row r="6" spans="1:9" x14ac:dyDescent="0.25">
      <c r="A6" s="2" t="s">
        <v>10</v>
      </c>
      <c r="B6" s="4">
        <v>1</v>
      </c>
      <c r="C6" s="4" t="s">
        <v>27</v>
      </c>
      <c r="D6" s="4">
        <v>170</v>
      </c>
      <c r="E6" s="4">
        <v>11</v>
      </c>
      <c r="F6" s="4">
        <v>12</v>
      </c>
      <c r="G6" s="4">
        <v>1</v>
      </c>
      <c r="H6" s="4">
        <v>1</v>
      </c>
      <c r="I6" s="4">
        <v>2</v>
      </c>
    </row>
    <row r="7" spans="1:9" x14ac:dyDescent="0.25">
      <c r="A7" s="2" t="s">
        <v>11</v>
      </c>
      <c r="B7" s="4">
        <v>1</v>
      </c>
      <c r="C7" s="4" t="s">
        <v>28</v>
      </c>
      <c r="D7" s="4">
        <v>110</v>
      </c>
      <c r="E7" s="4">
        <v>4</v>
      </c>
      <c r="F7" s="4">
        <v>14</v>
      </c>
      <c r="G7" s="4">
        <v>3.5</v>
      </c>
      <c r="H7" s="4">
        <v>1</v>
      </c>
      <c r="I7" s="4">
        <v>4</v>
      </c>
    </row>
    <row r="8" spans="1:9" x14ac:dyDescent="0.25">
      <c r="A8" s="2" t="s">
        <v>15</v>
      </c>
      <c r="B8" s="4">
        <v>1</v>
      </c>
      <c r="C8" s="4" t="s">
        <v>29</v>
      </c>
      <c r="D8" s="4">
        <v>120</v>
      </c>
      <c r="E8" s="4">
        <v>24</v>
      </c>
      <c r="F8" s="4">
        <v>3</v>
      </c>
      <c r="G8" s="4">
        <v>2</v>
      </c>
      <c r="H8" s="4">
        <v>2</v>
      </c>
      <c r="I8" s="4">
        <v>1</v>
      </c>
    </row>
    <row r="9" spans="1:9" x14ac:dyDescent="0.25">
      <c r="A9" s="2" t="s">
        <v>16</v>
      </c>
      <c r="B9" s="4">
        <v>1</v>
      </c>
      <c r="C9" s="4" t="s">
        <v>30</v>
      </c>
      <c r="D9" s="4">
        <v>70</v>
      </c>
      <c r="E9" s="4">
        <v>6</v>
      </c>
      <c r="F9" s="4">
        <v>0</v>
      </c>
      <c r="G9" s="4">
        <v>5</v>
      </c>
      <c r="H9" s="4">
        <v>0</v>
      </c>
      <c r="I9" s="4">
        <v>0</v>
      </c>
    </row>
    <row r="10" spans="1:9" x14ac:dyDescent="0.25">
      <c r="A10" s="2" t="s">
        <v>22</v>
      </c>
      <c r="B10" s="4">
        <v>1</v>
      </c>
      <c r="C10" s="4" t="s">
        <v>32</v>
      </c>
      <c r="D10" s="4">
        <v>30</v>
      </c>
      <c r="E10" s="4">
        <v>1</v>
      </c>
      <c r="F10" s="4">
        <v>5</v>
      </c>
      <c r="G10" s="4">
        <v>1</v>
      </c>
      <c r="H10" s="4">
        <v>0</v>
      </c>
      <c r="I10" s="4">
        <v>0</v>
      </c>
    </row>
    <row r="11" spans="1:9" x14ac:dyDescent="0.25">
      <c r="A11" s="2" t="s">
        <v>23</v>
      </c>
      <c r="B11" s="4">
        <v>1</v>
      </c>
      <c r="C11" s="4" t="s">
        <v>33</v>
      </c>
      <c r="D11" s="4">
        <v>550</v>
      </c>
      <c r="E11" s="4">
        <v>8</v>
      </c>
      <c r="F11" s="4">
        <v>76</v>
      </c>
      <c r="G11" s="4">
        <v>20</v>
      </c>
      <c r="H11" s="4">
        <v>5</v>
      </c>
      <c r="I11" s="4">
        <v>3</v>
      </c>
    </row>
    <row r="12" spans="1:9" x14ac:dyDescent="0.25">
      <c r="A12" s="2" t="s">
        <v>35</v>
      </c>
      <c r="B12" s="4">
        <v>1</v>
      </c>
      <c r="C12" s="4">
        <v>56</v>
      </c>
      <c r="D12" s="4">
        <v>210</v>
      </c>
      <c r="E12" s="4">
        <v>8</v>
      </c>
      <c r="F12" s="4">
        <v>37</v>
      </c>
      <c r="G12" s="4">
        <v>2</v>
      </c>
      <c r="H12" s="4">
        <v>1</v>
      </c>
      <c r="I12" s="4">
        <v>2</v>
      </c>
    </row>
    <row r="13" spans="1:9" x14ac:dyDescent="0.25">
      <c r="A13" s="2" t="s">
        <v>19</v>
      </c>
      <c r="B13" s="4">
        <v>1</v>
      </c>
      <c r="C13" s="4" t="s">
        <v>42</v>
      </c>
      <c r="D13" s="4">
        <v>18</v>
      </c>
      <c r="E13" s="4">
        <v>0.9</v>
      </c>
      <c r="F13" s="4">
        <v>3.9</v>
      </c>
      <c r="G13" s="4">
        <v>0.2</v>
      </c>
      <c r="H13" s="4">
        <v>2.6</v>
      </c>
      <c r="I13" s="4">
        <v>1.2</v>
      </c>
    </row>
    <row r="14" spans="1:9" x14ac:dyDescent="0.25">
      <c r="A14" s="2" t="s">
        <v>20</v>
      </c>
      <c r="B14" s="4">
        <v>1</v>
      </c>
      <c r="C14" s="4" t="s">
        <v>42</v>
      </c>
      <c r="D14" s="4">
        <v>40</v>
      </c>
      <c r="E14" s="4">
        <v>1.1000000000000001</v>
      </c>
      <c r="F14" s="4">
        <v>9.3000000000000007</v>
      </c>
      <c r="G14" s="4">
        <v>0.1</v>
      </c>
      <c r="H14" s="4">
        <v>4.2</v>
      </c>
      <c r="I14" s="4">
        <v>1.7</v>
      </c>
    </row>
    <row r="15" spans="1:9" x14ac:dyDescent="0.25">
      <c r="A15" s="2" t="s">
        <v>17</v>
      </c>
      <c r="B15" s="4">
        <v>1</v>
      </c>
      <c r="C15" s="4" t="s">
        <v>24</v>
      </c>
      <c r="D15" s="4">
        <v>140</v>
      </c>
      <c r="E15" s="4">
        <v>25</v>
      </c>
      <c r="F15" s="4">
        <v>0</v>
      </c>
      <c r="G15" s="4">
        <v>4</v>
      </c>
      <c r="H15" s="4">
        <v>0</v>
      </c>
      <c r="I15" s="4">
        <v>0</v>
      </c>
    </row>
    <row r="16" spans="1:9" x14ac:dyDescent="0.25">
      <c r="A16" s="2" t="s">
        <v>18</v>
      </c>
      <c r="B16" s="4">
        <v>1</v>
      </c>
      <c r="C16" s="4" t="s">
        <v>24</v>
      </c>
      <c r="D16" s="4">
        <v>160</v>
      </c>
      <c r="E16" s="4">
        <v>19</v>
      </c>
      <c r="F16" s="4">
        <v>0</v>
      </c>
      <c r="G16" s="4">
        <v>10</v>
      </c>
      <c r="H16" s="4">
        <v>0</v>
      </c>
      <c r="I16" s="4">
        <v>0</v>
      </c>
    </row>
    <row r="17" spans="1:9" x14ac:dyDescent="0.25">
      <c r="A17" s="2" t="s">
        <v>43</v>
      </c>
      <c r="B17" s="4">
        <v>1</v>
      </c>
      <c r="C17" s="4" t="s">
        <v>24</v>
      </c>
      <c r="D17" s="4">
        <v>90</v>
      </c>
      <c r="E17" s="4">
        <v>20</v>
      </c>
      <c r="F17" s="4">
        <v>0</v>
      </c>
      <c r="G17" s="4">
        <v>2</v>
      </c>
      <c r="H17" s="4">
        <v>0</v>
      </c>
      <c r="I17" s="4">
        <v>0</v>
      </c>
    </row>
    <row r="18" spans="1:9" x14ac:dyDescent="0.25">
      <c r="A18" s="2" t="s">
        <v>21</v>
      </c>
      <c r="B18" s="4">
        <v>1</v>
      </c>
      <c r="C18" s="4" t="s">
        <v>76</v>
      </c>
      <c r="D18" s="4">
        <v>90</v>
      </c>
      <c r="E18" s="4">
        <v>0</v>
      </c>
      <c r="F18" s="4">
        <v>0</v>
      </c>
      <c r="G18" s="4">
        <v>9</v>
      </c>
      <c r="H18" s="4">
        <v>0</v>
      </c>
      <c r="I18" s="4">
        <v>0</v>
      </c>
    </row>
    <row r="19" spans="1:9" x14ac:dyDescent="0.25">
      <c r="A19" s="2" t="s">
        <v>12</v>
      </c>
      <c r="B19" s="4">
        <v>1</v>
      </c>
      <c r="C19" s="4" t="s">
        <v>31</v>
      </c>
      <c r="D19" s="4">
        <v>50</v>
      </c>
      <c r="E19" s="4">
        <v>0.5</v>
      </c>
      <c r="F19" s="4">
        <v>1</v>
      </c>
      <c r="G19" s="4">
        <v>6</v>
      </c>
      <c r="H19" s="4">
        <v>0.5</v>
      </c>
      <c r="I19" s="4">
        <v>0</v>
      </c>
    </row>
    <row r="20" spans="1:9" x14ac:dyDescent="0.25">
      <c r="A20" s="2" t="s">
        <v>44</v>
      </c>
      <c r="B20" s="4">
        <v>1</v>
      </c>
      <c r="C20" s="4" t="s">
        <v>45</v>
      </c>
      <c r="D20" s="4">
        <v>110</v>
      </c>
      <c r="E20" s="4">
        <v>6</v>
      </c>
      <c r="F20" s="4">
        <v>1</v>
      </c>
      <c r="G20" s="4">
        <v>6</v>
      </c>
      <c r="H20" s="4">
        <v>7</v>
      </c>
      <c r="I20" s="4">
        <v>0</v>
      </c>
    </row>
    <row r="21" spans="1:9" x14ac:dyDescent="0.25">
      <c r="A21" s="2" t="s">
        <v>46</v>
      </c>
      <c r="B21" s="4">
        <v>1</v>
      </c>
      <c r="C21" s="4" t="s">
        <v>45</v>
      </c>
      <c r="D21" s="4">
        <v>100</v>
      </c>
      <c r="E21" s="4">
        <v>17</v>
      </c>
      <c r="F21" s="4">
        <v>0</v>
      </c>
      <c r="G21" s="4">
        <v>0</v>
      </c>
      <c r="H21" s="4">
        <v>7</v>
      </c>
      <c r="I21" s="4">
        <v>0</v>
      </c>
    </row>
    <row r="22" spans="1:9" x14ac:dyDescent="0.25">
      <c r="A22" s="2" t="s">
        <v>52</v>
      </c>
      <c r="B22" s="4">
        <v>1</v>
      </c>
      <c r="C22" s="4" t="s">
        <v>24</v>
      </c>
      <c r="D22" s="4">
        <v>200</v>
      </c>
      <c r="E22" s="4">
        <v>19</v>
      </c>
      <c r="F22" s="4">
        <v>0</v>
      </c>
      <c r="G22" s="4">
        <v>15</v>
      </c>
      <c r="H22" s="4">
        <v>0</v>
      </c>
      <c r="I22" s="4">
        <v>0</v>
      </c>
    </row>
    <row r="23" spans="1:9" x14ac:dyDescent="0.25">
      <c r="A23" s="2" t="s">
        <v>47</v>
      </c>
      <c r="B23" s="4">
        <v>1</v>
      </c>
      <c r="C23" s="4" t="s">
        <v>48</v>
      </c>
      <c r="D23" s="4">
        <v>60</v>
      </c>
      <c r="E23" s="4">
        <v>2</v>
      </c>
      <c r="F23" s="4">
        <v>1</v>
      </c>
      <c r="G23" s="4">
        <v>2</v>
      </c>
      <c r="H23" s="4">
        <v>6</v>
      </c>
      <c r="I23" s="4">
        <v>2</v>
      </c>
    </row>
    <row r="24" spans="1:9" x14ac:dyDescent="0.25">
      <c r="A24" s="2" t="s">
        <v>63</v>
      </c>
      <c r="B24" s="4">
        <v>1</v>
      </c>
      <c r="C24" s="4" t="s">
        <v>55</v>
      </c>
      <c r="D24" s="4">
        <v>200</v>
      </c>
      <c r="E24" s="4">
        <v>12</v>
      </c>
      <c r="F24" s="4">
        <v>30</v>
      </c>
      <c r="G24" s="4">
        <v>2</v>
      </c>
      <c r="H24" s="4">
        <v>1</v>
      </c>
      <c r="I24" s="4">
        <v>5</v>
      </c>
    </row>
    <row r="25" spans="1:9" x14ac:dyDescent="0.25">
      <c r="A25" s="2" t="s">
        <v>73</v>
      </c>
      <c r="B25" s="4">
        <v>1</v>
      </c>
      <c r="C25" s="2" t="s">
        <v>42</v>
      </c>
      <c r="D25" s="4">
        <v>360</v>
      </c>
      <c r="E25" s="4">
        <v>7</v>
      </c>
      <c r="F25" s="4">
        <v>80</v>
      </c>
      <c r="G25" s="4">
        <v>0</v>
      </c>
      <c r="H25" s="4">
        <v>0</v>
      </c>
      <c r="I25" s="4">
        <v>0</v>
      </c>
    </row>
    <row r="26" spans="1:9" x14ac:dyDescent="0.25">
      <c r="A26" s="2" t="s">
        <v>74</v>
      </c>
      <c r="B26" s="4">
        <v>1</v>
      </c>
      <c r="C26" s="2" t="s">
        <v>75</v>
      </c>
      <c r="D26" s="4">
        <v>360</v>
      </c>
      <c r="E26" s="4">
        <v>7</v>
      </c>
      <c r="F26" s="4">
        <v>80</v>
      </c>
      <c r="G26" s="4">
        <v>0</v>
      </c>
      <c r="H26" s="4">
        <v>0</v>
      </c>
      <c r="I26" s="4">
        <v>0</v>
      </c>
    </row>
    <row r="27" spans="1:9" x14ac:dyDescent="0.25">
      <c r="A27" s="2" t="s">
        <v>77</v>
      </c>
      <c r="B27" s="4">
        <v>1</v>
      </c>
      <c r="C27" s="4" t="s">
        <v>78</v>
      </c>
      <c r="D27" s="4">
        <v>120</v>
      </c>
      <c r="E27" s="4">
        <v>12</v>
      </c>
      <c r="F27" s="4">
        <v>17</v>
      </c>
      <c r="G27" s="4">
        <v>3</v>
      </c>
      <c r="H27" s="4">
        <v>0</v>
      </c>
      <c r="I27" s="4">
        <v>0</v>
      </c>
    </row>
    <row r="28" spans="1:9" x14ac:dyDescent="0.25">
      <c r="A28" s="2" t="s">
        <v>79</v>
      </c>
      <c r="B28" s="4">
        <v>1</v>
      </c>
      <c r="C28" s="4" t="s">
        <v>80</v>
      </c>
      <c r="D28" s="4">
        <v>25</v>
      </c>
      <c r="E28" s="4">
        <v>5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25">
      <c r="A29" s="2" t="s">
        <v>81</v>
      </c>
      <c r="B29" s="4">
        <v>1</v>
      </c>
      <c r="C29" s="4" t="s">
        <v>82</v>
      </c>
      <c r="D29" s="4">
        <v>70</v>
      </c>
      <c r="E29" s="4">
        <v>5</v>
      </c>
      <c r="F29" s="4">
        <v>0</v>
      </c>
      <c r="G29" s="4">
        <v>6</v>
      </c>
      <c r="H29" s="4">
        <v>0</v>
      </c>
      <c r="I29" s="4">
        <v>0</v>
      </c>
    </row>
    <row r="30" spans="1:9" x14ac:dyDescent="0.25">
      <c r="A30" s="2" t="s">
        <v>84</v>
      </c>
      <c r="B30" s="4">
        <v>1</v>
      </c>
      <c r="C30" s="2" t="s">
        <v>85</v>
      </c>
      <c r="D30" s="4">
        <v>150</v>
      </c>
      <c r="E30" s="4">
        <v>15</v>
      </c>
      <c r="F30" s="4">
        <v>6</v>
      </c>
      <c r="G30" s="4">
        <v>8</v>
      </c>
      <c r="H30" s="4">
        <v>0</v>
      </c>
      <c r="I30" s="4">
        <v>0</v>
      </c>
    </row>
    <row r="31" spans="1:9" x14ac:dyDescent="0.25">
      <c r="A31" s="6" t="s">
        <v>87</v>
      </c>
      <c r="B31" s="4">
        <v>2</v>
      </c>
      <c r="C31" s="4">
        <v>44</v>
      </c>
      <c r="D31" s="4">
        <v>80</v>
      </c>
      <c r="E31" s="4">
        <v>5</v>
      </c>
      <c r="F31" s="4">
        <v>18</v>
      </c>
      <c r="G31" s="4">
        <v>1</v>
      </c>
      <c r="H31" s="4">
        <v>0</v>
      </c>
      <c r="I31" s="4">
        <v>0</v>
      </c>
    </row>
    <row r="32" spans="1:9" x14ac:dyDescent="0.25">
      <c r="A32" s="6" t="s">
        <v>88</v>
      </c>
      <c r="B32" s="4">
        <v>1</v>
      </c>
      <c r="C32" s="4">
        <v>100</v>
      </c>
      <c r="D32" s="4">
        <v>160</v>
      </c>
      <c r="E32" s="4">
        <v>2</v>
      </c>
      <c r="F32" s="4">
        <v>8</v>
      </c>
      <c r="G32" s="4">
        <v>15</v>
      </c>
      <c r="H32" s="4">
        <v>0</v>
      </c>
      <c r="I32" s="4">
        <v>0</v>
      </c>
    </row>
    <row r="33" spans="1:9" x14ac:dyDescent="0.25">
      <c r="A33" s="6" t="s">
        <v>92</v>
      </c>
      <c r="B33" s="4">
        <v>1</v>
      </c>
      <c r="C33" s="4">
        <v>35</v>
      </c>
      <c r="D33" s="4">
        <v>30</v>
      </c>
      <c r="E33" s="4">
        <v>2</v>
      </c>
      <c r="F33" s="4">
        <v>1</v>
      </c>
      <c r="G33" s="4">
        <v>2.5</v>
      </c>
      <c r="H33" s="4">
        <v>0</v>
      </c>
      <c r="I33" s="4">
        <v>0</v>
      </c>
    </row>
    <row r="34" spans="1:9" x14ac:dyDescent="0.25">
      <c r="A34" s="6" t="s">
        <v>91</v>
      </c>
      <c r="B34" s="4">
        <v>1</v>
      </c>
      <c r="C34" s="4">
        <v>124</v>
      </c>
      <c r="D34" s="4">
        <v>70</v>
      </c>
      <c r="E34" s="4">
        <v>2</v>
      </c>
      <c r="F34" s="4">
        <v>11</v>
      </c>
      <c r="G34" s="4">
        <v>2.5</v>
      </c>
      <c r="H34" s="4">
        <v>0</v>
      </c>
      <c r="I34" s="4">
        <v>0</v>
      </c>
    </row>
    <row r="35" spans="1:9" x14ac:dyDescent="0.25">
      <c r="A35" s="6" t="s">
        <v>94</v>
      </c>
      <c r="B35" s="4">
        <v>1</v>
      </c>
      <c r="C35" s="4">
        <v>84</v>
      </c>
      <c r="D35" s="4">
        <v>110</v>
      </c>
      <c r="E35" s="4">
        <v>17</v>
      </c>
      <c r="F35" s="4">
        <v>2</v>
      </c>
      <c r="G35" s="4">
        <v>3.5</v>
      </c>
      <c r="H35" s="4">
        <v>0</v>
      </c>
      <c r="I35" s="4">
        <v>0</v>
      </c>
    </row>
    <row r="36" spans="1:9" x14ac:dyDescent="0.25">
      <c r="A36" s="6" t="s">
        <v>95</v>
      </c>
      <c r="B36" s="4">
        <v>1</v>
      </c>
      <c r="C36" s="4">
        <v>40</v>
      </c>
      <c r="D36" s="4">
        <v>158</v>
      </c>
      <c r="E36" s="4">
        <v>2</v>
      </c>
      <c r="F36" s="4">
        <v>18</v>
      </c>
      <c r="G36" s="4">
        <v>9</v>
      </c>
      <c r="H36" s="4">
        <v>0</v>
      </c>
      <c r="I36" s="4">
        <v>0</v>
      </c>
    </row>
    <row r="37" spans="1:9" x14ac:dyDescent="0.25">
      <c r="A37" s="2" t="s">
        <v>96</v>
      </c>
      <c r="B37" s="4">
        <v>1</v>
      </c>
      <c r="C37" s="4">
        <v>71</v>
      </c>
      <c r="D37" s="4">
        <v>110</v>
      </c>
      <c r="E37" s="4">
        <v>10</v>
      </c>
      <c r="F37" s="4">
        <v>32</v>
      </c>
      <c r="G37" s="4">
        <v>6</v>
      </c>
      <c r="H37" s="4">
        <v>0</v>
      </c>
      <c r="I37" s="4">
        <v>0</v>
      </c>
    </row>
    <row r="38" spans="1:9" x14ac:dyDescent="0.25">
      <c r="A38" s="6" t="s">
        <v>97</v>
      </c>
      <c r="B38" s="4">
        <v>1</v>
      </c>
      <c r="C38" s="4">
        <v>227</v>
      </c>
      <c r="D38" s="4">
        <v>290</v>
      </c>
      <c r="E38" s="4">
        <v>37</v>
      </c>
      <c r="F38" s="4">
        <v>6.5</v>
      </c>
      <c r="G38" s="4">
        <v>11.5</v>
      </c>
      <c r="H38" s="4">
        <v>0</v>
      </c>
      <c r="I38" s="4">
        <v>0</v>
      </c>
    </row>
    <row r="39" spans="1:9" x14ac:dyDescent="0.25">
      <c r="A39" s="2" t="s">
        <v>84</v>
      </c>
      <c r="B39" s="4">
        <v>1</v>
      </c>
      <c r="C39" s="4">
        <v>91</v>
      </c>
      <c r="D39" s="4">
        <v>150</v>
      </c>
      <c r="E39" s="4">
        <v>15</v>
      </c>
      <c r="F39" s="4">
        <v>6</v>
      </c>
      <c r="G39" s="4">
        <v>8</v>
      </c>
      <c r="H39" s="4">
        <v>0</v>
      </c>
      <c r="I39" s="4">
        <v>0</v>
      </c>
    </row>
    <row r="40" spans="1:9" x14ac:dyDescent="0.25">
      <c r="A40" s="6" t="s">
        <v>98</v>
      </c>
      <c r="B40" s="4">
        <v>1</v>
      </c>
      <c r="C40" s="4">
        <v>56</v>
      </c>
      <c r="D40" s="4">
        <v>200</v>
      </c>
      <c r="E40" s="4">
        <v>7</v>
      </c>
      <c r="F40" s="4">
        <v>42</v>
      </c>
      <c r="G40" s="4">
        <v>1</v>
      </c>
      <c r="H40" s="4">
        <v>0</v>
      </c>
      <c r="I40" s="4">
        <v>0</v>
      </c>
    </row>
    <row r="41" spans="1:9" x14ac:dyDescent="0.25">
      <c r="A41" s="6" t="s">
        <v>100</v>
      </c>
      <c r="B41" s="4">
        <v>1</v>
      </c>
      <c r="C41" s="4">
        <v>112</v>
      </c>
      <c r="D41" s="4">
        <v>150</v>
      </c>
      <c r="E41" s="4">
        <v>20</v>
      </c>
      <c r="F41" s="4">
        <v>0</v>
      </c>
      <c r="G41" s="4">
        <v>8</v>
      </c>
      <c r="H41" s="4">
        <v>0</v>
      </c>
      <c r="I41" s="4">
        <v>0</v>
      </c>
    </row>
    <row r="42" spans="1:9" x14ac:dyDescent="0.25">
      <c r="A42" s="6" t="s">
        <v>102</v>
      </c>
      <c r="B42" s="4">
        <v>1</v>
      </c>
      <c r="C42" s="4">
        <v>30</v>
      </c>
      <c r="D42" s="4">
        <v>110</v>
      </c>
      <c r="E42" s="4">
        <v>4</v>
      </c>
      <c r="F42" s="4">
        <v>22</v>
      </c>
      <c r="G42" s="4">
        <v>1.5</v>
      </c>
      <c r="H42" s="4">
        <v>0</v>
      </c>
      <c r="I42" s="4">
        <v>0</v>
      </c>
    </row>
    <row r="43" spans="1:9" x14ac:dyDescent="0.25">
      <c r="A43" s="6" t="s">
        <v>104</v>
      </c>
      <c r="B43" s="4">
        <v>1</v>
      </c>
      <c r="C43" s="4">
        <v>170</v>
      </c>
      <c r="D43" s="4">
        <v>110</v>
      </c>
      <c r="E43" s="4">
        <v>20</v>
      </c>
      <c r="F43" s="4">
        <v>6</v>
      </c>
      <c r="G43" s="4">
        <v>0</v>
      </c>
      <c r="H43" s="4">
        <v>0</v>
      </c>
      <c r="I43" s="4">
        <v>0</v>
      </c>
    </row>
    <row r="44" spans="1:9" x14ac:dyDescent="0.25">
      <c r="A44" s="6" t="s">
        <v>105</v>
      </c>
      <c r="B44" s="4">
        <v>1</v>
      </c>
      <c r="C44" s="4">
        <v>30</v>
      </c>
      <c r="D44" s="4">
        <v>10</v>
      </c>
      <c r="E44" s="4">
        <v>0</v>
      </c>
      <c r="F44" s="4">
        <v>2.2999999999999998</v>
      </c>
      <c r="G44" s="4">
        <v>0</v>
      </c>
      <c r="H44" s="4">
        <v>0</v>
      </c>
      <c r="I44" s="4">
        <v>0</v>
      </c>
    </row>
    <row r="45" spans="1:9" x14ac:dyDescent="0.25">
      <c r="A45" s="6" t="s">
        <v>106</v>
      </c>
      <c r="B45" s="4">
        <v>1</v>
      </c>
      <c r="C45" s="4">
        <v>30</v>
      </c>
      <c r="D45" s="4">
        <v>17</v>
      </c>
      <c r="E45" s="4">
        <v>0</v>
      </c>
      <c r="F45" s="4">
        <v>4</v>
      </c>
      <c r="G45" s="4">
        <v>0</v>
      </c>
      <c r="H45" s="4">
        <v>0</v>
      </c>
      <c r="I45" s="4">
        <v>0</v>
      </c>
    </row>
    <row r="46" spans="1:9" x14ac:dyDescent="0.25">
      <c r="A46" s="6" t="s">
        <v>110</v>
      </c>
      <c r="B46" s="4">
        <v>1</v>
      </c>
      <c r="C46" s="4">
        <v>29</v>
      </c>
      <c r="D46" s="4">
        <v>140</v>
      </c>
      <c r="E46" s="4">
        <v>1</v>
      </c>
      <c r="F46" s="4">
        <v>21</v>
      </c>
      <c r="G46" s="4">
        <v>6</v>
      </c>
      <c r="H46" s="4">
        <v>0</v>
      </c>
      <c r="I46" s="4">
        <v>0</v>
      </c>
    </row>
    <row r="47" spans="1:9" x14ac:dyDescent="0.25">
      <c r="A47" s="38"/>
      <c r="B47" s="39"/>
      <c r="C47" s="39"/>
      <c r="D47" s="39"/>
      <c r="E47" s="39"/>
      <c r="F47" s="39"/>
      <c r="G47" s="39"/>
      <c r="H47" s="39"/>
      <c r="I47" s="39"/>
    </row>
    <row r="48" spans="1:9" x14ac:dyDescent="0.25">
      <c r="A48" s="29"/>
      <c r="B48" s="7"/>
      <c r="C48" s="7"/>
      <c r="D48" s="7"/>
      <c r="E48" s="7"/>
      <c r="F48" s="7"/>
      <c r="G48" s="7"/>
      <c r="H48" s="7"/>
      <c r="I48" s="7"/>
    </row>
    <row r="50" spans="1:9" x14ac:dyDescent="0.25">
      <c r="A50" s="2" t="s">
        <v>16</v>
      </c>
      <c r="B50" s="4">
        <v>1</v>
      </c>
      <c r="C50" s="4">
        <v>50</v>
      </c>
      <c r="D50" s="4">
        <v>70</v>
      </c>
      <c r="E50" s="4">
        <v>6</v>
      </c>
      <c r="F50" s="4">
        <v>0</v>
      </c>
      <c r="G50" s="4">
        <v>5</v>
      </c>
      <c r="H50" s="4">
        <v>0</v>
      </c>
      <c r="I50" s="4">
        <v>0</v>
      </c>
    </row>
    <row r="51" spans="1:9" x14ac:dyDescent="0.25">
      <c r="A51" s="2" t="s">
        <v>84</v>
      </c>
      <c r="B51" s="4">
        <v>1</v>
      </c>
      <c r="C51" s="4">
        <v>91</v>
      </c>
      <c r="D51" s="4">
        <v>150</v>
      </c>
      <c r="E51" s="4">
        <v>15</v>
      </c>
      <c r="F51" s="4">
        <v>6</v>
      </c>
      <c r="G51" s="4">
        <v>8</v>
      </c>
      <c r="H51" s="4">
        <v>0</v>
      </c>
      <c r="I51" s="4">
        <v>0</v>
      </c>
    </row>
    <row r="52" spans="1:9" x14ac:dyDescent="0.25">
      <c r="A52" s="2" t="s">
        <v>79</v>
      </c>
      <c r="B52" s="4">
        <f>(B28*3)</f>
        <v>3</v>
      </c>
      <c r="C52" s="4">
        <v>138</v>
      </c>
      <c r="D52" s="4">
        <f t="shared" ref="D52:I52" si="0">(D28*3)</f>
        <v>75</v>
      </c>
      <c r="E52" s="4">
        <f t="shared" si="0"/>
        <v>15</v>
      </c>
      <c r="F52" s="4">
        <f t="shared" si="0"/>
        <v>0</v>
      </c>
      <c r="G52" s="4">
        <f t="shared" si="0"/>
        <v>0</v>
      </c>
      <c r="H52" s="4">
        <f t="shared" si="0"/>
        <v>0</v>
      </c>
      <c r="I52" s="4">
        <f t="shared" si="0"/>
        <v>0</v>
      </c>
    </row>
    <row r="53" spans="1:9" s="7" customFormat="1" x14ac:dyDescent="0.25">
      <c r="A53" s="2" t="s">
        <v>77</v>
      </c>
      <c r="B53" s="4">
        <v>1</v>
      </c>
      <c r="C53" s="20">
        <v>57</v>
      </c>
      <c r="D53" s="4">
        <v>120</v>
      </c>
      <c r="E53" s="4">
        <v>12</v>
      </c>
      <c r="F53" s="4">
        <v>17</v>
      </c>
      <c r="G53" s="4">
        <v>3</v>
      </c>
      <c r="H53" s="4">
        <v>0</v>
      </c>
      <c r="I53" s="4">
        <v>0</v>
      </c>
    </row>
    <row r="54" spans="1:9" x14ac:dyDescent="0.25">
      <c r="A54" s="2" t="s">
        <v>21</v>
      </c>
      <c r="B54" s="4">
        <v>1</v>
      </c>
      <c r="C54" s="20">
        <v>5</v>
      </c>
      <c r="D54" s="4">
        <v>45</v>
      </c>
      <c r="E54" s="4">
        <v>0</v>
      </c>
      <c r="F54" s="4">
        <v>0</v>
      </c>
      <c r="G54" s="4">
        <v>4.5</v>
      </c>
      <c r="H54" s="4">
        <v>0</v>
      </c>
      <c r="I54" s="4">
        <v>0</v>
      </c>
    </row>
    <row r="55" spans="1:9" x14ac:dyDescent="0.25">
      <c r="A55" s="2" t="s">
        <v>83</v>
      </c>
      <c r="B55" s="4">
        <v>1</v>
      </c>
      <c r="C55" s="4">
        <v>100</v>
      </c>
      <c r="D55" s="4">
        <v>40</v>
      </c>
      <c r="E55" s="4">
        <v>1.1000000000000001</v>
      </c>
      <c r="F55" s="4">
        <v>9.3000000000000007</v>
      </c>
      <c r="G55" s="4">
        <v>0.1</v>
      </c>
      <c r="H55" s="4">
        <v>4.2</v>
      </c>
      <c r="I55" s="4">
        <v>1.7</v>
      </c>
    </row>
    <row r="56" spans="1:9" x14ac:dyDescent="0.25">
      <c r="A56" s="6" t="s">
        <v>87</v>
      </c>
      <c r="B56" s="4">
        <v>2</v>
      </c>
      <c r="C56" s="4">
        <v>44</v>
      </c>
      <c r="D56" s="4">
        <v>80</v>
      </c>
      <c r="E56" s="4">
        <v>5</v>
      </c>
      <c r="F56" s="4">
        <v>18</v>
      </c>
      <c r="G56" s="4">
        <v>1</v>
      </c>
      <c r="H56" s="4">
        <v>0</v>
      </c>
      <c r="I56" s="4">
        <v>0</v>
      </c>
    </row>
    <row r="57" spans="1:9" x14ac:dyDescent="0.25">
      <c r="A57" s="6" t="s">
        <v>88</v>
      </c>
      <c r="B57" s="4">
        <v>1</v>
      </c>
      <c r="C57" s="4">
        <v>100</v>
      </c>
      <c r="D57" s="4">
        <v>160</v>
      </c>
      <c r="E57" s="4">
        <v>2</v>
      </c>
      <c r="F57" s="4">
        <v>8</v>
      </c>
      <c r="G57" s="4">
        <v>15</v>
      </c>
      <c r="H57" s="4">
        <v>0</v>
      </c>
      <c r="I57" s="4">
        <v>0</v>
      </c>
    </row>
    <row r="58" spans="1:9" x14ac:dyDescent="0.25">
      <c r="A58" s="6" t="s">
        <v>86</v>
      </c>
      <c r="B58" s="4">
        <v>1</v>
      </c>
      <c r="C58" s="4">
        <v>10</v>
      </c>
      <c r="D58" s="4">
        <v>20</v>
      </c>
      <c r="E58" s="4">
        <v>0</v>
      </c>
      <c r="F58" s="4">
        <v>3</v>
      </c>
      <c r="G58" s="4">
        <v>0</v>
      </c>
      <c r="H58" s="4">
        <v>0</v>
      </c>
      <c r="I58" s="4"/>
    </row>
    <row r="59" spans="1:9" x14ac:dyDescent="0.25">
      <c r="A59" s="2" t="s">
        <v>81</v>
      </c>
      <c r="B59" s="4">
        <v>1</v>
      </c>
      <c r="C59" s="4">
        <v>19</v>
      </c>
      <c r="D59" s="4">
        <v>70</v>
      </c>
      <c r="E59" s="4">
        <v>5</v>
      </c>
      <c r="F59" s="4">
        <v>0</v>
      </c>
      <c r="G59" s="4">
        <v>6</v>
      </c>
      <c r="H59" s="4">
        <v>0</v>
      </c>
      <c r="I59" s="4">
        <v>0</v>
      </c>
    </row>
    <row r="60" spans="1:9" x14ac:dyDescent="0.25">
      <c r="A60" s="7"/>
      <c r="B60" s="7"/>
      <c r="C60" s="7"/>
      <c r="D60" s="4">
        <f>SUM(D50:D59)</f>
        <v>830</v>
      </c>
      <c r="E60" s="4">
        <f>SUM(E50:E59)</f>
        <v>61.1</v>
      </c>
      <c r="F60" s="4">
        <f>SUM(F50:F59)</f>
        <v>61.3</v>
      </c>
      <c r="G60" s="4">
        <f>SUM(G50:G59)</f>
        <v>42.6</v>
      </c>
      <c r="H60" s="4">
        <v>0</v>
      </c>
      <c r="I60" s="4">
        <v>0</v>
      </c>
    </row>
    <row r="61" spans="1:9" s="7" customFormat="1" x14ac:dyDescent="0.25">
      <c r="A61"/>
      <c r="B61"/>
      <c r="C61"/>
      <c r="D61"/>
      <c r="E61"/>
      <c r="F61"/>
      <c r="G61"/>
      <c r="H61"/>
      <c r="I61"/>
    </row>
    <row r="62" spans="1:9" x14ac:dyDescent="0.25">
      <c r="A62" s="6" t="s">
        <v>17</v>
      </c>
      <c r="B62" s="4">
        <v>1</v>
      </c>
      <c r="C62" s="4">
        <v>250</v>
      </c>
      <c r="D62" s="4">
        <v>312</v>
      </c>
      <c r="E62" s="4">
        <v>56</v>
      </c>
      <c r="F62" s="4">
        <v>0</v>
      </c>
      <c r="G62" s="4">
        <v>9</v>
      </c>
      <c r="H62" s="4">
        <v>0</v>
      </c>
      <c r="I62" s="4">
        <v>0</v>
      </c>
    </row>
    <row r="63" spans="1:9" x14ac:dyDescent="0.25">
      <c r="A63" s="6" t="s">
        <v>83</v>
      </c>
      <c r="B63" s="4">
        <v>1</v>
      </c>
      <c r="C63" s="20">
        <v>50</v>
      </c>
      <c r="D63" s="4">
        <v>50</v>
      </c>
      <c r="E63" s="4">
        <v>0</v>
      </c>
      <c r="F63" s="4">
        <v>5</v>
      </c>
      <c r="G63" s="4">
        <v>0</v>
      </c>
      <c r="H63" s="4">
        <v>0</v>
      </c>
      <c r="I63" s="4">
        <v>0</v>
      </c>
    </row>
    <row r="64" spans="1:9" x14ac:dyDescent="0.25">
      <c r="A64" s="6" t="s">
        <v>86</v>
      </c>
      <c r="B64" s="4">
        <v>1</v>
      </c>
      <c r="C64" s="4">
        <v>30</v>
      </c>
      <c r="D64" s="4">
        <v>60</v>
      </c>
      <c r="E64" s="4">
        <v>0</v>
      </c>
      <c r="F64" s="4">
        <v>4</v>
      </c>
      <c r="G64" s="4">
        <v>5</v>
      </c>
      <c r="H64" s="4">
        <v>0</v>
      </c>
      <c r="I64" s="4">
        <v>0</v>
      </c>
    </row>
    <row r="65" spans="1:9" x14ac:dyDescent="0.25">
      <c r="A65" s="6" t="s">
        <v>87</v>
      </c>
      <c r="B65" s="4">
        <v>2</v>
      </c>
      <c r="C65" s="4">
        <v>44</v>
      </c>
      <c r="D65" s="4">
        <v>80</v>
      </c>
      <c r="E65" s="4">
        <v>5</v>
      </c>
      <c r="F65" s="4">
        <v>18</v>
      </c>
      <c r="G65" s="4">
        <v>1</v>
      </c>
      <c r="H65" s="4">
        <v>0</v>
      </c>
      <c r="I65" s="4">
        <v>0</v>
      </c>
    </row>
    <row r="66" spans="1:9" x14ac:dyDescent="0.25">
      <c r="A66" s="2" t="s">
        <v>21</v>
      </c>
      <c r="B66" s="4">
        <v>1</v>
      </c>
      <c r="C66" s="20">
        <v>5</v>
      </c>
      <c r="D66" s="4">
        <v>45</v>
      </c>
      <c r="E66" s="4">
        <v>0</v>
      </c>
      <c r="F66" s="4">
        <v>0</v>
      </c>
      <c r="G66" s="4">
        <v>4.5</v>
      </c>
      <c r="H66" s="4">
        <v>0</v>
      </c>
      <c r="I66" s="4">
        <v>0</v>
      </c>
    </row>
    <row r="67" spans="1:9" x14ac:dyDescent="0.25">
      <c r="A67" s="4"/>
      <c r="B67" s="4"/>
      <c r="C67" s="4"/>
      <c r="D67" s="4">
        <f>SUM(D62:D66)</f>
        <v>547</v>
      </c>
      <c r="E67" s="4">
        <f>SUM(E62:E66)</f>
        <v>61</v>
      </c>
      <c r="F67" s="4">
        <f t="shared" ref="F67:I67" si="1">SUM(F62:F66)</f>
        <v>27</v>
      </c>
      <c r="G67" s="4">
        <f t="shared" si="1"/>
        <v>19.5</v>
      </c>
      <c r="H67" s="4">
        <f t="shared" si="1"/>
        <v>0</v>
      </c>
      <c r="I67" s="4">
        <f t="shared" si="1"/>
        <v>0</v>
      </c>
    </row>
    <row r="70" spans="1:9" x14ac:dyDescent="0.25">
      <c r="A70" s="6" t="s">
        <v>87</v>
      </c>
      <c r="B70" s="4">
        <v>2</v>
      </c>
      <c r="C70" s="4">
        <v>44</v>
      </c>
      <c r="D70" s="4">
        <v>80</v>
      </c>
      <c r="E70" s="4">
        <v>5</v>
      </c>
      <c r="F70" s="4">
        <v>18</v>
      </c>
      <c r="G70" s="4">
        <v>1</v>
      </c>
      <c r="H70" s="4">
        <v>0</v>
      </c>
      <c r="I70" s="4">
        <v>0</v>
      </c>
    </row>
    <row r="71" spans="1:9" x14ac:dyDescent="0.25">
      <c r="A71" s="6" t="s">
        <v>88</v>
      </c>
      <c r="B71" s="4">
        <v>1</v>
      </c>
      <c r="C71" s="4">
        <v>100</v>
      </c>
      <c r="D71" s="4">
        <v>160</v>
      </c>
      <c r="E71" s="4">
        <v>2</v>
      </c>
      <c r="F71" s="4">
        <v>8</v>
      </c>
      <c r="G71" s="4">
        <v>15</v>
      </c>
      <c r="H71" s="4">
        <v>0</v>
      </c>
      <c r="I71" s="4">
        <v>0</v>
      </c>
    </row>
    <row r="72" spans="1:9" x14ac:dyDescent="0.25">
      <c r="A72" s="6" t="s">
        <v>83</v>
      </c>
      <c r="B72" s="4">
        <v>1</v>
      </c>
      <c r="C72" s="20">
        <v>50</v>
      </c>
      <c r="D72" s="4">
        <v>50</v>
      </c>
      <c r="E72" s="4">
        <v>0</v>
      </c>
      <c r="F72" s="4">
        <v>5</v>
      </c>
      <c r="G72" s="4">
        <v>0</v>
      </c>
      <c r="H72" s="4">
        <v>0</v>
      </c>
      <c r="I72" s="4">
        <v>0</v>
      </c>
    </row>
    <row r="73" spans="1:9" x14ac:dyDescent="0.25">
      <c r="A73" s="2" t="s">
        <v>21</v>
      </c>
      <c r="B73" s="4">
        <v>1</v>
      </c>
      <c r="C73" s="20">
        <v>3</v>
      </c>
      <c r="D73" s="4">
        <v>36</v>
      </c>
      <c r="E73" s="4">
        <v>0</v>
      </c>
      <c r="F73" s="4">
        <v>0</v>
      </c>
      <c r="G73" s="4">
        <v>3.6</v>
      </c>
      <c r="H73" s="4">
        <v>0</v>
      </c>
      <c r="I73" s="4">
        <v>0</v>
      </c>
    </row>
    <row r="74" spans="1:9" x14ac:dyDescent="0.25">
      <c r="A74" s="6" t="s">
        <v>89</v>
      </c>
      <c r="B74" s="4">
        <v>1</v>
      </c>
      <c r="C74" s="4">
        <v>117</v>
      </c>
      <c r="D74" s="4">
        <v>330</v>
      </c>
      <c r="E74" s="4">
        <v>9</v>
      </c>
      <c r="F74" s="4">
        <v>66</v>
      </c>
      <c r="G74" s="4">
        <v>3.5</v>
      </c>
      <c r="H74" s="4">
        <v>0</v>
      </c>
      <c r="I74" s="4">
        <v>0</v>
      </c>
    </row>
    <row r="75" spans="1:9" x14ac:dyDescent="0.25">
      <c r="A75" s="6" t="s">
        <v>90</v>
      </c>
      <c r="B75" s="4">
        <v>1</v>
      </c>
      <c r="C75" s="4">
        <v>75</v>
      </c>
      <c r="D75" s="4">
        <v>260</v>
      </c>
      <c r="E75" s="4">
        <v>5</v>
      </c>
      <c r="F75" s="4">
        <v>36</v>
      </c>
      <c r="G75" s="4">
        <v>11</v>
      </c>
      <c r="H75" s="4"/>
      <c r="I75" s="4"/>
    </row>
    <row r="76" spans="1:9" x14ac:dyDescent="0.25">
      <c r="A76" s="2"/>
      <c r="B76" s="2"/>
      <c r="C76" s="2"/>
      <c r="D76" s="4">
        <f>SUM(D70:D75)</f>
        <v>916</v>
      </c>
      <c r="E76" s="4">
        <f t="shared" ref="E76:I76" si="2">SUM(E70:E75)</f>
        <v>21</v>
      </c>
      <c r="F76" s="4">
        <f t="shared" si="2"/>
        <v>133</v>
      </c>
      <c r="G76" s="4">
        <f t="shared" si="2"/>
        <v>34.1</v>
      </c>
      <c r="H76" s="4">
        <f t="shared" si="2"/>
        <v>0</v>
      </c>
      <c r="I76" s="4">
        <f t="shared" si="2"/>
        <v>0</v>
      </c>
    </row>
    <row r="77" spans="1:9" x14ac:dyDescent="0.25">
      <c r="D77" s="7"/>
      <c r="E77" s="7"/>
      <c r="F77" s="7"/>
      <c r="G77" s="7"/>
      <c r="H77" s="7"/>
      <c r="I77" s="7"/>
    </row>
    <row r="78" spans="1:9" s="7" customFormat="1" x14ac:dyDescent="0.25">
      <c r="A78" s="6" t="s">
        <v>92</v>
      </c>
      <c r="B78" s="4">
        <v>1</v>
      </c>
      <c r="C78" s="4">
        <v>35</v>
      </c>
      <c r="D78" s="4">
        <v>30</v>
      </c>
      <c r="E78" s="4">
        <v>2</v>
      </c>
      <c r="F78" s="4">
        <v>1</v>
      </c>
      <c r="G78" s="4">
        <v>2.5</v>
      </c>
      <c r="H78" s="4">
        <v>0</v>
      </c>
      <c r="I78" s="4">
        <v>0</v>
      </c>
    </row>
    <row r="79" spans="1:9" s="7" customFormat="1" x14ac:dyDescent="0.25">
      <c r="A79" s="2" t="s">
        <v>21</v>
      </c>
      <c r="B79" s="4">
        <v>1</v>
      </c>
      <c r="C79" s="4">
        <v>10</v>
      </c>
      <c r="D79" s="4">
        <v>90</v>
      </c>
      <c r="E79" s="4">
        <v>0</v>
      </c>
      <c r="F79" s="4">
        <v>0</v>
      </c>
      <c r="G79" s="4">
        <v>9</v>
      </c>
      <c r="H79" s="4">
        <v>0</v>
      </c>
      <c r="I79" s="4">
        <v>0</v>
      </c>
    </row>
    <row r="80" spans="1:9" s="7" customFormat="1" x14ac:dyDescent="0.25">
      <c r="A80" s="6" t="s">
        <v>91</v>
      </c>
      <c r="B80" s="4">
        <v>1</v>
      </c>
      <c r="C80" s="4">
        <v>124</v>
      </c>
      <c r="D80" s="4">
        <v>70</v>
      </c>
      <c r="E80" s="4">
        <v>2</v>
      </c>
      <c r="F80" s="4">
        <v>11</v>
      </c>
      <c r="G80" s="4">
        <v>2.5</v>
      </c>
      <c r="H80" s="4">
        <v>0</v>
      </c>
      <c r="I80" s="4">
        <v>0</v>
      </c>
    </row>
    <row r="81" spans="1:9" s="7" customFormat="1" x14ac:dyDescent="0.25">
      <c r="A81" s="2" t="s">
        <v>35</v>
      </c>
      <c r="B81" s="4">
        <v>1</v>
      </c>
      <c r="C81" s="4">
        <v>56</v>
      </c>
      <c r="D81" s="4">
        <v>210</v>
      </c>
      <c r="E81" s="4">
        <v>8</v>
      </c>
      <c r="F81" s="4">
        <v>37</v>
      </c>
      <c r="G81" s="4">
        <v>2</v>
      </c>
      <c r="H81" s="4">
        <v>1</v>
      </c>
      <c r="I81" s="4">
        <v>2</v>
      </c>
    </row>
    <row r="82" spans="1:9" x14ac:dyDescent="0.25">
      <c r="A82" s="2" t="s">
        <v>35</v>
      </c>
      <c r="B82" s="4">
        <f t="shared" ref="B82:I82" si="3">(B81*3)</f>
        <v>3</v>
      </c>
      <c r="C82" s="4">
        <f t="shared" si="3"/>
        <v>168</v>
      </c>
      <c r="D82" s="4">
        <f t="shared" si="3"/>
        <v>630</v>
      </c>
      <c r="E82" s="4">
        <f t="shared" si="3"/>
        <v>24</v>
      </c>
      <c r="F82" s="4">
        <f t="shared" si="3"/>
        <v>111</v>
      </c>
      <c r="G82" s="4">
        <f t="shared" si="3"/>
        <v>6</v>
      </c>
      <c r="H82" s="4">
        <f t="shared" si="3"/>
        <v>3</v>
      </c>
      <c r="I82" s="4">
        <f t="shared" si="3"/>
        <v>6</v>
      </c>
    </row>
    <row r="83" spans="1:9" x14ac:dyDescent="0.25">
      <c r="A83" s="6" t="s">
        <v>91</v>
      </c>
      <c r="B83" s="4">
        <f>(B80*2)</f>
        <v>2</v>
      </c>
      <c r="C83" s="4">
        <f t="shared" ref="C83:I83" si="4">(C80*2)</f>
        <v>248</v>
      </c>
      <c r="D83" s="4">
        <f t="shared" si="4"/>
        <v>140</v>
      </c>
      <c r="E83" s="4">
        <f t="shared" si="4"/>
        <v>4</v>
      </c>
      <c r="F83" s="4">
        <f t="shared" si="4"/>
        <v>22</v>
      </c>
      <c r="G83" s="4">
        <f t="shared" si="4"/>
        <v>5</v>
      </c>
      <c r="H83" s="4">
        <f t="shared" si="4"/>
        <v>0</v>
      </c>
      <c r="I83" s="4">
        <f t="shared" si="4"/>
        <v>0</v>
      </c>
    </row>
    <row r="84" spans="1:9" x14ac:dyDescent="0.25">
      <c r="A84" s="2" t="s">
        <v>20</v>
      </c>
      <c r="B84" s="4">
        <v>1</v>
      </c>
      <c r="C84" s="4">
        <v>100</v>
      </c>
      <c r="D84" s="4">
        <v>40</v>
      </c>
      <c r="E84" s="4">
        <v>1.1000000000000001</v>
      </c>
      <c r="F84" s="4">
        <v>9.3000000000000007</v>
      </c>
      <c r="G84" s="4">
        <v>0.1</v>
      </c>
      <c r="H84" s="4">
        <v>4.2</v>
      </c>
      <c r="I84" s="4">
        <v>1.7</v>
      </c>
    </row>
    <row r="85" spans="1:9" x14ac:dyDescent="0.25">
      <c r="A85" s="2" t="s">
        <v>21</v>
      </c>
      <c r="B85" s="4">
        <f>(B79*2.5)</f>
        <v>2.5</v>
      </c>
      <c r="C85" s="4">
        <f t="shared" ref="C85:I85" si="5">(C79*2.5)</f>
        <v>25</v>
      </c>
      <c r="D85" s="4">
        <f t="shared" si="5"/>
        <v>225</v>
      </c>
      <c r="E85" s="4">
        <f t="shared" si="5"/>
        <v>0</v>
      </c>
      <c r="F85" s="4">
        <f t="shared" si="5"/>
        <v>0</v>
      </c>
      <c r="G85" s="4">
        <f t="shared" si="5"/>
        <v>22.5</v>
      </c>
      <c r="H85" s="4">
        <f t="shared" si="5"/>
        <v>0</v>
      </c>
      <c r="I85" s="4">
        <f t="shared" si="5"/>
        <v>0</v>
      </c>
    </row>
    <row r="86" spans="1:9" x14ac:dyDescent="0.25">
      <c r="A86" s="6" t="s">
        <v>92</v>
      </c>
      <c r="B86" s="4">
        <f>(B78*2)</f>
        <v>2</v>
      </c>
      <c r="C86" s="4">
        <f t="shared" ref="C86:I86" si="6">(C78*2)</f>
        <v>70</v>
      </c>
      <c r="D86" s="4">
        <f t="shared" si="6"/>
        <v>60</v>
      </c>
      <c r="E86" s="4">
        <f t="shared" si="6"/>
        <v>4</v>
      </c>
      <c r="F86" s="4">
        <f t="shared" si="6"/>
        <v>2</v>
      </c>
      <c r="G86" s="4">
        <f t="shared" si="6"/>
        <v>5</v>
      </c>
      <c r="H86" s="4">
        <f t="shared" si="6"/>
        <v>0</v>
      </c>
      <c r="I86" s="4">
        <f t="shared" si="6"/>
        <v>0</v>
      </c>
    </row>
    <row r="87" spans="1:9" x14ac:dyDescent="0.25">
      <c r="A87" s="2" t="s">
        <v>93</v>
      </c>
      <c r="B87" s="4">
        <v>3</v>
      </c>
      <c r="C87" s="4">
        <f>SUM(C82:C86)</f>
        <v>611</v>
      </c>
      <c r="D87" s="4">
        <f t="shared" ref="D87:I87" si="7">SUM(D82:D86)</f>
        <v>1095</v>
      </c>
      <c r="E87" s="4">
        <f t="shared" si="7"/>
        <v>33.1</v>
      </c>
      <c r="F87" s="4">
        <f t="shared" si="7"/>
        <v>144.30000000000001</v>
      </c>
      <c r="G87" s="4">
        <f t="shared" si="7"/>
        <v>38.6</v>
      </c>
      <c r="H87" s="4">
        <f t="shared" si="7"/>
        <v>7.2</v>
      </c>
      <c r="I87" s="4">
        <f t="shared" si="7"/>
        <v>7.7</v>
      </c>
    </row>
    <row r="88" spans="1:9" x14ac:dyDescent="0.25">
      <c r="A88" s="26" t="s">
        <v>93</v>
      </c>
      <c r="B88" s="27">
        <f>(B87/3)</f>
        <v>1</v>
      </c>
      <c r="C88" s="28">
        <f t="shared" ref="C88:I88" si="8">(C87/3)</f>
        <v>203.66666666666666</v>
      </c>
      <c r="D88" s="28">
        <f t="shared" si="8"/>
        <v>365</v>
      </c>
      <c r="E88" s="28">
        <f t="shared" si="8"/>
        <v>11.033333333333333</v>
      </c>
      <c r="F88" s="28">
        <f t="shared" si="8"/>
        <v>48.1</v>
      </c>
      <c r="G88" s="28">
        <f t="shared" si="8"/>
        <v>12.866666666666667</v>
      </c>
      <c r="H88" s="28">
        <f t="shared" si="8"/>
        <v>2.4</v>
      </c>
      <c r="I88" s="28">
        <f t="shared" si="8"/>
        <v>2.5666666666666669</v>
      </c>
    </row>
    <row r="89" spans="1:9" x14ac:dyDescent="0.25">
      <c r="A89" s="6" t="s">
        <v>94</v>
      </c>
      <c r="B89" s="4">
        <f t="shared" ref="B89:I89" si="9">(B35*2)</f>
        <v>2</v>
      </c>
      <c r="C89" s="4">
        <f t="shared" si="9"/>
        <v>168</v>
      </c>
      <c r="D89" s="4">
        <f t="shared" si="9"/>
        <v>220</v>
      </c>
      <c r="E89" s="4">
        <f t="shared" si="9"/>
        <v>34</v>
      </c>
      <c r="F89" s="4">
        <f t="shared" si="9"/>
        <v>4</v>
      </c>
      <c r="G89" s="4">
        <f t="shared" si="9"/>
        <v>7</v>
      </c>
      <c r="H89" s="4">
        <f t="shared" si="9"/>
        <v>0</v>
      </c>
      <c r="I89" s="4">
        <f t="shared" si="9"/>
        <v>0</v>
      </c>
    </row>
    <row r="90" spans="1:9" x14ac:dyDescent="0.25">
      <c r="A90" s="7"/>
      <c r="B90" s="7"/>
      <c r="C90" s="25">
        <f>SUM(C88:C89)</f>
        <v>371.66666666666663</v>
      </c>
      <c r="D90" s="25">
        <f t="shared" ref="D90:I90" si="10">SUM(D88:D89)</f>
        <v>585</v>
      </c>
      <c r="E90" s="25">
        <f t="shared" si="10"/>
        <v>45.033333333333331</v>
      </c>
      <c r="F90" s="25">
        <f t="shared" si="10"/>
        <v>52.1</v>
      </c>
      <c r="G90" s="25">
        <f t="shared" si="10"/>
        <v>19.866666666666667</v>
      </c>
      <c r="H90" s="25">
        <f t="shared" si="10"/>
        <v>2.4</v>
      </c>
      <c r="I90" s="25">
        <f t="shared" si="10"/>
        <v>2.5666666666666669</v>
      </c>
    </row>
    <row r="92" spans="1:9" x14ac:dyDescent="0.25">
      <c r="A92" s="6" t="s">
        <v>97</v>
      </c>
      <c r="B92" s="4">
        <v>1</v>
      </c>
      <c r="C92" s="4">
        <v>227</v>
      </c>
      <c r="D92" s="4">
        <v>290</v>
      </c>
      <c r="E92" s="4">
        <v>37</v>
      </c>
      <c r="F92" s="4">
        <v>6.5</v>
      </c>
      <c r="G92" s="4">
        <v>11.5</v>
      </c>
      <c r="H92" s="4">
        <v>0</v>
      </c>
      <c r="I92" s="4">
        <v>0</v>
      </c>
    </row>
    <row r="93" spans="1:9" x14ac:dyDescent="0.25">
      <c r="A93" s="6" t="s">
        <v>98</v>
      </c>
      <c r="B93" s="4">
        <v>1</v>
      </c>
      <c r="C93" s="4">
        <v>84</v>
      </c>
      <c r="D93" s="4">
        <v>300</v>
      </c>
      <c r="E93" s="4">
        <v>10.5</v>
      </c>
      <c r="F93" s="4">
        <v>61</v>
      </c>
      <c r="G93" s="4">
        <v>1.5</v>
      </c>
      <c r="H93" s="4">
        <v>0</v>
      </c>
      <c r="I93" s="4">
        <v>0</v>
      </c>
    </row>
    <row r="94" spans="1:9" x14ac:dyDescent="0.25">
      <c r="A94" s="30" t="s">
        <v>99</v>
      </c>
      <c r="B94" s="31">
        <v>1</v>
      </c>
      <c r="C94" s="31">
        <f>SUM(C92:C93)</f>
        <v>311</v>
      </c>
      <c r="D94" s="31">
        <f>SUM(D92:D93)</f>
        <v>590</v>
      </c>
      <c r="E94" s="31">
        <f t="shared" ref="E94:I94" si="11">SUM(E92:E93)</f>
        <v>47.5</v>
      </c>
      <c r="F94" s="31">
        <f t="shared" si="11"/>
        <v>67.5</v>
      </c>
      <c r="G94" s="31">
        <f t="shared" si="11"/>
        <v>13</v>
      </c>
      <c r="H94" s="31">
        <f t="shared" si="11"/>
        <v>0</v>
      </c>
      <c r="I94" s="31">
        <f t="shared" si="11"/>
        <v>0</v>
      </c>
    </row>
    <row r="96" spans="1:9" x14ac:dyDescent="0.25">
      <c r="A96" s="6" t="s">
        <v>101</v>
      </c>
      <c r="B96" s="4">
        <v>4</v>
      </c>
      <c r="C96" s="4">
        <f>(C41*4)</f>
        <v>448</v>
      </c>
      <c r="D96" s="4">
        <f t="shared" ref="D96:I96" si="12">(D41*4)</f>
        <v>600</v>
      </c>
      <c r="E96" s="4">
        <f t="shared" si="12"/>
        <v>80</v>
      </c>
      <c r="F96" s="4">
        <f t="shared" si="12"/>
        <v>0</v>
      </c>
      <c r="G96" s="4">
        <f t="shared" si="12"/>
        <v>32</v>
      </c>
      <c r="H96" s="4">
        <f t="shared" si="12"/>
        <v>0</v>
      </c>
      <c r="I96" s="4">
        <f t="shared" si="12"/>
        <v>0</v>
      </c>
    </row>
    <row r="97" spans="1:9" x14ac:dyDescent="0.25">
      <c r="A97" s="6" t="s">
        <v>20</v>
      </c>
      <c r="B97" s="4">
        <v>1.5</v>
      </c>
      <c r="C97" s="4">
        <v>150</v>
      </c>
      <c r="D97" s="4">
        <f t="shared" ref="D97:I97" si="13">(D14*1.5)</f>
        <v>60</v>
      </c>
      <c r="E97" s="4">
        <f t="shared" si="13"/>
        <v>1.6500000000000001</v>
      </c>
      <c r="F97" s="4">
        <f t="shared" si="13"/>
        <v>13.950000000000001</v>
      </c>
      <c r="G97" s="4">
        <f t="shared" si="13"/>
        <v>0.15000000000000002</v>
      </c>
      <c r="H97" s="4">
        <f t="shared" si="13"/>
        <v>6.3000000000000007</v>
      </c>
      <c r="I97" s="4">
        <f t="shared" si="13"/>
        <v>2.5499999999999998</v>
      </c>
    </row>
    <row r="98" spans="1:9" x14ac:dyDescent="0.25">
      <c r="A98" s="6" t="s">
        <v>102</v>
      </c>
      <c r="B98" s="4">
        <v>2</v>
      </c>
      <c r="C98" s="4">
        <f>(C42*2)</f>
        <v>60</v>
      </c>
      <c r="D98" s="4">
        <f t="shared" ref="D98:I98" si="14">(D42*2)</f>
        <v>220</v>
      </c>
      <c r="E98" s="4">
        <f t="shared" si="14"/>
        <v>8</v>
      </c>
      <c r="F98" s="4">
        <f t="shared" si="14"/>
        <v>44</v>
      </c>
      <c r="G98" s="4">
        <f t="shared" si="14"/>
        <v>3</v>
      </c>
      <c r="H98" s="4">
        <f t="shared" si="14"/>
        <v>0</v>
      </c>
      <c r="I98" s="4">
        <f t="shared" si="14"/>
        <v>0</v>
      </c>
    </row>
    <row r="99" spans="1:9" x14ac:dyDescent="0.25">
      <c r="A99" s="5" t="s">
        <v>103</v>
      </c>
      <c r="B99" s="3">
        <v>1</v>
      </c>
      <c r="C99" s="3">
        <v>219</v>
      </c>
      <c r="D99" s="3">
        <v>293</v>
      </c>
      <c r="E99" s="3">
        <v>30</v>
      </c>
      <c r="F99" s="3">
        <v>19</v>
      </c>
      <c r="G99" s="3">
        <v>12</v>
      </c>
      <c r="H99" s="3">
        <v>2</v>
      </c>
      <c r="I99" s="3">
        <v>1</v>
      </c>
    </row>
    <row r="102" spans="1:9" x14ac:dyDescent="0.25">
      <c r="A102" s="2" t="s">
        <v>20</v>
      </c>
      <c r="B102" s="4">
        <v>1</v>
      </c>
      <c r="C102" s="4">
        <v>100</v>
      </c>
      <c r="D102" s="4">
        <v>40</v>
      </c>
      <c r="E102" s="4">
        <v>1.1000000000000001</v>
      </c>
      <c r="F102" s="4">
        <v>9.3000000000000007</v>
      </c>
      <c r="G102" s="4">
        <v>0.1</v>
      </c>
      <c r="H102" s="4">
        <v>4.2</v>
      </c>
      <c r="I102" s="4">
        <v>1.7</v>
      </c>
    </row>
    <row r="103" spans="1:9" x14ac:dyDescent="0.25">
      <c r="A103" s="2" t="s">
        <v>35</v>
      </c>
      <c r="B103" s="4">
        <v>1</v>
      </c>
      <c r="C103" s="4">
        <v>56</v>
      </c>
      <c r="D103" s="4">
        <v>210</v>
      </c>
      <c r="E103" s="4">
        <v>8</v>
      </c>
      <c r="F103" s="4">
        <v>37</v>
      </c>
      <c r="G103" s="4">
        <v>2</v>
      </c>
      <c r="H103" s="4">
        <v>1</v>
      </c>
      <c r="I103" s="4">
        <v>2</v>
      </c>
    </row>
    <row r="104" spans="1:9" x14ac:dyDescent="0.25">
      <c r="A104" s="2" t="s">
        <v>21</v>
      </c>
      <c r="B104" s="4">
        <v>1</v>
      </c>
      <c r="C104" s="4">
        <v>10</v>
      </c>
      <c r="D104" s="4">
        <v>90</v>
      </c>
      <c r="E104" s="4">
        <v>0</v>
      </c>
      <c r="F104" s="4">
        <v>0</v>
      </c>
      <c r="G104" s="4">
        <v>9</v>
      </c>
      <c r="H104" s="4">
        <v>0</v>
      </c>
      <c r="I104" s="4">
        <v>0</v>
      </c>
    </row>
    <row r="105" spans="1:9" x14ac:dyDescent="0.25">
      <c r="A105" s="6" t="s">
        <v>91</v>
      </c>
      <c r="B105" s="4">
        <v>1</v>
      </c>
      <c r="C105" s="4">
        <v>124</v>
      </c>
      <c r="D105" s="4">
        <v>70</v>
      </c>
      <c r="E105" s="4">
        <v>2</v>
      </c>
      <c r="F105" s="4">
        <v>11</v>
      </c>
      <c r="G105" s="4">
        <v>2.5</v>
      </c>
      <c r="H105" s="4">
        <v>0</v>
      </c>
      <c r="I105" s="4">
        <v>0</v>
      </c>
    </row>
    <row r="106" spans="1:9" x14ac:dyDescent="0.25">
      <c r="A106" s="2" t="s">
        <v>108</v>
      </c>
      <c r="B106" s="13">
        <v>3</v>
      </c>
      <c r="C106" s="13">
        <f>(C102)+(C103*3) +(C104*3.3)+(C105*3)</f>
        <v>673</v>
      </c>
      <c r="D106" s="13">
        <f t="shared" ref="D106:I106" si="15">(D102)+(D103*3) +(D104*3.3)+(D105*3)</f>
        <v>1177</v>
      </c>
      <c r="E106" s="13">
        <f t="shared" si="15"/>
        <v>31.1</v>
      </c>
      <c r="F106" s="13">
        <f t="shared" si="15"/>
        <v>153.30000000000001</v>
      </c>
      <c r="G106" s="13">
        <f t="shared" si="15"/>
        <v>43.3</v>
      </c>
      <c r="H106" s="13">
        <f t="shared" si="15"/>
        <v>7.2</v>
      </c>
      <c r="I106" s="13">
        <f t="shared" si="15"/>
        <v>7.7</v>
      </c>
    </row>
    <row r="107" spans="1:9" x14ac:dyDescent="0.25">
      <c r="A107" s="1" t="s">
        <v>107</v>
      </c>
      <c r="B107" s="3">
        <v>1</v>
      </c>
      <c r="C107" s="32">
        <f>(C106/3)</f>
        <v>224.33333333333334</v>
      </c>
      <c r="D107" s="32">
        <f t="shared" ref="D107:I107" si="16">(D106/3)</f>
        <v>392.33333333333331</v>
      </c>
      <c r="E107" s="32">
        <f t="shared" si="16"/>
        <v>10.366666666666667</v>
      </c>
      <c r="F107" s="32">
        <f t="shared" si="16"/>
        <v>51.1</v>
      </c>
      <c r="G107" s="32">
        <f t="shared" si="16"/>
        <v>14.433333333333332</v>
      </c>
      <c r="H107" s="32">
        <f t="shared" si="16"/>
        <v>2.4</v>
      </c>
      <c r="I107" s="32">
        <f t="shared" si="16"/>
        <v>2.5666666666666669</v>
      </c>
    </row>
    <row r="110" spans="1:9" x14ac:dyDescent="0.25">
      <c r="A110" s="2" t="s">
        <v>107</v>
      </c>
      <c r="B110" s="4">
        <v>1</v>
      </c>
      <c r="C110" s="13">
        <v>224.33333333333334</v>
      </c>
      <c r="D110" s="13">
        <v>392.33333333333331</v>
      </c>
      <c r="E110" s="13">
        <v>10.366666666666667</v>
      </c>
      <c r="F110" s="13">
        <v>51.1</v>
      </c>
      <c r="G110" s="13">
        <v>14.433333333333332</v>
      </c>
      <c r="H110" s="13">
        <v>2.4</v>
      </c>
      <c r="I110" s="13">
        <v>2.5666666666666669</v>
      </c>
    </row>
    <row r="111" spans="1:9" x14ac:dyDescent="0.25">
      <c r="A111" s="2" t="s">
        <v>103</v>
      </c>
      <c r="B111" s="4">
        <v>1</v>
      </c>
      <c r="C111" s="4">
        <v>219</v>
      </c>
      <c r="D111" s="4">
        <v>293</v>
      </c>
      <c r="E111" s="4">
        <v>30</v>
      </c>
      <c r="F111" s="4">
        <v>19</v>
      </c>
      <c r="G111" s="4">
        <v>12</v>
      </c>
      <c r="H111" s="4">
        <v>2</v>
      </c>
      <c r="I111" s="4">
        <v>1</v>
      </c>
    </row>
    <row r="112" spans="1:9" x14ac:dyDescent="0.25">
      <c r="A112" s="1" t="s">
        <v>109</v>
      </c>
      <c r="B112" s="4">
        <v>1</v>
      </c>
      <c r="C112" s="13">
        <f>SUM(C110:C111)</f>
        <v>443.33333333333337</v>
      </c>
      <c r="D112" s="13">
        <f t="shared" ref="D112:I112" si="17">SUM(D110:D111)</f>
        <v>685.33333333333326</v>
      </c>
      <c r="E112" s="13">
        <f t="shared" si="17"/>
        <v>40.366666666666667</v>
      </c>
      <c r="F112" s="13">
        <f t="shared" si="17"/>
        <v>70.099999999999994</v>
      </c>
      <c r="G112" s="13">
        <f t="shared" si="17"/>
        <v>26.43333333333333</v>
      </c>
      <c r="H112" s="13">
        <f t="shared" si="17"/>
        <v>4.4000000000000004</v>
      </c>
      <c r="I112" s="13">
        <f t="shared" si="17"/>
        <v>3.5666666666666669</v>
      </c>
    </row>
    <row r="115" spans="1:9" x14ac:dyDescent="0.25">
      <c r="A115" s="6" t="s">
        <v>94</v>
      </c>
      <c r="B115" s="37">
        <v>3</v>
      </c>
      <c r="C115" s="4">
        <f>(C35*3)</f>
        <v>252</v>
      </c>
      <c r="D115" s="4">
        <f t="shared" ref="D115:I115" si="18">(D35*3)</f>
        <v>330</v>
      </c>
      <c r="E115" s="4">
        <f t="shared" si="18"/>
        <v>51</v>
      </c>
      <c r="F115" s="4">
        <f t="shared" si="18"/>
        <v>6</v>
      </c>
      <c r="G115" s="4">
        <f t="shared" si="18"/>
        <v>10.5</v>
      </c>
      <c r="H115" s="4">
        <f t="shared" si="18"/>
        <v>0</v>
      </c>
      <c r="I115" s="4">
        <f t="shared" si="18"/>
        <v>0</v>
      </c>
    </row>
    <row r="116" spans="1:9" x14ac:dyDescent="0.25">
      <c r="A116" s="6" t="s">
        <v>110</v>
      </c>
      <c r="B116" s="4">
        <v>1</v>
      </c>
      <c r="C116" s="4">
        <v>29</v>
      </c>
      <c r="D116" s="4">
        <v>140</v>
      </c>
      <c r="E116" s="4">
        <v>1</v>
      </c>
      <c r="F116" s="4">
        <v>21</v>
      </c>
      <c r="G116" s="4">
        <v>6</v>
      </c>
      <c r="H116" s="4">
        <v>0</v>
      </c>
      <c r="I116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CookBook</vt:lpstr>
      <vt:lpstr>Dietary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Gumgaonkar</dc:creator>
  <cp:lastModifiedBy>Tejas Gumgaonkar</cp:lastModifiedBy>
  <dcterms:created xsi:type="dcterms:W3CDTF">2025-05-26T02:01:25Z</dcterms:created>
  <dcterms:modified xsi:type="dcterms:W3CDTF">2025-07-10T22:37:24Z</dcterms:modified>
</cp:coreProperties>
</file>