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061c43243eaf3e4/"/>
    </mc:Choice>
  </mc:AlternateContent>
  <xr:revisionPtr revIDLastSave="0" documentId="8_{978B1A2F-36FF-42B3-86BF-688227EA4E1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set - Practical" sheetId="1" r:id="rId1"/>
    <sheet name="Tasks" sheetId="2" r:id="rId2"/>
  </sheets>
  <definedNames>
    <definedName name="_xlnm._FilterDatabase" localSheetId="0" hidden="1">'Sample Dataset - Practical'!$A$1:$G$11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2" i="1" l="1"/>
  <c r="H19" i="1"/>
  <c r="Y8" i="1"/>
  <c r="X8" i="1"/>
  <c r="W8" i="1"/>
  <c r="V8" i="1"/>
  <c r="U8" i="1"/>
  <c r="T8" i="1"/>
  <c r="N22" i="1"/>
  <c r="N20" i="1"/>
  <c r="O20" i="1"/>
  <c r="N18" i="1"/>
  <c r="O18" i="1"/>
  <c r="P2" i="1"/>
  <c r="O2" i="1"/>
  <c r="N2" i="1" a="1"/>
  <c r="N2" i="1" s="1"/>
  <c r="M2" i="1" a="1"/>
  <c r="M2" i="1" s="1"/>
  <c r="Q2" i="1" s="1"/>
  <c r="L2" i="1"/>
  <c r="K2" i="1"/>
  <c r="J2" i="1"/>
  <c r="I2" i="1"/>
  <c r="H2" i="1"/>
  <c r="C16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<sst xmlns="http://schemas.openxmlformats.org/spreadsheetml/2006/main" count="105" uniqueCount="72">
  <si>
    <t>ID</t>
  </si>
  <si>
    <t>Name</t>
  </si>
  <si>
    <t>Age</t>
  </si>
  <si>
    <t>Gender</t>
  </si>
  <si>
    <t>City</t>
  </si>
  <si>
    <t>Subject</t>
  </si>
  <si>
    <t>Marks</t>
  </si>
  <si>
    <t>Tara</t>
  </si>
  <si>
    <t>F</t>
  </si>
  <si>
    <t>Kolkata</t>
  </si>
  <si>
    <t>Science</t>
  </si>
  <si>
    <t>Sneha</t>
  </si>
  <si>
    <t>Chennai</t>
  </si>
  <si>
    <t>Pooja</t>
  </si>
  <si>
    <t>Mumbai</t>
  </si>
  <si>
    <t>English</t>
  </si>
  <si>
    <t>Aditi</t>
  </si>
  <si>
    <t>Math</t>
  </si>
  <si>
    <t>Meera</t>
  </si>
  <si>
    <t>Pune</t>
  </si>
  <si>
    <t>Raj</t>
  </si>
  <si>
    <t>M</t>
  </si>
  <si>
    <t>Rohan</t>
  </si>
  <si>
    <t>Delhi</t>
  </si>
  <si>
    <t>Arjun</t>
  </si>
  <si>
    <t>Aman</t>
  </si>
  <si>
    <t>Karan</t>
  </si>
  <si>
    <t>Task Set 1 – Basic Formulas</t>
  </si>
  <si>
    <t>Task Set 2 – Sorting, Filtering &amp; Formatting</t>
  </si>
  <si>
    <t>Task Set 3 – Logical Functions</t>
  </si>
  <si>
    <t>Find total marks of all students → SUM</t>
  </si>
  <si>
    <t>Sort students by marks (highest to lowest).</t>
  </si>
  <si>
    <t>Add a “Result” column → Pass/Fail using IF.</t>
  </si>
  <si>
    <t>Find average marks → AVERAGE</t>
  </si>
  <si>
    <t>Filter only “Delhi” students.</t>
  </si>
  <si>
    <t>Add a “Grade” column → Nested IF (&gt;=90 A, &gt;=75 B, &gt;=60 C, else D).</t>
  </si>
  <si>
    <t>Find highest &amp; lowest marks → MAX, MIN</t>
  </si>
  <si>
    <t>Use conditional formatting to highlight:</t>
  </si>
  <si>
    <t>Count number of students → COUNT</t>
  </si>
  <si>
    <t>Marks &lt; 50 in red</t>
  </si>
  <si>
    <t>Marks &gt; 90 in green</t>
  </si>
  <si>
    <t>Task Set 4 – Conditional Functions</t>
  </si>
  <si>
    <t>Task Set 5 – Lookups</t>
  </si>
  <si>
    <t>Case Study Practical:</t>
  </si>
  <si>
    <t>Find total marks scored by Delhi students → SUMIF.</t>
  </si>
  <si>
    <t>Use VLOOKUP → Enter Student ID, return Name + Marks.</t>
  </si>
  <si>
    <t>Who is the highest scorer by city?</t>
  </si>
  <si>
    <t>Count number of female students → COUNTIF.</t>
  </si>
  <si>
    <t>Use HLOOKUP → Fetch marks from subject row.</t>
  </si>
  <si>
    <t>How many students passed?</t>
  </si>
  <si>
    <t>Try XLOOKUP → Student ID → City.</t>
  </si>
  <si>
    <t>Fetch details of Student ID = 107 (Pooja).</t>
  </si>
  <si>
    <t>Create a summary table: City vs Average Marks.</t>
  </si>
  <si>
    <t xml:space="preserve">Average </t>
  </si>
  <si>
    <t>max</t>
  </si>
  <si>
    <t>min</t>
  </si>
  <si>
    <t xml:space="preserve">number of students </t>
  </si>
  <si>
    <t>total marks All Students</t>
  </si>
  <si>
    <t>Result</t>
  </si>
  <si>
    <t xml:space="preserve">Grade </t>
  </si>
  <si>
    <t xml:space="preserve">Total Marks Of Delhi </t>
  </si>
  <si>
    <t xml:space="preserve">Number Of Females </t>
  </si>
  <si>
    <t xml:space="preserve">enter id </t>
  </si>
  <si>
    <t xml:space="preserve">name </t>
  </si>
  <si>
    <t>subject</t>
  </si>
  <si>
    <t>marks</t>
  </si>
  <si>
    <t>city</t>
  </si>
  <si>
    <t>enter id</t>
  </si>
  <si>
    <t>students pass</t>
  </si>
  <si>
    <t xml:space="preserve">average marks </t>
  </si>
  <si>
    <t xml:space="preserve">SUMMARY TABLE </t>
  </si>
  <si>
    <t>highest scorer by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</si>
</sst>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Times New Roman"/>
    </font>
    <font>
      <sz val="10"/>
      <color theme="1"/>
      <name val="Times New Roman"/>
    </font>
    <font>
      <b/>
      <sz val="18"/>
      <color theme="1"/>
      <name val="Arial"/>
      <scheme val="minor"/>
    </font>
    <font>
      <sz val="10"/>
      <color theme="1"/>
      <name val="Arial"/>
      <scheme val="minor"/>
    </font>
    <font>
      <b/>
      <sz val="14"/>
      <color theme="1"/>
      <name val="Arial"/>
      <scheme val="minor"/>
    </font>
    <font>
      <b/>
      <sz val="14"/>
      <color theme="1"/>
      <name val="Times New Roman"/>
    </font>
    <font>
      <b/>
      <sz val="11"/>
      <color theme="1"/>
      <name val="Times New Roman"/>
    </font>
    <font>
      <sz val="11"/>
      <color theme="1"/>
      <name val="Times New Roman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7" fillId="0" borderId="3" xfId="0" applyFont="1" applyBorder="1"/>
    <xf numFmtId="0" fontId="8" fillId="0" borderId="4" xfId="0" applyFont="1" applyBorder="1"/>
    <xf numFmtId="0" fontId="2" fillId="0" borderId="5" xfId="0" applyFont="1" applyBorder="1"/>
    <xf numFmtId="0" fontId="8" fillId="0" borderId="5" xfId="0" applyFont="1" applyBorder="1"/>
    <xf numFmtId="0" fontId="2" fillId="0" borderId="6" xfId="0" applyFont="1" applyBorder="1"/>
    <xf numFmtId="0" fontId="8" fillId="0" borderId="7" xfId="0" applyFont="1" applyBorder="1"/>
    <xf numFmtId="0" fontId="8" fillId="0" borderId="6" xfId="0" applyFont="1" applyBorder="1"/>
    <xf numFmtId="0" fontId="2" fillId="0" borderId="8" xfId="0" applyFont="1" applyBorder="1"/>
    <xf numFmtId="0" fontId="2" fillId="0" borderId="7" xfId="0" applyFont="1" applyBorder="1"/>
    <xf numFmtId="0" fontId="8" fillId="0" borderId="0" xfId="0" applyFont="1"/>
    <xf numFmtId="0" fontId="6" fillId="0" borderId="0" xfId="0" applyFont="1"/>
    <xf numFmtId="0" fontId="9" fillId="2" borderId="0" xfId="0" applyFont="1" applyFill="1" applyAlignment="1">
      <alignment horizontal="center" vertical="center"/>
    </xf>
    <xf numFmtId="3" fontId="0" fillId="0" borderId="0" xfId="0" applyNumberFormat="1"/>
    <xf numFmtId="0" fontId="10" fillId="0" borderId="0" xfId="0" applyFont="1"/>
    <xf numFmtId="0" fontId="9" fillId="2" borderId="0" xfId="0" applyFont="1" applyFill="1"/>
    <xf numFmtId="0" fontId="11" fillId="3" borderId="0" xfId="0" applyFont="1" applyFill="1" applyAlignment="1">
      <alignment horizontal="center" vertical="center"/>
    </xf>
    <xf numFmtId="0" fontId="12" fillId="0" borderId="0" xfId="0" applyFont="1"/>
    <xf numFmtId="0" fontId="13" fillId="3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996"/>
  <sheetViews>
    <sheetView tabSelected="1" workbookViewId="0">
      <selection activeCell="K15" sqref="K15"/>
    </sheetView>
  </sheetViews>
  <sheetFormatPr defaultColWidth="12.6640625" defaultRowHeight="15.75" customHeight="1" x14ac:dyDescent="0.25"/>
  <cols>
    <col min="8" max="8" width="20.33203125" customWidth="1"/>
    <col min="12" max="12" width="16.6640625" customWidth="1"/>
    <col min="15" max="15" width="17.88671875" customWidth="1"/>
    <col min="16" max="16" width="18.109375" customWidth="1"/>
  </cols>
  <sheetData>
    <row r="1" spans="1:2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1" t="s">
        <v>57</v>
      </c>
      <c r="I1" s="21" t="s">
        <v>53</v>
      </c>
      <c r="J1" s="21" t="s">
        <v>54</v>
      </c>
      <c r="K1" s="21" t="s">
        <v>55</v>
      </c>
      <c r="L1" s="21" t="s">
        <v>56</v>
      </c>
      <c r="M1" s="21" t="s">
        <v>58</v>
      </c>
      <c r="N1" s="24" t="s">
        <v>59</v>
      </c>
      <c r="O1" s="24" t="s">
        <v>60</v>
      </c>
      <c r="P1" s="24" t="s">
        <v>61</v>
      </c>
      <c r="Q1" s="24" t="s">
        <v>68</v>
      </c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>
        <v>109</v>
      </c>
      <c r="B2" s="2" t="s">
        <v>7</v>
      </c>
      <c r="C2" s="2">
        <v>21</v>
      </c>
      <c r="D2" s="2" t="s">
        <v>8</v>
      </c>
      <c r="E2" s="23" t="s">
        <v>9</v>
      </c>
      <c r="F2" s="2" t="s">
        <v>10</v>
      </c>
      <c r="G2" s="3">
        <v>95</v>
      </c>
      <c r="H2" s="22">
        <f>SUM(G2:G11)</f>
        <v>682</v>
      </c>
      <c r="I2" s="3">
        <f>AVERAGE(G2:G11)</f>
        <v>68.2</v>
      </c>
      <c r="J2" s="3">
        <f>MAX(G2:G11)</f>
        <v>95</v>
      </c>
      <c r="K2" s="3">
        <f>MIN(G2:G11)</f>
        <v>31</v>
      </c>
      <c r="L2" s="2">
        <f>COUNTA(B2:B11)</f>
        <v>10</v>
      </c>
      <c r="M2" s="2" t="str" cm="1">
        <f t="array" ref="M2:M12">IF(G2:G12&gt;35,"Pass","Fail")</f>
        <v>Pass</v>
      </c>
      <c r="N2" s="2" t="str" cm="1">
        <f t="array" ref="N2:N12" xml:space="preserve"> IF(G2:G12&gt;=90,"A",IF(G2:G12&gt;=75,"B",IF(G2:G12&gt;60,"C","D")))</f>
        <v>A</v>
      </c>
      <c r="O2" s="2">
        <f>SUMIF(E2:E11,"Delhi",G2:G12)</f>
        <v>126</v>
      </c>
      <c r="P2" s="2">
        <f>COUNTIF(D2:D11,"F")</f>
        <v>5</v>
      </c>
      <c r="Q2" s="2">
        <f>COUNTIF(_xlfn.ANCHORARRAY(M2),"Pass")</f>
        <v>8</v>
      </c>
      <c r="R2" s="2"/>
      <c r="S2" s="2"/>
      <c r="T2" s="2"/>
      <c r="U2" s="2"/>
      <c r="V2" s="2"/>
      <c r="W2" s="2"/>
      <c r="X2" s="2"/>
      <c r="Y2" s="2"/>
    </row>
    <row r="3" spans="1:25" x14ac:dyDescent="0.25">
      <c r="A3" s="3">
        <v>103</v>
      </c>
      <c r="B3" s="2" t="s">
        <v>11</v>
      </c>
      <c r="C3" s="2">
        <v>21</v>
      </c>
      <c r="D3" s="2" t="s">
        <v>8</v>
      </c>
      <c r="E3" s="2" t="s">
        <v>12</v>
      </c>
      <c r="F3" s="2" t="s">
        <v>10</v>
      </c>
      <c r="G3" s="3">
        <v>90</v>
      </c>
      <c r="I3" s="2"/>
      <c r="J3" s="2"/>
      <c r="K3" s="2"/>
      <c r="L3" s="2"/>
      <c r="M3" s="2" t="str">
        <v>Pass</v>
      </c>
      <c r="N3" s="2" t="str">
        <v>A</v>
      </c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3">
        <v>107</v>
      </c>
      <c r="B4" s="2" t="s">
        <v>13</v>
      </c>
      <c r="C4" s="2">
        <v>20</v>
      </c>
      <c r="D4" s="2" t="s">
        <v>8</v>
      </c>
      <c r="E4" s="2" t="s">
        <v>14</v>
      </c>
      <c r="F4" s="2" t="s">
        <v>15</v>
      </c>
      <c r="G4" s="3">
        <v>88</v>
      </c>
      <c r="I4" s="2"/>
      <c r="J4" s="2"/>
      <c r="K4" s="2"/>
      <c r="L4" s="2"/>
      <c r="M4" s="2" t="str">
        <v>Pass</v>
      </c>
      <c r="N4" s="2" t="str">
        <v>B</v>
      </c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3">
        <v>101</v>
      </c>
      <c r="B5" s="2" t="s">
        <v>16</v>
      </c>
      <c r="C5" s="2">
        <v>20</v>
      </c>
      <c r="D5" s="2" t="s">
        <v>8</v>
      </c>
      <c r="E5" s="2" t="s">
        <v>14</v>
      </c>
      <c r="F5" s="2" t="s">
        <v>17</v>
      </c>
      <c r="G5" s="3">
        <v>85</v>
      </c>
      <c r="I5" s="2"/>
      <c r="J5" s="2"/>
      <c r="K5" s="2"/>
      <c r="L5" s="2"/>
      <c r="M5" s="2" t="str">
        <v>Pass</v>
      </c>
      <c r="N5" s="2" t="str">
        <v>B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3">
        <v>108</v>
      </c>
      <c r="B6" s="2" t="s">
        <v>20</v>
      </c>
      <c r="C6" s="2">
        <v>23</v>
      </c>
      <c r="D6" s="2" t="s">
        <v>21</v>
      </c>
      <c r="E6" s="2" t="s">
        <v>12</v>
      </c>
      <c r="F6" s="2" t="s">
        <v>17</v>
      </c>
      <c r="G6" s="3">
        <v>73</v>
      </c>
      <c r="I6" s="2"/>
      <c r="J6" s="2"/>
      <c r="K6" s="2"/>
      <c r="L6" s="2"/>
      <c r="M6" s="2" t="str">
        <v>Pass</v>
      </c>
      <c r="N6" s="2" t="str">
        <v>C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15.75" customHeight="1" x14ac:dyDescent="0.4">
      <c r="A7" s="3">
        <v>102</v>
      </c>
      <c r="B7" s="2" t="s">
        <v>22</v>
      </c>
      <c r="C7" s="2">
        <v>22</v>
      </c>
      <c r="D7" s="2" t="s">
        <v>21</v>
      </c>
      <c r="E7" s="2" t="s">
        <v>23</v>
      </c>
      <c r="F7" s="2" t="s">
        <v>15</v>
      </c>
      <c r="G7" s="3">
        <v>72</v>
      </c>
      <c r="H7" s="4"/>
      <c r="I7" s="2"/>
      <c r="J7" s="2"/>
      <c r="K7" s="2"/>
      <c r="L7" s="2"/>
      <c r="M7" s="2" t="str">
        <v>Pass</v>
      </c>
      <c r="N7" s="2" t="str">
        <v>C</v>
      </c>
      <c r="O7" s="2"/>
      <c r="P7" s="2"/>
      <c r="Q7" s="2"/>
      <c r="R7" s="24" t="s">
        <v>62</v>
      </c>
      <c r="S7" s="24"/>
      <c r="T7" s="24" t="s">
        <v>1</v>
      </c>
      <c r="U7" s="24" t="s">
        <v>2</v>
      </c>
      <c r="V7" s="24" t="s">
        <v>3</v>
      </c>
      <c r="W7" s="24" t="s">
        <v>4</v>
      </c>
      <c r="X7" s="24" t="s">
        <v>5</v>
      </c>
      <c r="Y7" s="24" t="s">
        <v>6</v>
      </c>
    </row>
    <row r="8" spans="1:25" ht="15.75" customHeight="1" x14ac:dyDescent="0.4">
      <c r="A8" s="3">
        <v>110</v>
      </c>
      <c r="B8" s="2" t="s">
        <v>25</v>
      </c>
      <c r="C8" s="2">
        <v>22</v>
      </c>
      <c r="D8" s="2" t="s">
        <v>21</v>
      </c>
      <c r="E8" s="2" t="s">
        <v>19</v>
      </c>
      <c r="F8" s="2" t="s">
        <v>15</v>
      </c>
      <c r="G8" s="3">
        <v>62</v>
      </c>
      <c r="H8" s="4"/>
      <c r="I8" s="2"/>
      <c r="J8" s="2"/>
      <c r="K8" s="2"/>
      <c r="L8" s="2"/>
      <c r="M8" s="2" t="str">
        <v>Pass</v>
      </c>
      <c r="N8" s="2" t="str">
        <v>C</v>
      </c>
      <c r="O8" s="2"/>
      <c r="P8" s="2"/>
      <c r="Q8" s="2"/>
      <c r="R8" s="2">
        <v>107</v>
      </c>
      <c r="S8" s="24"/>
      <c r="T8" s="2" t="str">
        <f>VLOOKUP($R$8,$A$1:$G$11,2,FALSE)</f>
        <v>Pooja</v>
      </c>
      <c r="U8" s="2">
        <f>VLOOKUP($R$8,$A$1:$G$11,3,FALSE)</f>
        <v>20</v>
      </c>
      <c r="V8" s="2" t="str">
        <f>VLOOKUP($R$8,$A$1:$G$11,4,FALSE)</f>
        <v>F</v>
      </c>
      <c r="W8" s="2" t="str">
        <f>VLOOKUP($R$8,$A$1:$G$11,5,FALSE)</f>
        <v>Mumbai</v>
      </c>
      <c r="X8" s="2" t="str">
        <f>VLOOKUP($R$8,$A$1:$G$11,6,FALSE)</f>
        <v>English</v>
      </c>
      <c r="Y8" s="2">
        <f>VLOOKUP($R$8,$A$1:$G$11,7,FALSE)</f>
        <v>88</v>
      </c>
    </row>
    <row r="9" spans="1:25" ht="15.75" customHeight="1" x14ac:dyDescent="0.4">
      <c r="A9" s="3">
        <v>106</v>
      </c>
      <c r="B9" s="2" t="s">
        <v>26</v>
      </c>
      <c r="C9" s="2">
        <v>21</v>
      </c>
      <c r="D9" s="2" t="s">
        <v>21</v>
      </c>
      <c r="E9" s="2" t="s">
        <v>23</v>
      </c>
      <c r="F9" s="2" t="s">
        <v>10</v>
      </c>
      <c r="G9" s="3">
        <v>54</v>
      </c>
      <c r="H9" s="4"/>
      <c r="I9" s="2"/>
      <c r="J9" s="2"/>
      <c r="K9" s="2"/>
      <c r="L9" s="2"/>
      <c r="M9" s="2" t="str">
        <v>Pass</v>
      </c>
      <c r="N9" s="2" t="str">
        <v>D</v>
      </c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15.75" customHeight="1" x14ac:dyDescent="0.4">
      <c r="A10" s="3">
        <v>105</v>
      </c>
      <c r="B10" s="2" t="s">
        <v>18</v>
      </c>
      <c r="C10" s="2">
        <v>22</v>
      </c>
      <c r="D10" s="2" t="s">
        <v>8</v>
      </c>
      <c r="E10" s="2" t="s">
        <v>19</v>
      </c>
      <c r="F10" s="2" t="s">
        <v>15</v>
      </c>
      <c r="G10" s="3">
        <v>32</v>
      </c>
      <c r="H10" s="4"/>
      <c r="I10" s="2"/>
      <c r="J10" s="2"/>
      <c r="K10" s="2"/>
      <c r="L10" s="2"/>
      <c r="M10" s="2" t="str">
        <v>Fail</v>
      </c>
      <c r="N10" s="2" t="str">
        <v>D</v>
      </c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15.75" customHeight="1" x14ac:dyDescent="0.4">
      <c r="A11" s="3">
        <v>104</v>
      </c>
      <c r="B11" s="2" t="s">
        <v>24</v>
      </c>
      <c r="C11" s="2">
        <v>23</v>
      </c>
      <c r="D11" s="2" t="s">
        <v>21</v>
      </c>
      <c r="E11" s="2" t="s">
        <v>9</v>
      </c>
      <c r="F11" s="2" t="s">
        <v>17</v>
      </c>
      <c r="G11" s="3">
        <v>31</v>
      </c>
      <c r="H11" s="4"/>
      <c r="I11" s="2"/>
      <c r="J11" s="2"/>
      <c r="K11" s="2"/>
      <c r="L11" s="2"/>
      <c r="M11" s="2" t="str">
        <v>Fail</v>
      </c>
      <c r="N11" s="2" t="str">
        <v>D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 t="str">
        <v>Fail</v>
      </c>
      <c r="N12" s="2" t="str">
        <v>D</v>
      </c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3.2" x14ac:dyDescent="0.25">
      <c r="H15" s="2"/>
      <c r="I15" s="2"/>
      <c r="J15" s="2"/>
      <c r="K15" s="2"/>
      <c r="L15" s="2"/>
      <c r="M15" s="21" t="s">
        <v>62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C16" s="5">
        <f>AVERAGEIF(E2:E11,"Mumbai",G2:G11)</f>
        <v>86.5</v>
      </c>
      <c r="G16" s="25" t="s">
        <v>70</v>
      </c>
      <c r="H16" s="25"/>
      <c r="I16" s="2"/>
      <c r="J16" s="2"/>
      <c r="K16" s="2"/>
      <c r="L16" s="2"/>
      <c r="M16" s="2">
        <v>107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3.2" x14ac:dyDescent="0.25">
      <c r="G17" s="25"/>
      <c r="H17" s="25"/>
      <c r="I17" s="2"/>
      <c r="J17" s="2"/>
      <c r="K17" s="2"/>
      <c r="L17" s="2"/>
      <c r="M17" s="2"/>
      <c r="N17" s="21" t="s">
        <v>63</v>
      </c>
      <c r="O17" s="21" t="s">
        <v>64</v>
      </c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3.2" x14ac:dyDescent="0.25">
      <c r="G18" s="21" t="s">
        <v>66</v>
      </c>
      <c r="H18" s="21" t="s">
        <v>69</v>
      </c>
      <c r="I18" s="2"/>
      <c r="J18" s="27" t="s">
        <v>71</v>
      </c>
      <c r="K18" s="27"/>
      <c r="L18" s="2"/>
      <c r="M18" s="2"/>
      <c r="N18" s="2" t="str">
        <f>VLOOKUP(M16, A2:G11, 2, FALSE)</f>
        <v>Pooja</v>
      </c>
      <c r="O18" s="2" t="str">
        <f>VLOOKUP(M16, A2:G11, 6, FALSE)</f>
        <v>English</v>
      </c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3.2" x14ac:dyDescent="0.25">
      <c r="G19" s="26" t="s">
        <v>19</v>
      </c>
      <c r="H19" s="2">
        <f>AVERAGEIF(E1:E11,G19,G1:G11)</f>
        <v>47</v>
      </c>
      <c r="I19" s="2"/>
      <c r="J19" s="27"/>
      <c r="K19" s="27"/>
      <c r="L19" s="2"/>
      <c r="M19" s="2"/>
      <c r="N19" s="21" t="s">
        <v>65</v>
      </c>
      <c r="O19" s="21" t="s">
        <v>64</v>
      </c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3">
      <c r="A20" s="2"/>
      <c r="B20" s="2"/>
      <c r="C20" s="2"/>
      <c r="D20" s="2"/>
      <c r="E20" s="6"/>
      <c r="F20" s="2"/>
      <c r="G20" s="2"/>
      <c r="H20" s="2"/>
      <c r="I20" s="2"/>
      <c r="J20" s="27"/>
      <c r="K20" s="27"/>
      <c r="L20" s="2"/>
      <c r="M20" s="2"/>
      <c r="N20" s="2">
        <f>HLOOKUP("Marks", A1:G11, 11, FALSE)</f>
        <v>31</v>
      </c>
      <c r="O20" s="2" t="str">
        <f>HLOOKUP("Subject", A1:G11, 11, FALSE)</f>
        <v>Math</v>
      </c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3">
      <c r="A21" s="2"/>
      <c r="B21" s="2"/>
      <c r="C21" s="2"/>
      <c r="D21" s="2"/>
      <c r="E21" s="6"/>
      <c r="F21" s="2"/>
      <c r="G21" s="2"/>
      <c r="H21" s="2"/>
      <c r="I21" s="2"/>
      <c r="J21" s="21" t="s">
        <v>66</v>
      </c>
      <c r="K21" s="21" t="s">
        <v>65</v>
      </c>
      <c r="L21" s="2"/>
      <c r="M21" s="21" t="s">
        <v>67</v>
      </c>
      <c r="N21" s="21" t="s">
        <v>66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3">
      <c r="A22" s="2"/>
      <c r="B22" s="2"/>
      <c r="C22" s="2"/>
      <c r="D22" s="2"/>
      <c r="E22" s="6"/>
      <c r="F22" s="2"/>
      <c r="G22" s="2"/>
      <c r="H22" s="2"/>
      <c r="I22" s="2"/>
      <c r="J22" s="23" t="s">
        <v>9</v>
      </c>
      <c r="K22" s="2">
        <f>_xlfn.MAXIFS(G1:G11,E1:E11,J22)</f>
        <v>95</v>
      </c>
      <c r="L22" s="2"/>
      <c r="M22" s="2">
        <v>109</v>
      </c>
      <c r="N22" s="2" t="str">
        <f>_xlfn.XLOOKUP(M22,A1:A11,E1:E11)</f>
        <v>Kolkata</v>
      </c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3">
      <c r="A23" s="2"/>
      <c r="B23" s="2"/>
      <c r="C23" s="2"/>
      <c r="D23" s="2"/>
      <c r="E23" s="6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3">
      <c r="A24" s="2"/>
      <c r="B24" s="2"/>
      <c r="C24" s="2"/>
      <c r="D24" s="2"/>
      <c r="E24" s="6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3.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3.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3.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3.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3.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3.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3.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3.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3.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3.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3.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3.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3.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autoFilter ref="A1:G11" xr:uid="{00000000-0009-0000-0000-000000000000}">
    <sortState xmlns:xlrd2="http://schemas.microsoft.com/office/spreadsheetml/2017/richdata2" ref="A2:G11">
      <sortCondition descending="1" ref="G1:G11"/>
    </sortState>
  </autoFilter>
  <mergeCells count="2">
    <mergeCell ref="G16:H17"/>
    <mergeCell ref="J18:K20"/>
  </mergeCells>
  <conditionalFormatting sqref="G2:G12">
    <cfRule type="cellIs" dxfId="3" priority="1" operator="greaterThan">
      <formula>90</formula>
    </cfRule>
    <cfRule type="cellIs" dxfId="2" priority="2" operator="lessThan">
      <formula>50</formula>
    </cfRule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cellIs" dxfId="1" priority="4" operator="lessThan">
      <formula>63</formula>
    </cfRule>
    <cfRule type="cellIs" dxfId="0" priority="5" operator="lessThan">
      <formula>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/>
  </sheetViews>
  <sheetFormatPr defaultColWidth="12.6640625" defaultRowHeight="15.75" customHeight="1" x14ac:dyDescent="0.25"/>
  <cols>
    <col min="3" max="3" width="14.6640625" customWidth="1"/>
    <col min="11" max="11" width="47.44140625" customWidth="1"/>
  </cols>
  <sheetData>
    <row r="1" spans="1:26" ht="15.75" customHeight="1" x14ac:dyDescent="0.3">
      <c r="A1" s="7" t="s">
        <v>27</v>
      </c>
      <c r="B1" s="8"/>
      <c r="C1" s="9"/>
      <c r="D1" s="2"/>
      <c r="E1" s="7" t="s">
        <v>28</v>
      </c>
      <c r="F1" s="8"/>
      <c r="G1" s="8"/>
      <c r="H1" s="9"/>
      <c r="I1" s="2"/>
      <c r="J1" s="7" t="s">
        <v>29</v>
      </c>
      <c r="K1" s="10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11" t="s">
        <v>30</v>
      </c>
      <c r="B2" s="2"/>
      <c r="C2" s="12"/>
      <c r="D2" s="2"/>
      <c r="E2" s="11" t="s">
        <v>31</v>
      </c>
      <c r="F2" s="2"/>
      <c r="G2" s="2"/>
      <c r="H2" s="12"/>
      <c r="I2" s="2"/>
      <c r="J2" s="11" t="s">
        <v>32</v>
      </c>
      <c r="K2" s="1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11" t="s">
        <v>33</v>
      </c>
      <c r="B3" s="2"/>
      <c r="C3" s="12"/>
      <c r="D3" s="2"/>
      <c r="E3" s="11" t="s">
        <v>34</v>
      </c>
      <c r="F3" s="2"/>
      <c r="G3" s="2"/>
      <c r="H3" s="12"/>
      <c r="I3" s="2"/>
      <c r="J3" s="11" t="s">
        <v>35</v>
      </c>
      <c r="K3" s="1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11" t="s">
        <v>36</v>
      </c>
      <c r="B4" s="2"/>
      <c r="C4" s="12"/>
      <c r="D4" s="2"/>
      <c r="E4" s="11" t="s">
        <v>37</v>
      </c>
      <c r="F4" s="2"/>
      <c r="G4" s="2"/>
      <c r="H4" s="12"/>
      <c r="I4" s="2"/>
      <c r="J4" s="14"/>
      <c r="K4" s="15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16" t="s">
        <v>38</v>
      </c>
      <c r="B5" s="17"/>
      <c r="C5" s="18"/>
      <c r="D5" s="2"/>
      <c r="E5" s="11" t="s">
        <v>39</v>
      </c>
      <c r="F5" s="2"/>
      <c r="G5" s="2"/>
      <c r="H5" s="12"/>
      <c r="I5" s="2"/>
      <c r="J5" s="2"/>
      <c r="K5" s="19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16" t="s">
        <v>40</v>
      </c>
      <c r="F6" s="17"/>
      <c r="G6" s="17"/>
      <c r="H6" s="18"/>
      <c r="I6" s="2"/>
      <c r="J6" s="2"/>
      <c r="K6" s="19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3">
      <c r="A11" s="7" t="s">
        <v>41</v>
      </c>
      <c r="B11" s="8"/>
      <c r="C11" s="9"/>
      <c r="D11" s="2"/>
      <c r="E11" s="7" t="s">
        <v>42</v>
      </c>
      <c r="F11" s="8"/>
      <c r="G11" s="8"/>
      <c r="H11" s="9"/>
      <c r="I11" s="2"/>
      <c r="J11" s="7" t="s">
        <v>43</v>
      </c>
      <c r="K11" s="9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11" t="s">
        <v>44</v>
      </c>
      <c r="B12" s="2"/>
      <c r="C12" s="12"/>
      <c r="D12" s="2"/>
      <c r="E12" s="11" t="s">
        <v>45</v>
      </c>
      <c r="F12" s="2"/>
      <c r="G12" s="2"/>
      <c r="H12" s="12"/>
      <c r="I12" s="2"/>
      <c r="J12" s="11" t="s">
        <v>46</v>
      </c>
      <c r="K12" s="1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16" t="s">
        <v>47</v>
      </c>
      <c r="B13" s="17"/>
      <c r="C13" s="18"/>
      <c r="D13" s="2"/>
      <c r="E13" s="11" t="s">
        <v>48</v>
      </c>
      <c r="F13" s="2"/>
      <c r="G13" s="2"/>
      <c r="H13" s="12"/>
      <c r="I13" s="2"/>
      <c r="J13" s="11" t="s">
        <v>49</v>
      </c>
      <c r="K13" s="1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B14" s="2"/>
      <c r="C14" s="2"/>
      <c r="D14" s="2"/>
      <c r="E14" s="16" t="s">
        <v>50</v>
      </c>
      <c r="F14" s="17"/>
      <c r="G14" s="17"/>
      <c r="H14" s="18"/>
      <c r="I14" s="2"/>
      <c r="J14" s="11" t="s">
        <v>51</v>
      </c>
      <c r="K14" s="1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B15" s="2"/>
      <c r="C15" s="2"/>
      <c r="D15" s="2"/>
      <c r="E15" s="2"/>
      <c r="F15" s="2"/>
      <c r="G15" s="2"/>
      <c r="H15" s="2"/>
      <c r="I15" s="2"/>
      <c r="J15" s="16" t="s">
        <v>52</v>
      </c>
      <c r="K15" s="18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">
      <c r="A16" s="20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">
      <c r="A17" s="20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">
      <c r="A21" s="20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">
      <c r="A22" s="20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7.399999999999999" x14ac:dyDescent="0.3">
      <c r="A27" s="20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7.399999999999999" x14ac:dyDescent="0.3">
      <c r="A28" s="20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7.399999999999999" x14ac:dyDescent="0.3">
      <c r="A29" s="20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3.2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3.2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3.2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3.2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3.2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7.399999999999999" x14ac:dyDescent="0.3">
      <c r="A35" s="20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7.399999999999999" x14ac:dyDescent="0.3">
      <c r="A36" s="20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7.399999999999999" x14ac:dyDescent="0.3">
      <c r="A37" s="20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3.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3.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.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.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.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.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.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.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.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.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.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.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.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.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.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.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.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.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.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.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.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.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.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.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.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.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.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.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.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.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.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.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.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.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.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.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.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.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.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.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.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.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.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.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.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.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.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.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.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.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.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.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.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.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.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.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.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.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.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.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.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.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.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.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.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.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.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.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.2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.2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.2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.2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.2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.2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.2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.2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.2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.2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.2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.2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.2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.2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.2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.2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.2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.2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.2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.2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.2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.2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.2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.2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.2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.2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.2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.2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.2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.2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.2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.2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.2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.2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.2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.2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.2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.2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.2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.2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.2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.2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.2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.2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.2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.2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.2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.2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.2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.2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.2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.2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.2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.2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.2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.2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.2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.2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.2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.2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.2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.2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.2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.2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.2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.2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.2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.2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.2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.2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.2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.2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.2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.2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.2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.2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.2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.2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.2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.2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.2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.2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.2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.2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.2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.2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.2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.2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.2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.2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.2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.2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.2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.2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.2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.2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.2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.2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.2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.2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.2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.2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.2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.2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.2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.2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.2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.2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.2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.2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.2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.2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.2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.2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.2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.2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.2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.2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.2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.2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.2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.2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.2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.2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.2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.2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.2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.2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.2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.2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.2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.2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.2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.2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.2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.2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.2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.2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.2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.2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.2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.2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.2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.2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.2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.2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.2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.2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.2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.2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.2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.2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.2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.2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.2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.2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.2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.2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.2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.2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.2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.2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.2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.2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.2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.2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.2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.2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.2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.2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.2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.2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.2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.2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.2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.2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.2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.2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.2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.2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.2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.2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.2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.2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.2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.2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.2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.2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.2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.2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.2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.2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.2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.2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.2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.2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.2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.2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.2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.2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.2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.2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.2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.2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.2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.2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.2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.2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.2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.2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.2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.2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.2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.2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.2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.2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.2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.2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.2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.2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.2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.2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.2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.2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.2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.2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.2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.2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.2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.2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.2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.2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.2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.2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.2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.2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.2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.2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.2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.2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.2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.2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.2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.2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.2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.2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.2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.2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.2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.2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.2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.2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.2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.2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.2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.2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.2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.2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.2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.2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.2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.2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.2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.2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.2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.2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.2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.2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.2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.2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.2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.2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.2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.2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.2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.2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.2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.2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.2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.2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.2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.2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.2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.2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.2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.2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.2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.2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.2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.2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.2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.2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.2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.2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.2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.2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.2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.2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.2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.2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.2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.2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.2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.2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.2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.2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.2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.2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.2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.2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.2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.2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.2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.2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.2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.2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.2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.2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.2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.2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.2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.2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.2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.2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.2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.2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.2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.2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.2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.2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.2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.2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.2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.2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.2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.2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.2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.2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.2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.2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.2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.2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.2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.2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.2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.2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.2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.2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.2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.2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.2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.2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.2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.2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.2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.2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.2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.2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.2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.2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.2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.2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.2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.2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.2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.2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.2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.2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.2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.2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.2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.2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.2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.2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.2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.2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.2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.2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.2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.2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.2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.2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.2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.2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.2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.2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.2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.2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.2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.2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.2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.2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.2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.2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.2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.2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.2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.2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.2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.2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.2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.2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.2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.2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.2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.2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.2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.2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.2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.2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.2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.2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.2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.2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.2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.2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.2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.2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.2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.2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.2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.2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.2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.2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.2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.2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.2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.2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.2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.2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.2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.2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.2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.2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.2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.2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.2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.2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.2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.2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.2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.2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.2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.2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.2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.2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.2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.2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.2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.2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.2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.2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.2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.2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.2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.2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.2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.2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.2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.2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.2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.2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.2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.2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.2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.2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.2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.2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.2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.2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.2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.2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.2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.2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.2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.2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.2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.2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.2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.2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.2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.2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.2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.2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.2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.2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.2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.2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.2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.2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.2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.2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.2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.2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.2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.2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.2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.2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.2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.2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.2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.2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.2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.2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.2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.2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.2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.2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.2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.2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.2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.2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.2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.2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.2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.2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.2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.2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.2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.2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.2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.2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.2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.2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.2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.2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.2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.2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.2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.2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.2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.2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.2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.2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.2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.2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.2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.2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.2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.2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.2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.2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.2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.2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.2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.2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.2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.2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.2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.2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.2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.2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.2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.2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.2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.2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.2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.2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.2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.2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.2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.2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.2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.2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.2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.2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.2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.2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.2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.2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.2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.2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.2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.2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.2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.2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.2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.2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.2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.2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.2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.2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.2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.2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.2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.2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.2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.2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.2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.2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.2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.2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.2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.2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.2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.2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.2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.2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.2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.2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.2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.2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.2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.2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.2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.2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.2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.2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.2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.2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.2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.2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.2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.2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.2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.2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.2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.2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.2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.2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.2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.2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.2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.2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.2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.2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.2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.2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.2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.2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.2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.2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.2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.2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.2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.2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.2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.2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.2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.2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.2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.2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.2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.2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.2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.2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.2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.2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.2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.2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.2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.2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.2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.2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.2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.2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.2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.2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.2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.2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.2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.2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.2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.2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.2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.2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.2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.2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.2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.2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.2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.2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.2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.2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.2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.2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.2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.2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.2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.2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.2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.2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.2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.2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.2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.2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.2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.2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.2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.2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.2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.2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.2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.2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.2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.2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.2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.2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.2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.2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.2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.2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.2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.2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.2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.2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.2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.2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.2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.2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.2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.2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.2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.2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.2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.2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.2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.2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.2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.2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.2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.2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.2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.2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.2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.2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.2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.2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.2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.2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.2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.2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.2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.2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.2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.2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.2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.2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.2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.2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.2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.2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.2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.2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.2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.2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.2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.2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.2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.2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.2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.2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.2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.2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.2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.2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.2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.2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.2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.2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.2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.2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.2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.2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.2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.2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.2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.2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.2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.2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.2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.2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.2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.2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.2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.2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.2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.2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.2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.2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.2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.2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.2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.2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.2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.2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.2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.2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.2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.2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.2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.2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.2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.2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.2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.2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.2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.2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.2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.2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.2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.2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.2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.2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.2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.2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.2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.2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.2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.2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.2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.2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.2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.2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.2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.2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.2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.2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.2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.2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.2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.2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.2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.2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.2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.2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.2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.2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.2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.2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.2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.2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.2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.2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.2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.2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.2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.2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.2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.2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.2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.2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.2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.2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.2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.2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.2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.2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.2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.2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.2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.2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.2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.2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.2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.2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.2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.2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.2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.2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.2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.2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.2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.2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.2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.2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.2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.2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.2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.2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.2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.2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.2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.2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.2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.2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3.2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3.2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3.2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3.2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3.2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3.2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3.2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3.2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3.2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3.2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3.2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3.2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Dataset - Practical</vt:lpstr>
      <vt:lpstr>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</dc:creator>
  <cp:lastModifiedBy>TEJAS SHIGAVAN</cp:lastModifiedBy>
  <dcterms:created xsi:type="dcterms:W3CDTF">2025-09-08T16:21:44Z</dcterms:created>
  <dcterms:modified xsi:type="dcterms:W3CDTF">2025-09-08T16:21:44Z</dcterms:modified>
</cp:coreProperties>
</file>